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6126\Desktop\"/>
    </mc:Choice>
  </mc:AlternateContent>
  <bookViews>
    <workbookView xWindow="0" yWindow="0" windowWidth="20490" windowHeight="7770"/>
  </bookViews>
  <sheets>
    <sheet name="62" sheetId="1" r:id="rId1"/>
    <sheet name="63" sheetId="2" r:id="rId2"/>
  </sheets>
  <externalReferences>
    <externalReference r:id="rId3"/>
    <externalReference r:id="rId4"/>
  </externalReferences>
  <definedNames>
    <definedName name="_xlnm.Print_Area" localSheetId="0">'62'!$A$1:$AM$38</definedName>
    <definedName name="_xlnm.Print_Area" localSheetId="1">#REF!</definedName>
    <definedName name="_xlnm.Print_Area">#REF!</definedName>
    <definedName name="_xlnm.Print_Titles">#N/A</definedName>
    <definedName name="Z_293DF52C_1200_42BF_A78D_BB2AAB878329_.wvu.PrintArea" localSheetId="0" hidden="1">'62'!$A$1:$AI$38</definedName>
    <definedName name="Z_56D0106B_CB90_4499_A8AC_183481DC4CD8_.wvu.PrintArea" localSheetId="0" hidden="1">'62'!$A$1:$AI$38</definedName>
    <definedName name="Z_81642AB8_0225_4BC4_B7AE_9E8C6C06FBF4_.wvu.PrintArea" localSheetId="0" hidden="1">'62'!$A$1:$AI$38</definedName>
    <definedName name="橋本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2" l="1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U8" i="2"/>
  <c r="Q8" i="2"/>
  <c r="M8" i="2"/>
  <c r="I8" i="2"/>
  <c r="E8" i="2"/>
  <c r="B8" i="2"/>
  <c r="X8" i="2" s="1"/>
  <c r="X7" i="2"/>
  <c r="U7" i="2"/>
  <c r="T7" i="2"/>
  <c r="Q7" i="2"/>
  <c r="P7" i="2"/>
  <c r="M7" i="2"/>
  <c r="L7" i="2"/>
  <c r="I7" i="2"/>
  <c r="H7" i="2"/>
  <c r="E7" i="2"/>
  <c r="D7" i="2"/>
  <c r="B7" i="2"/>
  <c r="W7" i="2" s="1"/>
  <c r="C33" i="1"/>
  <c r="B33" i="1"/>
  <c r="C32" i="1"/>
  <c r="B32" i="1"/>
  <c r="C31" i="1"/>
  <c r="B31" i="1"/>
  <c r="C30" i="1"/>
  <c r="B30" i="1"/>
  <c r="C29" i="1"/>
  <c r="B29" i="1"/>
  <c r="AM28" i="1"/>
  <c r="AL28" i="1"/>
  <c r="AK28" i="1"/>
  <c r="AK27" i="1" s="1"/>
  <c r="AJ28" i="1"/>
  <c r="AJ27" i="1" s="1"/>
  <c r="AI28" i="1"/>
  <c r="AH28" i="1"/>
  <c r="AG28" i="1"/>
  <c r="AG27" i="1" s="1"/>
  <c r="AF28" i="1"/>
  <c r="AF27" i="1" s="1"/>
  <c r="AE28" i="1"/>
  <c r="AD28" i="1"/>
  <c r="AC28" i="1"/>
  <c r="AC27" i="1" s="1"/>
  <c r="AB28" i="1"/>
  <c r="AB27" i="1" s="1"/>
  <c r="AA28" i="1"/>
  <c r="Z28" i="1"/>
  <c r="Y28" i="1"/>
  <c r="Y27" i="1" s="1"/>
  <c r="X28" i="1"/>
  <c r="X27" i="1" s="1"/>
  <c r="W28" i="1"/>
  <c r="V28" i="1"/>
  <c r="U28" i="1"/>
  <c r="U27" i="1" s="1"/>
  <c r="T28" i="1"/>
  <c r="T27" i="1" s="1"/>
  <c r="S28" i="1"/>
  <c r="R28" i="1"/>
  <c r="Q28" i="1"/>
  <c r="Q27" i="1" s="1"/>
  <c r="P28" i="1"/>
  <c r="P27" i="1" s="1"/>
  <c r="O28" i="1"/>
  <c r="N28" i="1"/>
  <c r="M28" i="1"/>
  <c r="M27" i="1" s="1"/>
  <c r="L28" i="1"/>
  <c r="L27" i="1" s="1"/>
  <c r="K28" i="1"/>
  <c r="J28" i="1"/>
  <c r="I28" i="1"/>
  <c r="I27" i="1" s="1"/>
  <c r="H28" i="1"/>
  <c r="H27" i="1" s="1"/>
  <c r="G28" i="1"/>
  <c r="F28" i="1"/>
  <c r="E28" i="1"/>
  <c r="C28" i="1" s="1"/>
  <c r="C27" i="1" s="1"/>
  <c r="D28" i="1"/>
  <c r="B28" i="1" s="1"/>
  <c r="B27" i="1" s="1"/>
  <c r="AM27" i="1"/>
  <c r="AL27" i="1"/>
  <c r="AI27" i="1"/>
  <c r="AH27" i="1"/>
  <c r="AE27" i="1"/>
  <c r="AD27" i="1"/>
  <c r="AA27" i="1"/>
  <c r="Z27" i="1"/>
  <c r="W27" i="1"/>
  <c r="V27" i="1"/>
  <c r="S27" i="1"/>
  <c r="R27" i="1"/>
  <c r="O27" i="1"/>
  <c r="N27" i="1"/>
  <c r="K27" i="1"/>
  <c r="J27" i="1"/>
  <c r="G27" i="1"/>
  <c r="F27" i="1"/>
  <c r="C26" i="1"/>
  <c r="B26" i="1"/>
  <c r="C25" i="1"/>
  <c r="B25" i="1"/>
  <c r="C24" i="1"/>
  <c r="B24" i="1"/>
  <c r="C23" i="1"/>
  <c r="B23" i="1"/>
  <c r="C22" i="1"/>
  <c r="B22" i="1"/>
  <c r="C21" i="1"/>
  <c r="C20" i="1" s="1"/>
  <c r="C19" i="1" s="1"/>
  <c r="B21" i="1"/>
  <c r="B20" i="1" s="1"/>
  <c r="B19" i="1" s="1"/>
  <c r="AM20" i="1"/>
  <c r="AL20" i="1"/>
  <c r="AK20" i="1"/>
  <c r="AK19" i="1" s="1"/>
  <c r="AJ20" i="1"/>
  <c r="AJ19" i="1" s="1"/>
  <c r="AI20" i="1"/>
  <c r="AH20" i="1"/>
  <c r="AG20" i="1"/>
  <c r="AG19" i="1" s="1"/>
  <c r="AF20" i="1"/>
  <c r="AF19" i="1" s="1"/>
  <c r="AE20" i="1"/>
  <c r="AD20" i="1"/>
  <c r="AC20" i="1"/>
  <c r="AC19" i="1" s="1"/>
  <c r="AB20" i="1"/>
  <c r="AB19" i="1" s="1"/>
  <c r="AA20" i="1"/>
  <c r="Z20" i="1"/>
  <c r="Y20" i="1"/>
  <c r="Y19" i="1" s="1"/>
  <c r="X20" i="1"/>
  <c r="X19" i="1" s="1"/>
  <c r="W20" i="1"/>
  <c r="V20" i="1"/>
  <c r="U20" i="1"/>
  <c r="U19" i="1" s="1"/>
  <c r="T20" i="1"/>
  <c r="T19" i="1" s="1"/>
  <c r="S20" i="1"/>
  <c r="R20" i="1"/>
  <c r="Q20" i="1"/>
  <c r="Q19" i="1" s="1"/>
  <c r="P20" i="1"/>
  <c r="P19" i="1" s="1"/>
  <c r="O20" i="1"/>
  <c r="N20" i="1"/>
  <c r="M20" i="1"/>
  <c r="M19" i="1" s="1"/>
  <c r="L20" i="1"/>
  <c r="L19" i="1" s="1"/>
  <c r="K20" i="1"/>
  <c r="J20" i="1"/>
  <c r="I20" i="1"/>
  <c r="I19" i="1" s="1"/>
  <c r="H20" i="1"/>
  <c r="H19" i="1" s="1"/>
  <c r="G20" i="1"/>
  <c r="F20" i="1"/>
  <c r="E20" i="1"/>
  <c r="E19" i="1" s="1"/>
  <c r="D20" i="1"/>
  <c r="D19" i="1" s="1"/>
  <c r="AM19" i="1"/>
  <c r="AL19" i="1"/>
  <c r="AI19" i="1"/>
  <c r="AH19" i="1"/>
  <c r="AE19" i="1"/>
  <c r="AD19" i="1"/>
  <c r="AA19" i="1"/>
  <c r="Z19" i="1"/>
  <c r="W19" i="1"/>
  <c r="V19" i="1"/>
  <c r="S19" i="1"/>
  <c r="R19" i="1"/>
  <c r="O19" i="1"/>
  <c r="N19" i="1"/>
  <c r="K19" i="1"/>
  <c r="J19" i="1"/>
  <c r="G19" i="1"/>
  <c r="F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M8" i="1"/>
  <c r="AL8" i="1"/>
  <c r="AK8" i="1"/>
  <c r="AK7" i="1" s="1"/>
  <c r="AJ8" i="1"/>
  <c r="AJ7" i="1" s="1"/>
  <c r="AI8" i="1"/>
  <c r="AH8" i="1"/>
  <c r="AG8" i="1"/>
  <c r="AG7" i="1" s="1"/>
  <c r="AF8" i="1"/>
  <c r="AF7" i="1" s="1"/>
  <c r="AE8" i="1"/>
  <c r="AD8" i="1"/>
  <c r="AC8" i="1"/>
  <c r="AC7" i="1" s="1"/>
  <c r="AB8" i="1"/>
  <c r="AB7" i="1" s="1"/>
  <c r="AA8" i="1"/>
  <c r="Z8" i="1"/>
  <c r="Y8" i="1"/>
  <c r="Y7" i="1" s="1"/>
  <c r="X8" i="1"/>
  <c r="X7" i="1" s="1"/>
  <c r="W8" i="1"/>
  <c r="V8" i="1"/>
  <c r="U8" i="1"/>
  <c r="U7" i="1" s="1"/>
  <c r="T8" i="1"/>
  <c r="T7" i="1" s="1"/>
  <c r="S8" i="1"/>
  <c r="R8" i="1"/>
  <c r="Q8" i="1"/>
  <c r="Q7" i="1" s="1"/>
  <c r="P8" i="1"/>
  <c r="P7" i="1" s="1"/>
  <c r="O8" i="1"/>
  <c r="N8" i="1"/>
  <c r="M8" i="1"/>
  <c r="M7" i="1" s="1"/>
  <c r="L8" i="1"/>
  <c r="L7" i="1" s="1"/>
  <c r="K8" i="1"/>
  <c r="J8" i="1"/>
  <c r="I8" i="1"/>
  <c r="I7" i="1" s="1"/>
  <c r="H8" i="1"/>
  <c r="H7" i="1" s="1"/>
  <c r="G8" i="1"/>
  <c r="F8" i="1"/>
  <c r="E8" i="1"/>
  <c r="C8" i="1" s="1"/>
  <c r="D8" i="1"/>
  <c r="B8" i="1" s="1"/>
  <c r="AM7" i="1"/>
  <c r="AL7" i="1"/>
  <c r="AI7" i="1"/>
  <c r="AH7" i="1"/>
  <c r="AE7" i="1"/>
  <c r="AD7" i="1"/>
  <c r="AA7" i="1"/>
  <c r="Z7" i="1"/>
  <c r="W7" i="1"/>
  <c r="V7" i="1"/>
  <c r="S7" i="1"/>
  <c r="R7" i="1"/>
  <c r="O7" i="1"/>
  <c r="N7" i="1"/>
  <c r="K7" i="1"/>
  <c r="J7" i="1"/>
  <c r="G7" i="1"/>
  <c r="F7" i="1"/>
  <c r="C6" i="1"/>
  <c r="B6" i="1"/>
  <c r="J8" i="2" l="1"/>
  <c r="R8" i="2"/>
  <c r="D7" i="1"/>
  <c r="B7" i="1" s="1"/>
  <c r="D27" i="1"/>
  <c r="F7" i="2"/>
  <c r="J7" i="2"/>
  <c r="N7" i="2"/>
  <c r="R7" i="2"/>
  <c r="V7" i="2"/>
  <c r="C8" i="2"/>
  <c r="G8" i="2"/>
  <c r="K8" i="2"/>
  <c r="O8" i="2"/>
  <c r="S8" i="2"/>
  <c r="W8" i="2"/>
  <c r="F8" i="2"/>
  <c r="N8" i="2"/>
  <c r="V8" i="2"/>
  <c r="E7" i="1"/>
  <c r="C7" i="1" s="1"/>
  <c r="E27" i="1"/>
  <c r="C7" i="2"/>
  <c r="G7" i="2"/>
  <c r="K7" i="2"/>
  <c r="O7" i="2"/>
  <c r="S7" i="2"/>
  <c r="D8" i="2"/>
  <c r="H8" i="2"/>
  <c r="L8" i="2"/>
  <c r="P8" i="2"/>
  <c r="T8" i="2"/>
</calcChain>
</file>

<file path=xl/sharedStrings.xml><?xml version="1.0" encoding="utf-8"?>
<sst xmlns="http://schemas.openxmlformats.org/spreadsheetml/2006/main" count="447" uniqueCount="93">
  <si>
    <t>第６２表　保健師家庭訪問数</t>
    <rPh sb="7" eb="8">
      <t>シ</t>
    </rPh>
    <phoneticPr fontId="4"/>
  </si>
  <si>
    <t>平成２３年度</t>
    <rPh sb="4" eb="5">
      <t>ネン</t>
    </rPh>
    <rPh sb="5" eb="6">
      <t>ド</t>
    </rPh>
    <phoneticPr fontId="4"/>
  </si>
  <si>
    <t>訪問総件数</t>
    <rPh sb="0" eb="2">
      <t>ホウモン</t>
    </rPh>
    <phoneticPr fontId="4"/>
  </si>
  <si>
    <t>感染症</t>
    <phoneticPr fontId="4"/>
  </si>
  <si>
    <t>結核</t>
    <phoneticPr fontId="4"/>
  </si>
  <si>
    <t>精神障害</t>
    <rPh sb="0" eb="2">
      <t>セイシン</t>
    </rPh>
    <rPh sb="2" eb="4">
      <t>ショウガイ</t>
    </rPh>
    <phoneticPr fontId="4"/>
  </si>
  <si>
    <t>心身障害</t>
    <rPh sb="0" eb="2">
      <t>シンシン</t>
    </rPh>
    <rPh sb="2" eb="4">
      <t>ショウガイ</t>
    </rPh>
    <phoneticPr fontId="4"/>
  </si>
  <si>
    <t>生活習慣病</t>
    <rPh sb="0" eb="2">
      <t>セイカツ</t>
    </rPh>
    <rPh sb="2" eb="4">
      <t>シュウカン</t>
    </rPh>
    <phoneticPr fontId="4"/>
  </si>
  <si>
    <t>特定疾患</t>
    <phoneticPr fontId="4"/>
  </si>
  <si>
    <t>その他の疾患</t>
    <phoneticPr fontId="4"/>
  </si>
  <si>
    <t>妊産婦</t>
    <phoneticPr fontId="4"/>
  </si>
  <si>
    <t>乳幼児</t>
    <rPh sb="0" eb="3">
      <t>ニュウヨウジ</t>
    </rPh>
    <phoneticPr fontId="4"/>
  </si>
  <si>
    <t>家族計画</t>
    <phoneticPr fontId="4"/>
  </si>
  <si>
    <t>災害対策</t>
    <rPh sb="0" eb="2">
      <t>サイガイ</t>
    </rPh>
    <rPh sb="2" eb="4">
      <t>タイサク</t>
    </rPh>
    <phoneticPr fontId="4"/>
  </si>
  <si>
    <t>その他</t>
    <phoneticPr fontId="4"/>
  </si>
  <si>
    <t>乳児</t>
    <phoneticPr fontId="4"/>
  </si>
  <si>
    <t>幼児</t>
    <phoneticPr fontId="4"/>
  </si>
  <si>
    <t>39歳以下</t>
    <rPh sb="2" eb="3">
      <t>サイ</t>
    </rPh>
    <rPh sb="3" eb="5">
      <t>イカ</t>
    </rPh>
    <phoneticPr fontId="4"/>
  </si>
  <si>
    <t>40～64歳</t>
    <rPh sb="5" eb="6">
      <t>サイ</t>
    </rPh>
    <phoneticPr fontId="4"/>
  </si>
  <si>
    <t>65歳以上</t>
    <rPh sb="2" eb="3">
      <t>サイ</t>
    </rPh>
    <rPh sb="3" eb="5">
      <t>イジョウ</t>
    </rPh>
    <phoneticPr fontId="4"/>
  </si>
  <si>
    <t>障害児（再掲）</t>
    <rPh sb="0" eb="2">
      <t>ショウガイ</t>
    </rPh>
    <rPh sb="4" eb="6">
      <t>サイケイ</t>
    </rPh>
    <phoneticPr fontId="4"/>
  </si>
  <si>
    <t>未熟児（再掲）</t>
    <rPh sb="4" eb="6">
      <t>サイケイ</t>
    </rPh>
    <phoneticPr fontId="4"/>
  </si>
  <si>
    <t>障害児（再掲）</t>
    <rPh sb="0" eb="3">
      <t>ショウガイジ</t>
    </rPh>
    <rPh sb="4" eb="6">
      <t>サイケイ</t>
    </rPh>
    <phoneticPr fontId="4"/>
  </si>
  <si>
    <t>実数</t>
    <rPh sb="1" eb="2">
      <t>スウ</t>
    </rPh>
    <phoneticPr fontId="4"/>
  </si>
  <si>
    <t>延数</t>
    <rPh sb="1" eb="2">
      <t>スウ</t>
    </rPh>
    <phoneticPr fontId="4"/>
  </si>
  <si>
    <t>全道</t>
    <rPh sb="0" eb="1">
      <t>ゼン</t>
    </rPh>
    <rPh sb="1" eb="2">
      <t>ミチ</t>
    </rPh>
    <phoneticPr fontId="4"/>
  </si>
  <si>
    <t>南渡島第2次保健医療福祉圏</t>
    <rPh sb="0" eb="1">
      <t>ミナミ</t>
    </rPh>
    <rPh sb="1" eb="3">
      <t>オシマ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4"/>
  </si>
  <si>
    <t>渡島保健所</t>
    <rPh sb="0" eb="2">
      <t>オシマ</t>
    </rPh>
    <phoneticPr fontId="4"/>
  </si>
  <si>
    <t>保健所活動</t>
  </si>
  <si>
    <t>-</t>
    <phoneticPr fontId="4"/>
  </si>
  <si>
    <t>北斗市</t>
    <rPh sb="0" eb="3">
      <t>ホクトシ</t>
    </rPh>
    <phoneticPr fontId="4"/>
  </si>
  <si>
    <t>松前町</t>
    <rPh sb="0" eb="3">
      <t>マツマエチョウ</t>
    </rPh>
    <phoneticPr fontId="4"/>
  </si>
  <si>
    <t>福島町</t>
    <rPh sb="0" eb="3">
      <t>フクシマチョウ</t>
    </rPh>
    <phoneticPr fontId="4"/>
  </si>
  <si>
    <t>知内町</t>
    <rPh sb="0" eb="3">
      <t>シリウチチョウ</t>
    </rPh>
    <phoneticPr fontId="4"/>
  </si>
  <si>
    <t>木古内町</t>
    <rPh sb="0" eb="4">
      <t>キコナイチョウ</t>
    </rPh>
    <phoneticPr fontId="4"/>
  </si>
  <si>
    <t>七飯町</t>
    <rPh sb="0" eb="3">
      <t>ナナエチョウ</t>
    </rPh>
    <phoneticPr fontId="4"/>
  </si>
  <si>
    <t>鹿部町</t>
    <rPh sb="0" eb="3">
      <t>シカベチョウ</t>
    </rPh>
    <phoneticPr fontId="4"/>
  </si>
  <si>
    <t>森町</t>
    <rPh sb="0" eb="2">
      <t>モリマチ</t>
    </rPh>
    <phoneticPr fontId="4"/>
  </si>
  <si>
    <t>函館市</t>
    <rPh sb="0" eb="3">
      <t>ハコダテシ</t>
    </rPh>
    <phoneticPr fontId="4"/>
  </si>
  <si>
    <t>南檜山第2次保健医療福祉圏</t>
    <rPh sb="0" eb="1">
      <t>ミナミ</t>
    </rPh>
    <rPh sb="1" eb="3">
      <t>ヒヤマ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4"/>
  </si>
  <si>
    <t>江差保健所</t>
    <rPh sb="0" eb="5">
      <t>エ</t>
    </rPh>
    <phoneticPr fontId="4"/>
  </si>
  <si>
    <t>-</t>
    <phoneticPr fontId="4"/>
  </si>
  <si>
    <t>江差町</t>
    <rPh sb="0" eb="3">
      <t>サ</t>
    </rPh>
    <phoneticPr fontId="4"/>
  </si>
  <si>
    <t>-</t>
    <phoneticPr fontId="4"/>
  </si>
  <si>
    <t>上ノ国町</t>
    <rPh sb="0" eb="4">
      <t>カ</t>
    </rPh>
    <phoneticPr fontId="4"/>
  </si>
  <si>
    <t>-</t>
    <phoneticPr fontId="4"/>
  </si>
  <si>
    <t>厚沢部町</t>
    <rPh sb="0" eb="4">
      <t>ア</t>
    </rPh>
    <phoneticPr fontId="4"/>
  </si>
  <si>
    <t>-</t>
    <phoneticPr fontId="4"/>
  </si>
  <si>
    <t>乙部町</t>
    <rPh sb="0" eb="3">
      <t>オ</t>
    </rPh>
    <phoneticPr fontId="4"/>
  </si>
  <si>
    <t>-</t>
    <phoneticPr fontId="4"/>
  </si>
  <si>
    <t>奥尻町</t>
    <rPh sb="0" eb="3">
      <t>オ</t>
    </rPh>
    <phoneticPr fontId="4"/>
  </si>
  <si>
    <t>北渡島檜山第2次保健医療福祉圏</t>
    <rPh sb="0" eb="15">
      <t>キ</t>
    </rPh>
    <phoneticPr fontId="4"/>
  </si>
  <si>
    <t>八雲保健所</t>
    <rPh sb="0" eb="2">
      <t>ヤクモ</t>
    </rPh>
    <phoneticPr fontId="4"/>
  </si>
  <si>
    <t>八雲町</t>
    <rPh sb="0" eb="2">
      <t>ヤクモ</t>
    </rPh>
    <rPh sb="2" eb="3">
      <t>マチ</t>
    </rPh>
    <phoneticPr fontId="4"/>
  </si>
  <si>
    <t>長万部町</t>
    <rPh sb="0" eb="3">
      <t>オシャマンベ</t>
    </rPh>
    <rPh sb="3" eb="4">
      <t>マチ</t>
    </rPh>
    <phoneticPr fontId="4"/>
  </si>
  <si>
    <t>今金町</t>
    <rPh sb="0" eb="1">
      <t>イマ</t>
    </rPh>
    <rPh sb="1" eb="2">
      <t>キン</t>
    </rPh>
    <rPh sb="2" eb="3">
      <t>マチ</t>
    </rPh>
    <phoneticPr fontId="4"/>
  </si>
  <si>
    <t>せたな町</t>
    <rPh sb="3" eb="4">
      <t>マチ</t>
    </rPh>
    <phoneticPr fontId="4"/>
  </si>
  <si>
    <t>資料　公衆衛生看護活動実施状況報告</t>
    <rPh sb="15" eb="17">
      <t>ホウコク</t>
    </rPh>
    <phoneticPr fontId="4"/>
  </si>
  <si>
    <t>【記載要領】</t>
  </si>
  <si>
    <t>（１）公衆衛生看護活動実施状況報告を参照のこと。</t>
    <rPh sb="15" eb="17">
      <t>ホウコク</t>
    </rPh>
    <phoneticPr fontId="4"/>
  </si>
  <si>
    <t>（２）上記（１）の調査未実施年は前回調査数を用いること。</t>
  </si>
  <si>
    <t>第６３表　保健師業務別割合</t>
    <rPh sb="7" eb="8">
      <t>シ</t>
    </rPh>
    <phoneticPr fontId="4"/>
  </si>
  <si>
    <t>平成２３年度</t>
    <phoneticPr fontId="4"/>
  </si>
  <si>
    <t>総稼働量
（単位）※</t>
    <rPh sb="6" eb="8">
      <t>タンイ</t>
    </rPh>
    <phoneticPr fontId="4"/>
  </si>
  <si>
    <t>勤務総時間に対する割合（％）</t>
    <phoneticPr fontId="4"/>
  </si>
  <si>
    <t>地区管理</t>
    <phoneticPr fontId="4"/>
  </si>
  <si>
    <t>保健福祉事業</t>
    <phoneticPr fontId="4"/>
  </si>
  <si>
    <t>コーディネイト</t>
    <phoneticPr fontId="4"/>
  </si>
  <si>
    <t>教育・研修</t>
    <phoneticPr fontId="4"/>
  </si>
  <si>
    <t>業務
管理</t>
    <phoneticPr fontId="4"/>
  </si>
  <si>
    <t>業務連絡・事務</t>
    <rPh sb="5" eb="7">
      <t>ジム</t>
    </rPh>
    <phoneticPr fontId="4"/>
  </si>
  <si>
    <t>研修
参加</t>
    <phoneticPr fontId="4"/>
  </si>
  <si>
    <t>その他</t>
  </si>
  <si>
    <t>調査
研究</t>
    <rPh sb="0" eb="2">
      <t>チョウサ</t>
    </rPh>
    <rPh sb="3" eb="5">
      <t>ケンキュウ</t>
    </rPh>
    <phoneticPr fontId="4"/>
  </si>
  <si>
    <t>地区
管理</t>
    <phoneticPr fontId="4"/>
  </si>
  <si>
    <t>家庭
訪問</t>
    <phoneticPr fontId="4"/>
  </si>
  <si>
    <t>保健
指導</t>
    <phoneticPr fontId="4"/>
  </si>
  <si>
    <t>健康
相談</t>
    <phoneticPr fontId="4"/>
  </si>
  <si>
    <t>健康
診査</t>
    <phoneticPr fontId="4"/>
  </si>
  <si>
    <t>健康
教育</t>
    <phoneticPr fontId="4"/>
  </si>
  <si>
    <t>デイ
ケア</t>
    <phoneticPr fontId="4"/>
  </si>
  <si>
    <t>機能
訓練</t>
    <phoneticPr fontId="4"/>
  </si>
  <si>
    <t>地区組織活動</t>
    <rPh sb="4" eb="6">
      <t>カツドウ</t>
    </rPh>
    <phoneticPr fontId="4"/>
  </si>
  <si>
    <t>予防
接種</t>
    <phoneticPr fontId="4"/>
  </si>
  <si>
    <t>個別</t>
    <phoneticPr fontId="4"/>
  </si>
  <si>
    <t>地域</t>
    <phoneticPr fontId="4"/>
  </si>
  <si>
    <t>研修
企画</t>
    <phoneticPr fontId="4"/>
  </si>
  <si>
    <t>実習
指導</t>
    <phoneticPr fontId="4"/>
  </si>
  <si>
    <t>会議</t>
  </si>
  <si>
    <t>会議　　　　以外</t>
    <phoneticPr fontId="4"/>
  </si>
  <si>
    <t>※　４時間を１単位、１日を２単位とする。</t>
    <phoneticPr fontId="4"/>
  </si>
  <si>
    <t>（２）上記（１）の調査未実施年は、前回調査数を用いること。</t>
  </si>
  <si>
    <t>（３）勤務総時間に対する割合（％）は、（０．０）と表示すること。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</si>
</sst>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_ ;[Red]\-#,##0\ "/>
    <numFmt numFmtId="177" formatCode="#,##0_);[Red]\(#,##0\)"/>
    <numFmt numFmtId="178" formatCode="#,##0.0;[Red]\-#,##0.0"/>
    <numFmt numFmtId="179" formatCode="#,##0.0_);[Red]\(#,##0.0\)"/>
    <numFmt numFmtId="180" formatCode="#,##0.0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b/>
      <sz val="9"/>
      <color indexed="10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color indexed="14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b/>
      <sz val="9"/>
      <color indexed="18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</cellStyleXfs>
  <cellXfs count="202">
    <xf numFmtId="0" fontId="0" fillId="0" borderId="0" xfId="0">
      <alignment vertical="center"/>
    </xf>
    <xf numFmtId="38" fontId="2" fillId="0" borderId="1" xfId="2" applyFont="1" applyFill="1" applyBorder="1" applyAlignment="1">
      <alignment horizontal="left" vertical="center"/>
    </xf>
    <xf numFmtId="38" fontId="2" fillId="0" borderId="1" xfId="2" applyFont="1" applyBorder="1" applyAlignment="1">
      <alignment horizontal="center" vertical="center"/>
    </xf>
    <xf numFmtId="38" fontId="2" fillId="0" borderId="0" xfId="2" applyFont="1" applyAlignment="1"/>
    <xf numFmtId="38" fontId="2" fillId="0" borderId="0" xfId="2" applyFont="1" applyBorder="1" applyAlignment="1"/>
    <xf numFmtId="38" fontId="2" fillId="0" borderId="1" xfId="2" applyFont="1" applyFill="1" applyBorder="1" applyAlignment="1"/>
    <xf numFmtId="38" fontId="2" fillId="0" borderId="1" xfId="2" applyFont="1" applyFill="1" applyBorder="1" applyAlignment="1">
      <alignment horizontal="right"/>
    </xf>
    <xf numFmtId="38" fontId="5" fillId="0" borderId="0" xfId="2" applyFont="1" applyFill="1" applyBorder="1" applyAlignment="1">
      <alignment horizontal="left" vertical="center"/>
    </xf>
    <xf numFmtId="38" fontId="6" fillId="2" borderId="2" xfId="2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38" fontId="7" fillId="0" borderId="2" xfId="2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8" fontId="7" fillId="0" borderId="5" xfId="2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8" fontId="7" fillId="0" borderId="6" xfId="2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38" fontId="7" fillId="0" borderId="8" xfId="2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38" fontId="8" fillId="0" borderId="10" xfId="2" applyFont="1" applyBorder="1" applyAlignment="1">
      <alignment horizontal="left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8" fontId="8" fillId="0" borderId="0" xfId="2" applyFont="1" applyBorder="1" applyAlignment="1">
      <alignment horizontal="center" vertical="center"/>
    </xf>
    <xf numFmtId="38" fontId="8" fillId="0" borderId="12" xfId="2" applyFont="1" applyBorder="1" applyAlignment="1">
      <alignment horizontal="center" vertical="center"/>
    </xf>
    <xf numFmtId="38" fontId="8" fillId="0" borderId="11" xfId="2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38" fontId="8" fillId="0" borderId="0" xfId="2" applyFont="1" applyBorder="1" applyAlignment="1"/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8" fillId="0" borderId="19" xfId="2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38" fontId="8" fillId="0" borderId="6" xfId="2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1" fillId="0" borderId="0" xfId="3" applyFont="1" applyBorder="1" applyAlignment="1">
      <alignment vertical="center"/>
    </xf>
    <xf numFmtId="0" fontId="1" fillId="0" borderId="12" xfId="3" applyFont="1" applyBorder="1" applyAlignment="1">
      <alignment vertical="center"/>
    </xf>
    <xf numFmtId="38" fontId="8" fillId="0" borderId="2" xfId="2" applyFont="1" applyBorder="1" applyAlignment="1">
      <alignment horizontal="center" vertical="center" shrinkToFit="1"/>
    </xf>
    <xf numFmtId="38" fontId="8" fillId="0" borderId="3" xfId="2" applyFont="1" applyBorder="1" applyAlignment="1">
      <alignment horizontal="center" vertical="center" shrinkToFit="1"/>
    </xf>
    <xf numFmtId="0" fontId="1" fillId="0" borderId="17" xfId="3" applyFont="1" applyBorder="1" applyAlignment="1">
      <alignment horizontal="center" vertical="center"/>
    </xf>
    <xf numFmtId="0" fontId="1" fillId="0" borderId="18" xfId="3" applyFont="1" applyBorder="1" applyAlignment="1">
      <alignment horizontal="center" vertical="center"/>
    </xf>
    <xf numFmtId="38" fontId="8" fillId="0" borderId="4" xfId="2" applyFont="1" applyBorder="1" applyAlignment="1">
      <alignment horizontal="center" vertical="center" shrinkToFi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38" fontId="10" fillId="0" borderId="22" xfId="2" applyFont="1" applyBorder="1" applyAlignment="1">
      <alignment horizontal="left" wrapText="1"/>
    </xf>
    <xf numFmtId="38" fontId="6" fillId="2" borderId="4" xfId="2" applyFont="1" applyFill="1" applyBorder="1" applyAlignment="1">
      <alignment horizontal="center" vertical="center"/>
    </xf>
    <xf numFmtId="38" fontId="6" fillId="2" borderId="2" xfId="2" applyFont="1" applyFill="1" applyBorder="1" applyAlignment="1">
      <alignment horizontal="center" vertical="center"/>
    </xf>
    <xf numFmtId="38" fontId="7" fillId="0" borderId="2" xfId="2" applyFont="1" applyBorder="1" applyAlignment="1">
      <alignment horizontal="center" vertical="center"/>
    </xf>
    <xf numFmtId="38" fontId="7" fillId="0" borderId="23" xfId="2" applyFont="1" applyBorder="1" applyAlignment="1">
      <alignment horizontal="center" vertical="center"/>
    </xf>
    <xf numFmtId="38" fontId="7" fillId="0" borderId="0" xfId="2" applyFont="1" applyBorder="1" applyAlignment="1">
      <alignment horizontal="center" vertical="center"/>
    </xf>
    <xf numFmtId="38" fontId="7" fillId="0" borderId="24" xfId="2" applyFont="1" applyBorder="1" applyAlignment="1">
      <alignment horizontal="center" vertical="center"/>
    </xf>
    <xf numFmtId="38" fontId="7" fillId="0" borderId="4" xfId="2" applyFont="1" applyBorder="1" applyAlignment="1">
      <alignment horizontal="center" vertical="center"/>
    </xf>
    <xf numFmtId="38" fontId="7" fillId="0" borderId="8" xfId="2" applyFont="1" applyBorder="1" applyAlignment="1">
      <alignment horizontal="center" vertical="center"/>
    </xf>
    <xf numFmtId="38" fontId="7" fillId="0" borderId="25" xfId="2" applyFont="1" applyBorder="1" applyAlignment="1">
      <alignment horizontal="center" vertical="center"/>
    </xf>
    <xf numFmtId="38" fontId="7" fillId="0" borderId="16" xfId="2" applyFont="1" applyBorder="1" applyAlignment="1">
      <alignment horizontal="center" vertical="center"/>
    </xf>
    <xf numFmtId="38" fontId="7" fillId="0" borderId="26" xfId="2" applyFont="1" applyBorder="1" applyAlignment="1">
      <alignment horizontal="center" vertical="center"/>
    </xf>
    <xf numFmtId="38" fontId="7" fillId="0" borderId="22" xfId="2" applyFont="1" applyBorder="1" applyAlignment="1">
      <alignment horizontal="center" vertical="center"/>
    </xf>
    <xf numFmtId="38" fontId="7" fillId="0" borderId="27" xfId="2" applyFont="1" applyBorder="1" applyAlignment="1">
      <alignment horizontal="center" vertical="center"/>
    </xf>
    <xf numFmtId="38" fontId="6" fillId="2" borderId="27" xfId="2" applyFont="1" applyFill="1" applyBorder="1" applyAlignment="1">
      <alignment horizontal="left" vertical="center" wrapText="1"/>
    </xf>
    <xf numFmtId="3" fontId="6" fillId="3" borderId="28" xfId="3" applyNumberFormat="1" applyFont="1" applyFill="1" applyBorder="1" applyAlignment="1">
      <alignment horizontal="right" vertical="center"/>
    </xf>
    <xf numFmtId="176" fontId="11" fillId="3" borderId="27" xfId="2" applyNumberFormat="1" applyFont="1" applyFill="1" applyBorder="1" applyAlignment="1">
      <alignment vertical="center" shrinkToFit="1"/>
    </xf>
    <xf numFmtId="176" fontId="12" fillId="3" borderId="27" xfId="2" applyNumberFormat="1" applyFont="1" applyFill="1" applyBorder="1" applyAlignment="1">
      <alignment vertical="center" shrinkToFit="1"/>
    </xf>
    <xf numFmtId="176" fontId="11" fillId="3" borderId="27" xfId="2" applyNumberFormat="1" applyFont="1" applyFill="1" applyBorder="1" applyAlignment="1">
      <alignment horizontal="right" vertical="center" shrinkToFit="1"/>
    </xf>
    <xf numFmtId="176" fontId="11" fillId="3" borderId="29" xfId="2" applyNumberFormat="1" applyFont="1" applyFill="1" applyBorder="1" applyAlignment="1">
      <alignment vertical="center" shrinkToFit="1"/>
    </xf>
    <xf numFmtId="176" fontId="11" fillId="3" borderId="28" xfId="2" applyNumberFormat="1" applyFont="1" applyFill="1" applyBorder="1" applyAlignment="1">
      <alignment vertical="center" shrinkToFit="1"/>
    </xf>
    <xf numFmtId="177" fontId="8" fillId="2" borderId="10" xfId="2" applyNumberFormat="1" applyFont="1" applyFill="1" applyBorder="1" applyAlignment="1">
      <alignment horizontal="right" vertical="center"/>
    </xf>
    <xf numFmtId="177" fontId="8" fillId="2" borderId="0" xfId="2" applyNumberFormat="1" applyFont="1" applyFill="1" applyBorder="1" applyAlignment="1">
      <alignment horizontal="right" vertical="center"/>
    </xf>
    <xf numFmtId="38" fontId="8" fillId="0" borderId="0" xfId="2" applyFont="1" applyBorder="1" applyAlignment="1">
      <alignment horizontal="right"/>
    </xf>
    <xf numFmtId="38" fontId="6" fillId="2" borderId="27" xfId="1" applyFont="1" applyFill="1" applyBorder="1" applyAlignment="1">
      <alignment horizontal="left" vertical="center" wrapText="1"/>
    </xf>
    <xf numFmtId="3" fontId="6" fillId="2" borderId="28" xfId="3" applyNumberFormat="1" applyFont="1" applyFill="1" applyBorder="1" applyAlignment="1">
      <alignment horizontal="right" vertical="center"/>
    </xf>
    <xf numFmtId="38" fontId="6" fillId="2" borderId="27" xfId="2" applyFont="1" applyFill="1" applyBorder="1" applyAlignment="1">
      <alignment horizontal="right" vertical="center"/>
    </xf>
    <xf numFmtId="38" fontId="6" fillId="2" borderId="27" xfId="2" applyFont="1" applyFill="1" applyBorder="1" applyAlignment="1">
      <alignment horizontal="left" vertical="center"/>
    </xf>
    <xf numFmtId="3" fontId="6" fillId="2" borderId="5" xfId="3" applyNumberFormat="1" applyFont="1" applyFill="1" applyBorder="1" applyAlignment="1">
      <alignment horizontal="right" vertical="center"/>
    </xf>
    <xf numFmtId="3" fontId="6" fillId="2" borderId="27" xfId="3" applyNumberFormat="1" applyFont="1" applyFill="1" applyBorder="1" applyAlignment="1">
      <alignment horizontal="right" vertical="center"/>
    </xf>
    <xf numFmtId="0" fontId="8" fillId="0" borderId="0" xfId="3" applyNumberFormat="1" applyFont="1" applyBorder="1" applyAlignment="1"/>
    <xf numFmtId="178" fontId="13" fillId="4" borderId="23" xfId="2" applyNumberFormat="1" applyFont="1" applyFill="1" applyBorder="1" applyAlignment="1">
      <alignment horizontal="left" vertical="center"/>
    </xf>
    <xf numFmtId="3" fontId="6" fillId="2" borderId="24" xfId="3" applyNumberFormat="1" applyFont="1" applyFill="1" applyBorder="1" applyAlignment="1">
      <alignment horizontal="right" vertical="center"/>
    </xf>
    <xf numFmtId="3" fontId="6" fillId="2" borderId="7" xfId="3" applyNumberFormat="1" applyFont="1" applyFill="1" applyBorder="1" applyAlignment="1">
      <alignment horizontal="right" vertical="center"/>
    </xf>
    <xf numFmtId="3" fontId="13" fillId="0" borderId="23" xfId="3" applyNumberFormat="1" applyFont="1" applyBorder="1" applyAlignment="1">
      <alignment horizontal="right" vertical="center"/>
    </xf>
    <xf numFmtId="38" fontId="8" fillId="4" borderId="23" xfId="2" applyFont="1" applyFill="1" applyBorder="1" applyAlignment="1">
      <alignment horizontal="left" vertical="center"/>
    </xf>
    <xf numFmtId="3" fontId="6" fillId="2" borderId="23" xfId="3" applyNumberFormat="1" applyFont="1" applyFill="1" applyBorder="1" applyAlignment="1">
      <alignment horizontal="right" vertical="center"/>
    </xf>
    <xf numFmtId="3" fontId="6" fillId="2" borderId="16" xfId="3" applyNumberFormat="1" applyFont="1" applyFill="1" applyBorder="1" applyAlignment="1">
      <alignment horizontal="right" vertical="center"/>
    </xf>
    <xf numFmtId="3" fontId="7" fillId="0" borderId="23" xfId="3" applyNumberFormat="1" applyFont="1" applyBorder="1" applyAlignment="1">
      <alignment horizontal="right" vertical="center"/>
    </xf>
    <xf numFmtId="38" fontId="8" fillId="4" borderId="22" xfId="2" applyFont="1" applyFill="1" applyBorder="1" applyAlignment="1">
      <alignment horizontal="left" vertical="center"/>
    </xf>
    <xf numFmtId="3" fontId="6" fillId="2" borderId="22" xfId="3" applyNumberFormat="1" applyFont="1" applyFill="1" applyBorder="1" applyAlignment="1">
      <alignment horizontal="right" vertical="center"/>
    </xf>
    <xf numFmtId="3" fontId="6" fillId="2" borderId="21" xfId="3" applyNumberFormat="1" applyFont="1" applyFill="1" applyBorder="1" applyAlignment="1">
      <alignment horizontal="right" vertical="center"/>
    </xf>
    <xf numFmtId="3" fontId="7" fillId="0" borderId="22" xfId="3" applyNumberFormat="1" applyFont="1" applyBorder="1" applyAlignment="1">
      <alignment horizontal="right" vertical="center"/>
    </xf>
    <xf numFmtId="3" fontId="8" fillId="0" borderId="27" xfId="3" applyNumberFormat="1" applyFont="1" applyFill="1" applyBorder="1" applyAlignment="1">
      <alignment horizontal="right" vertical="center"/>
    </xf>
    <xf numFmtId="3" fontId="7" fillId="0" borderId="27" xfId="3" applyNumberFormat="1" applyFont="1" applyFill="1" applyBorder="1" applyAlignment="1">
      <alignment horizontal="right" vertical="center"/>
    </xf>
    <xf numFmtId="3" fontId="7" fillId="0" borderId="10" xfId="3" applyNumberFormat="1" applyFont="1" applyBorder="1" applyAlignment="1">
      <alignment horizontal="right" vertical="center"/>
    </xf>
    <xf numFmtId="3" fontId="7" fillId="0" borderId="0" xfId="3" applyNumberFormat="1" applyFont="1" applyBorder="1" applyAlignment="1">
      <alignment horizontal="right" vertical="center"/>
    </xf>
    <xf numFmtId="38" fontId="6" fillId="2" borderId="6" xfId="2" applyFont="1" applyFill="1" applyBorder="1" applyAlignment="1">
      <alignment horizontal="left" vertical="center" wrapText="1"/>
    </xf>
    <xf numFmtId="38" fontId="6" fillId="5" borderId="27" xfId="1" applyFont="1" applyFill="1" applyBorder="1" applyAlignment="1">
      <alignment horizontal="right" vertical="center"/>
    </xf>
    <xf numFmtId="3" fontId="8" fillId="2" borderId="10" xfId="3" applyNumberFormat="1" applyFont="1" applyFill="1" applyBorder="1" applyAlignment="1">
      <alignment horizontal="right" vertical="center"/>
    </xf>
    <xf numFmtId="3" fontId="8" fillId="2" borderId="0" xfId="3" applyNumberFormat="1" applyFont="1" applyFill="1" applyBorder="1" applyAlignment="1">
      <alignment horizontal="right" vertical="center"/>
    </xf>
    <xf numFmtId="178" fontId="13" fillId="4" borderId="24" xfId="2" applyNumberFormat="1" applyFont="1" applyFill="1" applyBorder="1" applyAlignment="1">
      <alignment horizontal="left" vertical="center"/>
    </xf>
    <xf numFmtId="3" fontId="8" fillId="0" borderId="24" xfId="3" applyNumberFormat="1" applyFont="1" applyFill="1" applyBorder="1" applyAlignment="1">
      <alignment horizontal="right" vertical="center"/>
    </xf>
    <xf numFmtId="3" fontId="7" fillId="0" borderId="24" xfId="3" applyNumberFormat="1" applyFont="1" applyFill="1" applyBorder="1" applyAlignment="1">
      <alignment horizontal="right" vertical="center"/>
    </xf>
    <xf numFmtId="3" fontId="8" fillId="0" borderId="10" xfId="3" applyNumberFormat="1" applyFont="1" applyBorder="1" applyAlignment="1">
      <alignment horizontal="right" vertical="center"/>
    </xf>
    <xf numFmtId="3" fontId="8" fillId="0" borderId="0" xfId="3" applyNumberFormat="1" applyFont="1" applyBorder="1" applyAlignment="1">
      <alignment horizontal="right" vertical="center"/>
    </xf>
    <xf numFmtId="3" fontId="8" fillId="0" borderId="23" xfId="3" applyNumberFormat="1" applyFont="1" applyFill="1" applyBorder="1" applyAlignment="1">
      <alignment horizontal="right" vertical="center"/>
    </xf>
    <xf numFmtId="3" fontId="7" fillId="0" borderId="23" xfId="3" applyNumberFormat="1" applyFont="1" applyFill="1" applyBorder="1" applyAlignment="1">
      <alignment horizontal="right" vertical="center"/>
    </xf>
    <xf numFmtId="3" fontId="8" fillId="0" borderId="22" xfId="3" applyNumberFormat="1" applyFont="1" applyFill="1" applyBorder="1" applyAlignment="1">
      <alignment horizontal="right" vertical="center"/>
    </xf>
    <xf numFmtId="3" fontId="7" fillId="0" borderId="22" xfId="3" applyNumberFormat="1" applyFont="1" applyFill="1" applyBorder="1" applyAlignment="1">
      <alignment horizontal="right" vertical="center"/>
    </xf>
    <xf numFmtId="38" fontId="6" fillId="2" borderId="24" xfId="1" applyFont="1" applyFill="1" applyBorder="1" applyAlignment="1">
      <alignment horizontal="left" vertical="center" wrapText="1"/>
    </xf>
    <xf numFmtId="0" fontId="1" fillId="0" borderId="0" xfId="4" applyFont="1" applyFill="1">
      <alignment vertical="center"/>
    </xf>
    <xf numFmtId="3" fontId="11" fillId="6" borderId="28" xfId="3" applyNumberFormat="1" applyFont="1" applyFill="1" applyBorder="1" applyAlignment="1">
      <alignment horizontal="right" vertical="center"/>
    </xf>
    <xf numFmtId="0" fontId="8" fillId="0" borderId="0" xfId="3" applyNumberFormat="1" applyFont="1" applyAlignment="1">
      <alignment horizontal="left"/>
    </xf>
    <xf numFmtId="0" fontId="8" fillId="0" borderId="0" xfId="3" applyNumberFormat="1" applyFont="1" applyAlignment="1"/>
    <xf numFmtId="178" fontId="2" fillId="0" borderId="0" xfId="2" applyNumberFormat="1" applyFont="1" applyFill="1" applyBorder="1" applyAlignment="1">
      <alignment horizontal="left" vertical="center"/>
    </xf>
    <xf numFmtId="178" fontId="14" fillId="0" borderId="0" xfId="2" applyNumberFormat="1" applyFont="1" applyFill="1"/>
    <xf numFmtId="178" fontId="2" fillId="0" borderId="0" xfId="2" applyNumberFormat="1" applyFont="1" applyFill="1" applyAlignment="1">
      <alignment horizontal="center" vertical="center"/>
    </xf>
    <xf numFmtId="178" fontId="2" fillId="0" borderId="0" xfId="2" applyNumberFormat="1" applyFont="1" applyFill="1" applyAlignment="1"/>
    <xf numFmtId="178" fontId="2" fillId="0" borderId="0" xfId="2" applyNumberFormat="1" applyFont="1" applyFill="1" applyAlignment="1">
      <alignment wrapText="1"/>
    </xf>
    <xf numFmtId="178" fontId="2" fillId="0" borderId="14" xfId="2" applyNumberFormat="1" applyFont="1" applyFill="1" applyBorder="1" applyAlignment="1">
      <alignment horizontal="right"/>
    </xf>
    <xf numFmtId="178" fontId="8" fillId="0" borderId="24" xfId="2" applyNumberFormat="1" applyFont="1" applyFill="1" applyBorder="1" applyAlignment="1">
      <alignment horizontal="left"/>
    </xf>
    <xf numFmtId="178" fontId="8" fillId="0" borderId="4" xfId="2" applyNumberFormat="1" applyFont="1" applyFill="1" applyBorder="1" applyAlignment="1">
      <alignment horizontal="center" vertical="center" wrapText="1"/>
    </xf>
    <xf numFmtId="178" fontId="8" fillId="0" borderId="29" xfId="2" applyNumberFormat="1" applyFont="1" applyFill="1" applyBorder="1" applyAlignment="1">
      <alignment horizontal="left" vertical="center"/>
    </xf>
    <xf numFmtId="178" fontId="8" fillId="0" borderId="5" xfId="2" applyNumberFormat="1" applyFont="1" applyFill="1" applyBorder="1" applyAlignment="1">
      <alignment horizontal="left" vertical="center"/>
    </xf>
    <xf numFmtId="178" fontId="8" fillId="0" borderId="28" xfId="2" applyNumberFormat="1" applyFont="1" applyFill="1" applyBorder="1" applyAlignment="1">
      <alignment horizontal="left" vertical="center"/>
    </xf>
    <xf numFmtId="178" fontId="8" fillId="0" borderId="23" xfId="2" applyNumberFormat="1" applyFont="1" applyFill="1" applyBorder="1" applyAlignment="1">
      <alignment horizontal="left"/>
    </xf>
    <xf numFmtId="178" fontId="8" fillId="0" borderId="0" xfId="2" applyNumberFormat="1" applyFont="1" applyFill="1" applyBorder="1" applyAlignment="1">
      <alignment horizontal="center" vertical="center"/>
    </xf>
    <xf numFmtId="178" fontId="8" fillId="0" borderId="11" xfId="2" applyNumberFormat="1" applyFont="1" applyFill="1" applyBorder="1" applyAlignment="1">
      <alignment horizontal="center" vertical="center"/>
    </xf>
    <xf numFmtId="178" fontId="8" fillId="0" borderId="12" xfId="2" applyNumberFormat="1" applyFont="1" applyFill="1" applyBorder="1" applyAlignment="1">
      <alignment horizontal="center" vertical="center"/>
    </xf>
    <xf numFmtId="178" fontId="8" fillId="0" borderId="30" xfId="2" applyNumberFormat="1" applyFont="1" applyFill="1" applyBorder="1" applyAlignment="1">
      <alignment horizontal="center" vertical="center"/>
    </xf>
    <xf numFmtId="178" fontId="8" fillId="0" borderId="19" xfId="2" applyNumberFormat="1" applyFont="1" applyFill="1" applyBorder="1" applyAlignment="1">
      <alignment horizontal="center" vertical="center"/>
    </xf>
    <xf numFmtId="178" fontId="8" fillId="0" borderId="31" xfId="2" applyNumberFormat="1" applyFont="1" applyFill="1" applyBorder="1" applyAlignment="1">
      <alignment horizontal="center" vertical="center"/>
    </xf>
    <xf numFmtId="178" fontId="8" fillId="0" borderId="32" xfId="2" applyNumberFormat="1" applyFont="1" applyFill="1" applyBorder="1" applyAlignment="1">
      <alignment horizontal="center" vertical="center"/>
    </xf>
    <xf numFmtId="178" fontId="8" fillId="0" borderId="33" xfId="2" applyNumberFormat="1" applyFont="1" applyFill="1" applyBorder="1" applyAlignment="1">
      <alignment horizontal="center" vertical="center"/>
    </xf>
    <xf numFmtId="178" fontId="8" fillId="0" borderId="34" xfId="2" applyNumberFormat="1" applyFont="1" applyFill="1" applyBorder="1" applyAlignment="1">
      <alignment horizontal="center" vertical="center"/>
    </xf>
    <xf numFmtId="178" fontId="8" fillId="0" borderId="30" xfId="2" applyNumberFormat="1" applyFont="1" applyFill="1" applyBorder="1" applyAlignment="1">
      <alignment horizontal="center" vertical="center" wrapText="1"/>
    </xf>
    <xf numFmtId="178" fontId="8" fillId="0" borderId="35" xfId="2" applyNumberFormat="1" applyFont="1" applyFill="1" applyBorder="1" applyAlignment="1">
      <alignment horizontal="center" vertical="center" wrapText="1"/>
    </xf>
    <xf numFmtId="178" fontId="8" fillId="0" borderId="11" xfId="2" applyNumberFormat="1" applyFont="1" applyFill="1" applyBorder="1" applyAlignment="1">
      <alignment horizontal="center" vertical="center" wrapText="1"/>
    </xf>
    <xf numFmtId="178" fontId="8" fillId="0" borderId="24" xfId="2" applyNumberFormat="1" applyFont="1" applyFill="1" applyBorder="1" applyAlignment="1">
      <alignment horizontal="center" vertical="center"/>
    </xf>
    <xf numFmtId="178" fontId="8" fillId="0" borderId="23" xfId="2" applyNumberFormat="1" applyFont="1" applyFill="1" applyBorder="1" applyAlignment="1">
      <alignment horizontal="left" wrapText="1"/>
    </xf>
    <xf numFmtId="178" fontId="8" fillId="0" borderId="36" xfId="2" applyNumberFormat="1" applyFont="1" applyFill="1" applyBorder="1" applyAlignment="1">
      <alignment horizontal="center" vertical="center" wrapText="1"/>
    </xf>
    <xf numFmtId="178" fontId="8" fillId="0" borderId="37" xfId="2" applyNumberFormat="1" applyFont="1" applyFill="1" applyBorder="1" applyAlignment="1">
      <alignment horizontal="center" vertical="center" wrapText="1"/>
    </xf>
    <xf numFmtId="178" fontId="8" fillId="0" borderId="37" xfId="2" applyNumberFormat="1" applyFont="1" applyFill="1" applyBorder="1" applyAlignment="1">
      <alignment horizontal="center" vertical="center"/>
    </xf>
    <xf numFmtId="178" fontId="8" fillId="0" borderId="38" xfId="2" applyNumberFormat="1" applyFont="1" applyFill="1" applyBorder="1" applyAlignment="1">
      <alignment horizontal="center" vertical="center" wrapText="1"/>
    </xf>
    <xf numFmtId="178" fontId="8" fillId="0" borderId="3" xfId="2" applyNumberFormat="1" applyFont="1" applyFill="1" applyBorder="1" applyAlignment="1">
      <alignment horizontal="center" vertical="center" wrapText="1"/>
    </xf>
    <xf numFmtId="178" fontId="8" fillId="0" borderId="39" xfId="2" applyNumberFormat="1" applyFont="1" applyFill="1" applyBorder="1" applyAlignment="1">
      <alignment horizontal="center" vertical="center" wrapText="1"/>
    </xf>
    <xf numFmtId="178" fontId="8" fillId="0" borderId="40" xfId="2" applyNumberFormat="1" applyFont="1" applyFill="1" applyBorder="1" applyAlignment="1">
      <alignment horizontal="center" vertical="center" wrapText="1"/>
    </xf>
    <xf numFmtId="178" fontId="8" fillId="0" borderId="41" xfId="2" applyNumberFormat="1" applyFont="1" applyFill="1" applyBorder="1" applyAlignment="1">
      <alignment horizontal="center" vertical="center" wrapText="1"/>
    </xf>
    <xf numFmtId="178" fontId="8" fillId="0" borderId="23" xfId="2" applyNumberFormat="1" applyFont="1" applyFill="1" applyBorder="1" applyAlignment="1">
      <alignment horizontal="center" vertical="center"/>
    </xf>
    <xf numFmtId="38" fontId="8" fillId="0" borderId="22" xfId="2" applyFont="1" applyFill="1" applyBorder="1" applyAlignment="1">
      <alignment horizontal="left" wrapText="1"/>
    </xf>
    <xf numFmtId="178" fontId="8" fillId="0" borderId="14" xfId="2" applyNumberFormat="1" applyFont="1" applyFill="1" applyBorder="1" applyAlignment="1">
      <alignment horizontal="center" vertical="center"/>
    </xf>
    <xf numFmtId="178" fontId="8" fillId="0" borderId="42" xfId="2" applyNumberFormat="1" applyFont="1" applyFill="1" applyBorder="1" applyAlignment="1">
      <alignment horizontal="center" vertical="center"/>
    </xf>
    <xf numFmtId="178" fontId="8" fillId="0" borderId="43" xfId="2" applyNumberFormat="1" applyFont="1" applyFill="1" applyBorder="1" applyAlignment="1">
      <alignment horizontal="center" vertical="center"/>
    </xf>
    <xf numFmtId="178" fontId="8" fillId="0" borderId="44" xfId="2" applyNumberFormat="1" applyFont="1" applyFill="1" applyBorder="1" applyAlignment="1">
      <alignment horizontal="center" vertical="center" wrapText="1"/>
    </xf>
    <xf numFmtId="178" fontId="8" fillId="0" borderId="44" xfId="2" applyNumberFormat="1" applyFont="1" applyFill="1" applyBorder="1" applyAlignment="1">
      <alignment horizontal="center" vertical="center"/>
    </xf>
    <xf numFmtId="178" fontId="8" fillId="0" borderId="0" xfId="2" applyNumberFormat="1" applyFont="1" applyFill="1" applyAlignment="1">
      <alignment horizontal="center" vertical="center" wrapText="1"/>
    </xf>
    <xf numFmtId="178" fontId="8" fillId="0" borderId="27" xfId="2" applyNumberFormat="1" applyFont="1" applyFill="1" applyBorder="1" applyAlignment="1">
      <alignment horizontal="center" vertical="center" wrapText="1"/>
    </xf>
    <xf numFmtId="178" fontId="8" fillId="0" borderId="15" xfId="2" applyNumberFormat="1" applyFont="1" applyFill="1" applyBorder="1" applyAlignment="1">
      <alignment horizontal="center" vertical="center"/>
    </xf>
    <xf numFmtId="178" fontId="8" fillId="0" borderId="13" xfId="2" applyNumberFormat="1" applyFont="1" applyFill="1" applyBorder="1" applyAlignment="1">
      <alignment horizontal="center" vertical="center"/>
    </xf>
    <xf numFmtId="178" fontId="8" fillId="0" borderId="42" xfId="2" applyNumberFormat="1" applyFont="1" applyFill="1" applyBorder="1" applyAlignment="1">
      <alignment horizontal="center" vertical="center" wrapText="1"/>
    </xf>
    <xf numFmtId="178" fontId="8" fillId="0" borderId="22" xfId="2" applyNumberFormat="1" applyFont="1" applyFill="1" applyBorder="1" applyAlignment="1">
      <alignment horizontal="center" vertical="center"/>
    </xf>
    <xf numFmtId="0" fontId="6" fillId="2" borderId="27" xfId="5" applyFont="1" applyFill="1" applyBorder="1" applyAlignment="1">
      <alignment vertical="center"/>
    </xf>
    <xf numFmtId="179" fontId="11" fillId="3" borderId="27" xfId="5" applyNumberFormat="1" applyFont="1" applyFill="1" applyBorder="1" applyAlignment="1">
      <alignment vertical="center" shrinkToFit="1"/>
    </xf>
    <xf numFmtId="179" fontId="11" fillId="3" borderId="28" xfId="5" applyNumberFormat="1" applyFont="1" applyFill="1" applyBorder="1" applyAlignment="1">
      <alignment vertical="center" shrinkToFit="1"/>
    </xf>
    <xf numFmtId="178" fontId="6" fillId="2" borderId="27" xfId="2" applyNumberFormat="1" applyFont="1" applyFill="1" applyBorder="1" applyAlignment="1">
      <alignment horizontal="right" vertical="center"/>
    </xf>
    <xf numFmtId="178" fontId="6" fillId="5" borderId="27" xfId="1" applyNumberFormat="1" applyFont="1" applyFill="1" applyBorder="1" applyAlignment="1">
      <alignment horizontal="right" vertical="center"/>
    </xf>
    <xf numFmtId="180" fontId="6" fillId="0" borderId="10" xfId="5" applyNumberFormat="1" applyFont="1" applyFill="1" applyBorder="1" applyAlignment="1">
      <alignment horizontal="right" vertical="center"/>
    </xf>
    <xf numFmtId="178" fontId="6" fillId="0" borderId="10" xfId="2" applyNumberFormat="1" applyFont="1" applyFill="1" applyBorder="1" applyAlignment="1">
      <alignment horizontal="right" vertical="center"/>
    </xf>
    <xf numFmtId="178" fontId="15" fillId="4" borderId="23" xfId="2" applyNumberFormat="1" applyFont="1" applyFill="1" applyBorder="1" applyAlignment="1">
      <alignment horizontal="left" vertical="center"/>
    </xf>
    <xf numFmtId="178" fontId="13" fillId="0" borderId="0" xfId="2" applyNumberFormat="1" applyFont="1" applyFill="1" applyBorder="1" applyAlignment="1">
      <alignment horizontal="right" vertical="center"/>
    </xf>
    <xf numFmtId="178" fontId="13" fillId="0" borderId="23" xfId="2" applyNumberFormat="1" applyFont="1" applyFill="1" applyBorder="1" applyAlignment="1">
      <alignment horizontal="right" vertical="center"/>
    </xf>
    <xf numFmtId="178" fontId="13" fillId="0" borderId="16" xfId="2" applyNumberFormat="1" applyFont="1" applyFill="1" applyBorder="1" applyAlignment="1">
      <alignment horizontal="right" vertical="center"/>
    </xf>
    <xf numFmtId="178" fontId="13" fillId="0" borderId="10" xfId="2" applyNumberFormat="1" applyFont="1" applyFill="1" applyBorder="1" applyAlignment="1">
      <alignment horizontal="right" vertical="center"/>
    </xf>
    <xf numFmtId="178" fontId="13" fillId="0" borderId="23" xfId="2" applyNumberFormat="1" applyFont="1" applyFill="1" applyBorder="1" applyAlignment="1">
      <alignment horizontal="right" vertical="center" wrapText="1"/>
    </xf>
    <xf numFmtId="178" fontId="13" fillId="0" borderId="24" xfId="2" applyNumberFormat="1" applyFont="1" applyFill="1" applyBorder="1" applyAlignment="1">
      <alignment horizontal="right" vertical="center"/>
    </xf>
    <xf numFmtId="178" fontId="1" fillId="0" borderId="0" xfId="4" applyNumberFormat="1" applyFont="1" applyFill="1">
      <alignment vertical="center"/>
    </xf>
    <xf numFmtId="178" fontId="8" fillId="0" borderId="0" xfId="2" applyNumberFormat="1" applyFont="1" applyFill="1" applyBorder="1" applyAlignment="1">
      <alignment horizontal="right" vertical="center"/>
    </xf>
    <xf numFmtId="178" fontId="8" fillId="0" borderId="23" xfId="2" applyNumberFormat="1" applyFont="1" applyFill="1" applyBorder="1" applyAlignment="1">
      <alignment horizontal="right" vertical="center"/>
    </xf>
    <xf numFmtId="178" fontId="8" fillId="0" borderId="16" xfId="2" applyNumberFormat="1" applyFont="1" applyFill="1" applyBorder="1" applyAlignment="1">
      <alignment horizontal="right" vertical="center"/>
    </xf>
    <xf numFmtId="178" fontId="8" fillId="0" borderId="10" xfId="2" applyNumberFormat="1" applyFont="1" applyFill="1" applyBorder="1" applyAlignment="1">
      <alignment horizontal="right" vertical="center"/>
    </xf>
    <xf numFmtId="178" fontId="8" fillId="0" borderId="23" xfId="2" applyNumberFormat="1" applyFont="1" applyFill="1" applyBorder="1" applyAlignment="1">
      <alignment horizontal="right" vertical="center" wrapText="1"/>
    </xf>
    <xf numFmtId="178" fontId="8" fillId="0" borderId="14" xfId="2" applyNumberFormat="1" applyFont="1" applyFill="1" applyBorder="1" applyAlignment="1">
      <alignment horizontal="right" vertical="center"/>
    </xf>
    <xf numFmtId="178" fontId="8" fillId="0" borderId="22" xfId="2" applyNumberFormat="1" applyFont="1" applyFill="1" applyBorder="1" applyAlignment="1">
      <alignment horizontal="right" vertical="center"/>
    </xf>
    <xf numFmtId="178" fontId="8" fillId="0" borderId="21" xfId="2" applyNumberFormat="1" applyFont="1" applyFill="1" applyBorder="1" applyAlignment="1">
      <alignment horizontal="right" vertical="center"/>
    </xf>
    <xf numFmtId="178" fontId="8" fillId="0" borderId="20" xfId="2" applyNumberFormat="1" applyFont="1" applyFill="1" applyBorder="1" applyAlignment="1">
      <alignment horizontal="right" vertical="center"/>
    </xf>
    <xf numFmtId="178" fontId="8" fillId="0" borderId="22" xfId="2" applyNumberFormat="1" applyFont="1" applyFill="1" applyBorder="1" applyAlignment="1">
      <alignment horizontal="right" vertical="center" wrapText="1"/>
    </xf>
    <xf numFmtId="178" fontId="8" fillId="0" borderId="27" xfId="2" applyNumberFormat="1" applyFont="1" applyFill="1" applyBorder="1" applyAlignment="1">
      <alignment horizontal="right" vertical="center"/>
    </xf>
    <xf numFmtId="178" fontId="8" fillId="0" borderId="27" xfId="2" applyNumberFormat="1" applyFont="1" applyFill="1" applyBorder="1" applyAlignment="1">
      <alignment horizontal="right" vertical="center" wrapText="1"/>
    </xf>
    <xf numFmtId="178" fontId="6" fillId="2" borderId="14" xfId="2" applyNumberFormat="1" applyFont="1" applyFill="1" applyBorder="1" applyAlignment="1">
      <alignment horizontal="right" vertical="center"/>
    </xf>
    <xf numFmtId="178" fontId="6" fillId="2" borderId="22" xfId="2" applyNumberFormat="1" applyFont="1" applyFill="1" applyBorder="1" applyAlignment="1">
      <alignment horizontal="right" vertical="center"/>
    </xf>
    <xf numFmtId="178" fontId="6" fillId="2" borderId="21" xfId="2" applyNumberFormat="1" applyFont="1" applyFill="1" applyBorder="1" applyAlignment="1">
      <alignment horizontal="right" vertical="center"/>
    </xf>
    <xf numFmtId="178" fontId="6" fillId="2" borderId="27" xfId="2" applyNumberFormat="1" applyFont="1" applyFill="1" applyBorder="1" applyAlignment="1">
      <alignment horizontal="right" vertical="center" wrapText="1"/>
    </xf>
    <xf numFmtId="178" fontId="6" fillId="2" borderId="20" xfId="2" applyNumberFormat="1" applyFont="1" applyFill="1" applyBorder="1" applyAlignment="1">
      <alignment horizontal="right" vertical="center"/>
    </xf>
    <xf numFmtId="178" fontId="8" fillId="0" borderId="24" xfId="2" applyNumberFormat="1" applyFont="1" applyFill="1" applyBorder="1" applyAlignment="1">
      <alignment horizontal="right" vertical="center"/>
    </xf>
    <xf numFmtId="178" fontId="8" fillId="0" borderId="24" xfId="2" applyNumberFormat="1" applyFont="1" applyFill="1" applyBorder="1" applyAlignment="1">
      <alignment horizontal="right" vertical="center" wrapText="1"/>
    </xf>
    <xf numFmtId="178" fontId="6" fillId="0" borderId="10" xfId="1" applyNumberFormat="1" applyFont="1" applyFill="1" applyBorder="1" applyAlignment="1">
      <alignment horizontal="right" vertical="center"/>
    </xf>
    <xf numFmtId="178" fontId="8" fillId="4" borderId="23" xfId="2" applyNumberFormat="1" applyFont="1" applyFill="1" applyBorder="1" applyAlignment="1">
      <alignment horizontal="left" vertical="center"/>
    </xf>
    <xf numFmtId="178" fontId="8" fillId="0" borderId="0" xfId="2" applyNumberFormat="1" applyFont="1" applyFill="1" applyAlignment="1">
      <alignment horizontal="left"/>
    </xf>
    <xf numFmtId="0" fontId="1" fillId="0" borderId="0" xfId="4" applyFont="1" applyFill="1" applyAlignment="1">
      <alignment vertical="center" wrapText="1"/>
    </xf>
  </cellXfs>
  <cellStyles count="6">
    <cellStyle name="桁区切り" xfId="1" builtinId="6"/>
    <cellStyle name="桁区切り 2" xfId="2"/>
    <cellStyle name="標準" xfId="0" builtinId="0"/>
    <cellStyle name="標準 3" xfId="3"/>
    <cellStyle name="標準_○⑲様式（改正検討）一覧" xfId="4"/>
    <cellStyle name="標準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externalLink" Target="externalLinks/externalLink1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externalLink" Target="externalLinks/externalLink2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D:\&#21307;&#30274;&#34220;&#21209;&#20418;&#65288;&#23665;&#26412;&#65289;\&#24180;&#22577;\&#24179;&#25104;&#65298;&#65298;&#24180;&#29256;\22&#24180;&#29256;&#65396;&#65400;&#65406;&#65433;&#20837;&#21147;&#27096;&#24335;&#65288;&#28193;&#23798;&#20445;&#20581;&#25152;&#65289;\&#24179;&#25104;19&#24180;&#29256;&#12456;&#12463;&#12475;&#12523;&#20837;&#21147;&#27096;&#24335;\19&#24180;&#22577;&#21407;&#31295;%206(62&#65374;80)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N:\000_&#28193;&#23798;&#20445;&#20581;&#31119;&#31049;&#23460;&#20849;&#36890;\&#24180;&#22577;&#65288;&#24179;&#25104;21&#24180;&#24230;&#23455;&#32318;&#65289;\22&#24180;&#29256;&#12456;&#12463;&#12475;&#12523;&#20837;&#21147;&#27096;&#24335;&#65288;&#28193;&#23798;&#20445;&#20581;&#25152;&#21508;&#20418;&#29992;&#65289;\&#23376;&#12393;&#12418;&#12539;&#20445;&#20581;&#25512;&#36914;&#35506;\&#23376;&#12393;&#12418;&#26410;&#26469;&#20418;\21%20&#24180;&#22577;&#21407;&#31295;&#65288;&#23376;&#12393;&#12418;&#26410;&#26469;&#65289;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19 "/>
      <sheetName val="20 (2)"/>
      <sheetName val="40"/>
      <sheetName val="41"/>
      <sheetName val="Sheet2"/>
      <sheetName val="Sheet3"/>
      <sheetName val="20 "/>
      <sheetName val="40 "/>
      <sheetName val="4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8"/>
  <sheetViews>
    <sheetView showGridLines="0" tabSelected="1" view="pageBreakPreview" zoomScaleNormal="75" zoomScaleSheetLayoutView="100" workbookViewId="0">
      <pane ySplit="5" topLeftCell="A6" activePane="bottomLeft" state="frozen"/>
      <selection activeCell="C21" sqref="C21"/>
      <selection pane="bottomLeft" activeCell="C21" sqref="C21"/>
    </sheetView>
  </sheetViews>
  <sheetFormatPr defaultRowHeight="11.25"/>
  <cols>
    <col min="1" max="1" width="10" style="115" customWidth="1"/>
    <col min="2" max="3" width="7.625" style="116" bestFit="1" customWidth="1"/>
    <col min="4" max="6" width="4.75" style="116" bestFit="1" customWidth="1"/>
    <col min="7" max="8" width="6.75" style="116" bestFit="1" customWidth="1"/>
    <col min="9" max="9" width="5.875" style="116" bestFit="1" customWidth="1"/>
    <col min="10" max="10" width="4.75" style="116" bestFit="1" customWidth="1"/>
    <col min="11" max="11" width="5.875" style="116" bestFit="1" customWidth="1"/>
    <col min="12" max="12" width="4.5" style="116" customWidth="1"/>
    <col min="13" max="13" width="5.875" style="116" bestFit="1" customWidth="1"/>
    <col min="14" max="14" width="4.75" style="116" bestFit="1" customWidth="1"/>
    <col min="15" max="15" width="5.875" style="116" bestFit="1" customWidth="1"/>
    <col min="16" max="24" width="6.75" style="116" bestFit="1" customWidth="1"/>
    <col min="25" max="25" width="8.625" style="116" customWidth="1"/>
    <col min="26" max="29" width="5.375" style="116" customWidth="1"/>
    <col min="30" max="33" width="6.75" style="116" bestFit="1" customWidth="1"/>
    <col min="34" max="37" width="5.375" style="82" customWidth="1"/>
    <col min="38" max="39" width="6.75" style="82" bestFit="1" customWidth="1"/>
    <col min="40" max="16384" width="9" style="82"/>
  </cols>
  <sheetData>
    <row r="1" spans="1:41" s="4" customFormat="1" ht="13.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AB1" s="3"/>
      <c r="AC1" s="3"/>
      <c r="AD1" s="3"/>
      <c r="AF1" s="5"/>
      <c r="AG1" s="5"/>
      <c r="AM1" s="6" t="s">
        <v>1</v>
      </c>
    </row>
    <row r="2" spans="1:41" s="4" customFormat="1" ht="13.5">
      <c r="A2" s="7"/>
      <c r="B2" s="8" t="s">
        <v>2</v>
      </c>
      <c r="C2" s="9"/>
      <c r="D2" s="10" t="s">
        <v>3</v>
      </c>
      <c r="E2" s="9"/>
      <c r="F2" s="10" t="s">
        <v>4</v>
      </c>
      <c r="G2" s="9"/>
      <c r="H2" s="10" t="s">
        <v>5</v>
      </c>
      <c r="I2" s="11"/>
      <c r="J2" s="12" t="s">
        <v>6</v>
      </c>
      <c r="K2" s="13"/>
      <c r="L2" s="13"/>
      <c r="M2" s="13"/>
      <c r="N2" s="13"/>
      <c r="O2" s="14"/>
      <c r="P2" s="10" t="s">
        <v>7</v>
      </c>
      <c r="Q2" s="9"/>
      <c r="R2" s="10" t="s">
        <v>8</v>
      </c>
      <c r="S2" s="9"/>
      <c r="T2" s="10" t="s">
        <v>9</v>
      </c>
      <c r="U2" s="9"/>
      <c r="V2" s="10" t="s">
        <v>10</v>
      </c>
      <c r="W2" s="9"/>
      <c r="X2" s="15" t="s">
        <v>11</v>
      </c>
      <c r="Y2" s="16"/>
      <c r="Z2" s="16"/>
      <c r="AA2" s="16"/>
      <c r="AB2" s="16"/>
      <c r="AC2" s="16"/>
      <c r="AD2" s="16"/>
      <c r="AE2" s="16"/>
      <c r="AF2" s="16"/>
      <c r="AG2" s="16"/>
      <c r="AH2" s="17" t="s">
        <v>12</v>
      </c>
      <c r="AI2" s="18"/>
      <c r="AJ2" s="19" t="s">
        <v>13</v>
      </c>
      <c r="AK2" s="20"/>
      <c r="AL2" s="17" t="s">
        <v>14</v>
      </c>
      <c r="AM2" s="18"/>
    </row>
    <row r="3" spans="1:41" s="34" customFormat="1" ht="13.5" customHeight="1">
      <c r="A3" s="21"/>
      <c r="B3" s="22"/>
      <c r="C3" s="23"/>
      <c r="D3" s="22"/>
      <c r="E3" s="23"/>
      <c r="F3" s="22"/>
      <c r="G3" s="23"/>
      <c r="H3" s="24"/>
      <c r="I3" s="25"/>
      <c r="J3" s="26"/>
      <c r="K3" s="27"/>
      <c r="L3" s="27"/>
      <c r="M3" s="27"/>
      <c r="N3" s="27"/>
      <c r="O3" s="28"/>
      <c r="P3" s="22"/>
      <c r="Q3" s="23"/>
      <c r="R3" s="22"/>
      <c r="S3" s="23"/>
      <c r="T3" s="22"/>
      <c r="U3" s="23"/>
      <c r="V3" s="22"/>
      <c r="W3" s="23"/>
      <c r="X3" s="29" t="s">
        <v>15</v>
      </c>
      <c r="Y3" s="29"/>
      <c r="Z3" s="29"/>
      <c r="AA3" s="29"/>
      <c r="AB3" s="29"/>
      <c r="AC3" s="30"/>
      <c r="AD3" s="31" t="s">
        <v>16</v>
      </c>
      <c r="AE3" s="29"/>
      <c r="AF3" s="29"/>
      <c r="AG3" s="29"/>
      <c r="AH3" s="32"/>
      <c r="AI3" s="33"/>
      <c r="AJ3" s="32"/>
      <c r="AK3" s="33"/>
      <c r="AL3" s="32"/>
      <c r="AM3" s="33"/>
    </row>
    <row r="4" spans="1:41" s="34" customFormat="1" ht="13.5" customHeight="1">
      <c r="A4" s="21"/>
      <c r="B4" s="35"/>
      <c r="C4" s="36"/>
      <c r="D4" s="35"/>
      <c r="E4" s="36"/>
      <c r="F4" s="35"/>
      <c r="G4" s="36"/>
      <c r="H4" s="37"/>
      <c r="I4" s="38"/>
      <c r="J4" s="39" t="s">
        <v>17</v>
      </c>
      <c r="K4" s="40"/>
      <c r="L4" s="41" t="s">
        <v>18</v>
      </c>
      <c r="M4" s="40"/>
      <c r="N4" s="41" t="s">
        <v>19</v>
      </c>
      <c r="O4" s="42"/>
      <c r="P4" s="35"/>
      <c r="Q4" s="36"/>
      <c r="R4" s="35"/>
      <c r="S4" s="36"/>
      <c r="T4" s="35"/>
      <c r="U4" s="36"/>
      <c r="V4" s="35"/>
      <c r="W4" s="36"/>
      <c r="X4" s="43"/>
      <c r="Y4" s="44"/>
      <c r="Z4" s="45" t="s">
        <v>20</v>
      </c>
      <c r="AA4" s="46"/>
      <c r="AB4" s="45" t="s">
        <v>21</v>
      </c>
      <c r="AC4" s="46"/>
      <c r="AD4" s="47"/>
      <c r="AE4" s="48"/>
      <c r="AF4" s="45" t="s">
        <v>22</v>
      </c>
      <c r="AG4" s="49"/>
      <c r="AH4" s="50"/>
      <c r="AI4" s="51"/>
      <c r="AJ4" s="50"/>
      <c r="AK4" s="51"/>
      <c r="AL4" s="50"/>
      <c r="AM4" s="51"/>
    </row>
    <row r="5" spans="1:41" s="34" customFormat="1" ht="13.5" customHeight="1">
      <c r="A5" s="52"/>
      <c r="B5" s="53" t="s">
        <v>23</v>
      </c>
      <c r="C5" s="54" t="s">
        <v>24</v>
      </c>
      <c r="D5" s="55" t="s">
        <v>23</v>
      </c>
      <c r="E5" s="55" t="s">
        <v>24</v>
      </c>
      <c r="F5" s="56" t="s">
        <v>23</v>
      </c>
      <c r="G5" s="57" t="s">
        <v>24</v>
      </c>
      <c r="H5" s="56" t="s">
        <v>23</v>
      </c>
      <c r="I5" s="57" t="s">
        <v>24</v>
      </c>
      <c r="J5" s="58" t="s">
        <v>23</v>
      </c>
      <c r="K5" s="59" t="s">
        <v>24</v>
      </c>
      <c r="L5" s="58" t="s">
        <v>23</v>
      </c>
      <c r="M5" s="59" t="s">
        <v>24</v>
      </c>
      <c r="N5" s="58" t="s">
        <v>23</v>
      </c>
      <c r="O5" s="59" t="s">
        <v>24</v>
      </c>
      <c r="P5" s="55" t="s">
        <v>23</v>
      </c>
      <c r="Q5" s="55" t="s">
        <v>24</v>
      </c>
      <c r="R5" s="60" t="s">
        <v>23</v>
      </c>
      <c r="S5" s="61" t="s">
        <v>24</v>
      </c>
      <c r="T5" s="60" t="s">
        <v>23</v>
      </c>
      <c r="U5" s="61" t="s">
        <v>24</v>
      </c>
      <c r="V5" s="62" t="s">
        <v>23</v>
      </c>
      <c r="W5" s="57" t="s">
        <v>24</v>
      </c>
      <c r="X5" s="58" t="s">
        <v>23</v>
      </c>
      <c r="Y5" s="63" t="s">
        <v>24</v>
      </c>
      <c r="Z5" s="58" t="s">
        <v>23</v>
      </c>
      <c r="AA5" s="59" t="s">
        <v>24</v>
      </c>
      <c r="AB5" s="58" t="s">
        <v>23</v>
      </c>
      <c r="AC5" s="59" t="s">
        <v>24</v>
      </c>
      <c r="AD5" s="56" t="s">
        <v>23</v>
      </c>
      <c r="AE5" s="57" t="s">
        <v>24</v>
      </c>
      <c r="AF5" s="58" t="s">
        <v>23</v>
      </c>
      <c r="AG5" s="59" t="s">
        <v>24</v>
      </c>
      <c r="AH5" s="56" t="s">
        <v>23</v>
      </c>
      <c r="AI5" s="64" t="s">
        <v>24</v>
      </c>
      <c r="AJ5" s="56" t="s">
        <v>23</v>
      </c>
      <c r="AK5" s="64" t="s">
        <v>24</v>
      </c>
      <c r="AL5" s="65" t="s">
        <v>23</v>
      </c>
      <c r="AM5" s="65" t="s">
        <v>24</v>
      </c>
    </row>
    <row r="6" spans="1:41" s="75" customFormat="1" ht="13.5" customHeight="1">
      <c r="A6" s="66" t="s">
        <v>25</v>
      </c>
      <c r="B6" s="67">
        <f t="shared" ref="B6:C18" si="0">IF(SUM(D6,F6,H6,J6,L6,N6,P6,R6,T6,V6,X6,AD6,AH6,AJ6,AL6)=0,"-",SUM(D6,F6,H6,J6,L6,N6,P6,R6,T6,V6,X6,AD6,AH6,AJ6,AL6))</f>
        <v>113425</v>
      </c>
      <c r="C6" s="67">
        <f t="shared" si="0"/>
        <v>187226</v>
      </c>
      <c r="D6" s="68">
        <v>229</v>
      </c>
      <c r="E6" s="68">
        <v>308</v>
      </c>
      <c r="F6" s="69">
        <v>1061</v>
      </c>
      <c r="G6" s="68">
        <v>2539</v>
      </c>
      <c r="H6" s="70">
        <v>7560</v>
      </c>
      <c r="I6" s="68">
        <v>17888</v>
      </c>
      <c r="J6" s="68">
        <v>524</v>
      </c>
      <c r="K6" s="68">
        <v>945</v>
      </c>
      <c r="L6" s="68">
        <v>709</v>
      </c>
      <c r="M6" s="68">
        <v>1710</v>
      </c>
      <c r="N6" s="68">
        <v>5504</v>
      </c>
      <c r="O6" s="68">
        <v>17559</v>
      </c>
      <c r="P6" s="68">
        <v>26556</v>
      </c>
      <c r="Q6" s="71">
        <v>42553</v>
      </c>
      <c r="R6" s="68">
        <v>1822</v>
      </c>
      <c r="S6" s="68">
        <v>4695</v>
      </c>
      <c r="T6" s="68">
        <v>6750</v>
      </c>
      <c r="U6" s="68">
        <v>14028</v>
      </c>
      <c r="V6" s="72">
        <v>17872</v>
      </c>
      <c r="W6" s="68">
        <v>20266</v>
      </c>
      <c r="X6" s="68">
        <v>18071</v>
      </c>
      <c r="Y6" s="68">
        <v>20849</v>
      </c>
      <c r="Z6" s="68">
        <v>244</v>
      </c>
      <c r="AA6" s="68">
        <v>365</v>
      </c>
      <c r="AB6" s="68">
        <v>1825</v>
      </c>
      <c r="AC6" s="68">
        <v>2075</v>
      </c>
      <c r="AD6" s="68">
        <v>6538</v>
      </c>
      <c r="AE6" s="68">
        <v>9359</v>
      </c>
      <c r="AF6" s="68">
        <v>991</v>
      </c>
      <c r="AG6" s="68">
        <v>1765</v>
      </c>
      <c r="AH6" s="68">
        <v>605</v>
      </c>
      <c r="AI6" s="68">
        <v>629</v>
      </c>
      <c r="AJ6" s="68">
        <v>3612</v>
      </c>
      <c r="AK6" s="68">
        <v>4002</v>
      </c>
      <c r="AL6" s="68">
        <v>16012</v>
      </c>
      <c r="AM6" s="68">
        <v>29896</v>
      </c>
      <c r="AN6" s="73"/>
      <c r="AO6" s="74"/>
    </row>
    <row r="7" spans="1:41" s="75" customFormat="1" ht="33.75">
      <c r="A7" s="76" t="s">
        <v>26</v>
      </c>
      <c r="B7" s="77">
        <f t="shared" si="0"/>
        <v>3529</v>
      </c>
      <c r="C7" s="77">
        <f t="shared" si="0"/>
        <v>5457</v>
      </c>
      <c r="D7" s="78">
        <f t="shared" ref="D7:AM7" si="1">IF(SUM(D8,D18)=0,"-",SUM(D8,D18))</f>
        <v>24</v>
      </c>
      <c r="E7" s="78">
        <f t="shared" si="1"/>
        <v>29</v>
      </c>
      <c r="F7" s="78">
        <f t="shared" si="1"/>
        <v>70</v>
      </c>
      <c r="G7" s="78">
        <f t="shared" si="1"/>
        <v>230</v>
      </c>
      <c r="H7" s="78">
        <f t="shared" si="1"/>
        <v>546</v>
      </c>
      <c r="I7" s="78">
        <f t="shared" si="1"/>
        <v>1314</v>
      </c>
      <c r="J7" s="78">
        <f t="shared" si="1"/>
        <v>29</v>
      </c>
      <c r="K7" s="78">
        <f t="shared" si="1"/>
        <v>53</v>
      </c>
      <c r="L7" s="78">
        <f t="shared" si="1"/>
        <v>33</v>
      </c>
      <c r="M7" s="78">
        <f t="shared" si="1"/>
        <v>183</v>
      </c>
      <c r="N7" s="78">
        <f t="shared" si="1"/>
        <v>31</v>
      </c>
      <c r="O7" s="78">
        <f t="shared" si="1"/>
        <v>53</v>
      </c>
      <c r="P7" s="78">
        <f t="shared" si="1"/>
        <v>430</v>
      </c>
      <c r="Q7" s="78">
        <f t="shared" si="1"/>
        <v>698</v>
      </c>
      <c r="R7" s="78">
        <f t="shared" si="1"/>
        <v>139</v>
      </c>
      <c r="S7" s="78">
        <f t="shared" si="1"/>
        <v>413</v>
      </c>
      <c r="T7" s="78">
        <f t="shared" si="1"/>
        <v>59</v>
      </c>
      <c r="U7" s="78">
        <f t="shared" si="1"/>
        <v>80</v>
      </c>
      <c r="V7" s="78">
        <f t="shared" si="1"/>
        <v>854</v>
      </c>
      <c r="W7" s="78">
        <f t="shared" si="1"/>
        <v>907</v>
      </c>
      <c r="X7" s="78">
        <f t="shared" si="1"/>
        <v>987</v>
      </c>
      <c r="Y7" s="78">
        <f t="shared" si="1"/>
        <v>1083</v>
      </c>
      <c r="Z7" s="78">
        <f t="shared" si="1"/>
        <v>66</v>
      </c>
      <c r="AA7" s="78">
        <f t="shared" si="1"/>
        <v>80</v>
      </c>
      <c r="AB7" s="78">
        <f t="shared" si="1"/>
        <v>345</v>
      </c>
      <c r="AC7" s="78">
        <f t="shared" si="1"/>
        <v>420</v>
      </c>
      <c r="AD7" s="78">
        <f t="shared" si="1"/>
        <v>210</v>
      </c>
      <c r="AE7" s="78">
        <f t="shared" si="1"/>
        <v>260</v>
      </c>
      <c r="AF7" s="78">
        <f t="shared" si="1"/>
        <v>181</v>
      </c>
      <c r="AG7" s="78">
        <f t="shared" si="1"/>
        <v>185</v>
      </c>
      <c r="AH7" s="78">
        <f t="shared" si="1"/>
        <v>23</v>
      </c>
      <c r="AI7" s="78">
        <f t="shared" si="1"/>
        <v>23</v>
      </c>
      <c r="AJ7" s="78">
        <f t="shared" si="1"/>
        <v>85</v>
      </c>
      <c r="AK7" s="78">
        <f t="shared" si="1"/>
        <v>116</v>
      </c>
      <c r="AL7" s="78">
        <f t="shared" si="1"/>
        <v>9</v>
      </c>
      <c r="AM7" s="78">
        <f t="shared" si="1"/>
        <v>15</v>
      </c>
    </row>
    <row r="8" spans="1:41" ht="13.5" customHeight="1">
      <c r="A8" s="79" t="s">
        <v>27</v>
      </c>
      <c r="B8" s="77">
        <f t="shared" si="0"/>
        <v>1736</v>
      </c>
      <c r="C8" s="77">
        <f t="shared" si="0"/>
        <v>2762</v>
      </c>
      <c r="D8" s="77">
        <f t="shared" ref="D8:AM8" si="2">IF(SUM(D9:D17)=0,"-",SUM(D9:D17))</f>
        <v>9</v>
      </c>
      <c r="E8" s="77">
        <f t="shared" si="2"/>
        <v>13</v>
      </c>
      <c r="F8" s="77">
        <f t="shared" si="2"/>
        <v>13</v>
      </c>
      <c r="G8" s="77">
        <f t="shared" si="2"/>
        <v>73</v>
      </c>
      <c r="H8" s="77">
        <f t="shared" si="2"/>
        <v>248</v>
      </c>
      <c r="I8" s="77">
        <f t="shared" si="2"/>
        <v>605</v>
      </c>
      <c r="J8" s="77">
        <f t="shared" si="2"/>
        <v>28</v>
      </c>
      <c r="K8" s="77">
        <f t="shared" si="2"/>
        <v>52</v>
      </c>
      <c r="L8" s="77">
        <f t="shared" si="2"/>
        <v>31</v>
      </c>
      <c r="M8" s="77">
        <f t="shared" si="2"/>
        <v>174</v>
      </c>
      <c r="N8" s="77">
        <f t="shared" si="2"/>
        <v>21</v>
      </c>
      <c r="O8" s="77">
        <f t="shared" si="2"/>
        <v>34</v>
      </c>
      <c r="P8" s="77">
        <f t="shared" si="2"/>
        <v>269</v>
      </c>
      <c r="Q8" s="80">
        <f t="shared" si="2"/>
        <v>402</v>
      </c>
      <c r="R8" s="81">
        <f t="shared" si="2"/>
        <v>85</v>
      </c>
      <c r="S8" s="77">
        <f t="shared" si="2"/>
        <v>218</v>
      </c>
      <c r="T8" s="81">
        <f t="shared" si="2"/>
        <v>52</v>
      </c>
      <c r="U8" s="77">
        <f t="shared" si="2"/>
        <v>67</v>
      </c>
      <c r="V8" s="77">
        <f t="shared" si="2"/>
        <v>420</v>
      </c>
      <c r="W8" s="77">
        <f t="shared" si="2"/>
        <v>458</v>
      </c>
      <c r="X8" s="77">
        <f t="shared" si="2"/>
        <v>491</v>
      </c>
      <c r="Y8" s="77">
        <f t="shared" si="2"/>
        <v>572</v>
      </c>
      <c r="Z8" s="77">
        <f t="shared" si="2"/>
        <v>49</v>
      </c>
      <c r="AA8" s="77">
        <f t="shared" si="2"/>
        <v>63</v>
      </c>
      <c r="AB8" s="77">
        <f t="shared" si="2"/>
        <v>184</v>
      </c>
      <c r="AC8" s="77">
        <f t="shared" si="2"/>
        <v>256</v>
      </c>
      <c r="AD8" s="77">
        <f t="shared" si="2"/>
        <v>46</v>
      </c>
      <c r="AE8" s="77">
        <f t="shared" si="2"/>
        <v>71</v>
      </c>
      <c r="AF8" s="77">
        <f t="shared" si="2"/>
        <v>154</v>
      </c>
      <c r="AG8" s="77">
        <f t="shared" si="2"/>
        <v>154</v>
      </c>
      <c r="AH8" s="77">
        <f t="shared" si="2"/>
        <v>23</v>
      </c>
      <c r="AI8" s="77">
        <f t="shared" si="2"/>
        <v>23</v>
      </c>
      <c r="AJ8" s="77" t="str">
        <f t="shared" si="2"/>
        <v>-</v>
      </c>
      <c r="AK8" s="77" t="str">
        <f t="shared" si="2"/>
        <v>-</v>
      </c>
      <c r="AL8" s="81" t="str">
        <f t="shared" si="2"/>
        <v>-</v>
      </c>
      <c r="AM8" s="81" t="str">
        <f t="shared" si="2"/>
        <v>-</v>
      </c>
    </row>
    <row r="9" spans="1:41" ht="13.5" customHeight="1">
      <c r="A9" s="83" t="s">
        <v>28</v>
      </c>
      <c r="B9" s="84">
        <f t="shared" si="0"/>
        <v>249</v>
      </c>
      <c r="C9" s="85">
        <f t="shared" si="0"/>
        <v>496</v>
      </c>
      <c r="D9" s="86">
        <v>8</v>
      </c>
      <c r="E9" s="86">
        <v>8</v>
      </c>
      <c r="F9" s="86">
        <v>13</v>
      </c>
      <c r="G9" s="86">
        <v>73</v>
      </c>
      <c r="H9" s="86">
        <v>123</v>
      </c>
      <c r="I9" s="86">
        <v>216</v>
      </c>
      <c r="J9" s="86" t="s">
        <v>29</v>
      </c>
      <c r="K9" s="86" t="s">
        <v>29</v>
      </c>
      <c r="L9" s="86" t="s">
        <v>29</v>
      </c>
      <c r="M9" s="86" t="s">
        <v>29</v>
      </c>
      <c r="N9" s="86">
        <v>2</v>
      </c>
      <c r="O9" s="86">
        <v>2</v>
      </c>
      <c r="P9" s="86">
        <v>2</v>
      </c>
      <c r="Q9" s="86">
        <v>2</v>
      </c>
      <c r="R9" s="86">
        <v>76</v>
      </c>
      <c r="S9" s="86">
        <v>170</v>
      </c>
      <c r="T9" s="86" t="s">
        <v>29</v>
      </c>
      <c r="U9" s="86" t="s">
        <v>29</v>
      </c>
      <c r="V9" s="86">
        <v>1</v>
      </c>
      <c r="W9" s="86">
        <v>1</v>
      </c>
      <c r="X9" s="86">
        <v>1</v>
      </c>
      <c r="Y9" s="86">
        <v>1</v>
      </c>
      <c r="Z9" s="86">
        <v>1</v>
      </c>
      <c r="AA9" s="86">
        <v>1</v>
      </c>
      <c r="AB9" s="86" t="s">
        <v>29</v>
      </c>
      <c r="AC9" s="86" t="s">
        <v>29</v>
      </c>
      <c r="AD9" s="86" t="s">
        <v>29</v>
      </c>
      <c r="AE9" s="86" t="s">
        <v>29</v>
      </c>
      <c r="AF9" s="86" t="s">
        <v>29</v>
      </c>
      <c r="AG9" s="86" t="s">
        <v>29</v>
      </c>
      <c r="AH9" s="86">
        <v>23</v>
      </c>
      <c r="AI9" s="86">
        <v>23</v>
      </c>
      <c r="AJ9" s="86" t="s">
        <v>29</v>
      </c>
      <c r="AK9" s="86" t="s">
        <v>29</v>
      </c>
      <c r="AL9" s="86" t="s">
        <v>29</v>
      </c>
      <c r="AM9" s="86" t="s">
        <v>29</v>
      </c>
    </row>
    <row r="10" spans="1:41" ht="13.5" customHeight="1">
      <c r="A10" s="87" t="s">
        <v>30</v>
      </c>
      <c r="B10" s="88">
        <f t="shared" si="0"/>
        <v>313</v>
      </c>
      <c r="C10" s="89">
        <f t="shared" si="0"/>
        <v>524</v>
      </c>
      <c r="D10" s="90" t="s">
        <v>29</v>
      </c>
      <c r="E10" s="90" t="s">
        <v>29</v>
      </c>
      <c r="F10" s="90" t="s">
        <v>29</v>
      </c>
      <c r="G10" s="90" t="s">
        <v>29</v>
      </c>
      <c r="H10" s="90">
        <v>7</v>
      </c>
      <c r="I10" s="90">
        <v>15</v>
      </c>
      <c r="J10" s="90">
        <v>5</v>
      </c>
      <c r="K10" s="90">
        <v>18</v>
      </c>
      <c r="L10" s="90">
        <v>12</v>
      </c>
      <c r="M10" s="90">
        <v>134</v>
      </c>
      <c r="N10" s="90">
        <v>6</v>
      </c>
      <c r="O10" s="90">
        <v>14</v>
      </c>
      <c r="P10" s="90">
        <v>1</v>
      </c>
      <c r="Q10" s="90">
        <v>3</v>
      </c>
      <c r="R10" s="90">
        <v>4</v>
      </c>
      <c r="S10" s="90">
        <v>40</v>
      </c>
      <c r="T10" s="90">
        <v>3</v>
      </c>
      <c r="U10" s="90">
        <v>6</v>
      </c>
      <c r="V10" s="90">
        <v>228</v>
      </c>
      <c r="W10" s="90">
        <v>244</v>
      </c>
      <c r="X10" s="90">
        <v>43</v>
      </c>
      <c r="Y10" s="90">
        <v>45</v>
      </c>
      <c r="Z10" s="90">
        <v>29</v>
      </c>
      <c r="AA10" s="90">
        <v>29</v>
      </c>
      <c r="AB10" s="90">
        <v>11</v>
      </c>
      <c r="AC10" s="90">
        <v>13</v>
      </c>
      <c r="AD10" s="90">
        <v>4</v>
      </c>
      <c r="AE10" s="90">
        <v>5</v>
      </c>
      <c r="AF10" s="90">
        <v>154</v>
      </c>
      <c r="AG10" s="90">
        <v>154</v>
      </c>
      <c r="AH10" s="90" t="s">
        <v>29</v>
      </c>
      <c r="AI10" s="90" t="s">
        <v>29</v>
      </c>
      <c r="AJ10" s="90" t="s">
        <v>29</v>
      </c>
      <c r="AK10" s="90" t="s">
        <v>29</v>
      </c>
      <c r="AL10" s="90" t="s">
        <v>29</v>
      </c>
      <c r="AM10" s="90" t="s">
        <v>29</v>
      </c>
    </row>
    <row r="11" spans="1:41" ht="13.5" customHeight="1">
      <c r="A11" s="87" t="s">
        <v>31</v>
      </c>
      <c r="B11" s="88">
        <f t="shared" si="0"/>
        <v>92</v>
      </c>
      <c r="C11" s="89">
        <f t="shared" si="0"/>
        <v>118</v>
      </c>
      <c r="D11" s="90" t="s">
        <v>29</v>
      </c>
      <c r="E11" s="90" t="s">
        <v>29</v>
      </c>
      <c r="F11" s="90" t="s">
        <v>29</v>
      </c>
      <c r="G11" s="90" t="s">
        <v>29</v>
      </c>
      <c r="H11" s="90">
        <v>3</v>
      </c>
      <c r="I11" s="90">
        <v>8</v>
      </c>
      <c r="J11" s="90">
        <v>5</v>
      </c>
      <c r="K11" s="90">
        <v>9</v>
      </c>
      <c r="L11" s="90">
        <v>1</v>
      </c>
      <c r="M11" s="90">
        <v>1</v>
      </c>
      <c r="N11" s="90">
        <v>2</v>
      </c>
      <c r="O11" s="90">
        <v>6</v>
      </c>
      <c r="P11" s="90">
        <v>23</v>
      </c>
      <c r="Q11" s="90">
        <v>35</v>
      </c>
      <c r="R11" s="90" t="s">
        <v>29</v>
      </c>
      <c r="S11" s="90" t="s">
        <v>29</v>
      </c>
      <c r="T11" s="90" t="s">
        <v>29</v>
      </c>
      <c r="U11" s="90" t="s">
        <v>29</v>
      </c>
      <c r="V11" s="90">
        <v>29</v>
      </c>
      <c r="W11" s="90">
        <v>30</v>
      </c>
      <c r="X11" s="90">
        <v>28</v>
      </c>
      <c r="Y11" s="90">
        <v>28</v>
      </c>
      <c r="Z11" s="90">
        <v>2</v>
      </c>
      <c r="AA11" s="90">
        <v>2</v>
      </c>
      <c r="AB11" s="90">
        <v>6</v>
      </c>
      <c r="AC11" s="90">
        <v>10</v>
      </c>
      <c r="AD11" s="90">
        <v>1</v>
      </c>
      <c r="AE11" s="90">
        <v>1</v>
      </c>
      <c r="AF11" s="90" t="s">
        <v>29</v>
      </c>
      <c r="AG11" s="90" t="s">
        <v>29</v>
      </c>
      <c r="AH11" s="90" t="s">
        <v>29</v>
      </c>
      <c r="AI11" s="90" t="s">
        <v>29</v>
      </c>
      <c r="AJ11" s="90" t="s">
        <v>29</v>
      </c>
      <c r="AK11" s="90" t="s">
        <v>29</v>
      </c>
      <c r="AL11" s="90" t="s">
        <v>29</v>
      </c>
      <c r="AM11" s="90" t="s">
        <v>29</v>
      </c>
    </row>
    <row r="12" spans="1:41" ht="13.5" customHeight="1">
      <c r="A12" s="87" t="s">
        <v>32</v>
      </c>
      <c r="B12" s="88">
        <f t="shared" si="0"/>
        <v>145</v>
      </c>
      <c r="C12" s="89">
        <f t="shared" si="0"/>
        <v>194</v>
      </c>
      <c r="D12" s="90">
        <v>1</v>
      </c>
      <c r="E12" s="90">
        <v>5</v>
      </c>
      <c r="F12" s="90" t="s">
        <v>29</v>
      </c>
      <c r="G12" s="90" t="s">
        <v>29</v>
      </c>
      <c r="H12" s="90">
        <v>4</v>
      </c>
      <c r="I12" s="90">
        <v>10</v>
      </c>
      <c r="J12" s="90" t="s">
        <v>29</v>
      </c>
      <c r="K12" s="90" t="s">
        <v>29</v>
      </c>
      <c r="L12" s="90">
        <v>2</v>
      </c>
      <c r="M12" s="90">
        <v>2</v>
      </c>
      <c r="N12" s="90">
        <v>2</v>
      </c>
      <c r="O12" s="90">
        <v>2</v>
      </c>
      <c r="P12" s="90">
        <v>58</v>
      </c>
      <c r="Q12" s="90">
        <v>84</v>
      </c>
      <c r="R12" s="90">
        <v>1</v>
      </c>
      <c r="S12" s="90">
        <v>1</v>
      </c>
      <c r="T12" s="90">
        <v>23</v>
      </c>
      <c r="U12" s="90">
        <v>31</v>
      </c>
      <c r="V12" s="90">
        <v>34</v>
      </c>
      <c r="W12" s="90">
        <v>37</v>
      </c>
      <c r="X12" s="90">
        <v>17</v>
      </c>
      <c r="Y12" s="90">
        <v>18</v>
      </c>
      <c r="Z12" s="90">
        <v>1</v>
      </c>
      <c r="AA12" s="90">
        <v>1</v>
      </c>
      <c r="AB12" s="90">
        <v>12</v>
      </c>
      <c r="AC12" s="90">
        <v>15</v>
      </c>
      <c r="AD12" s="90">
        <v>3</v>
      </c>
      <c r="AE12" s="90">
        <v>4</v>
      </c>
      <c r="AF12" s="90" t="s">
        <v>29</v>
      </c>
      <c r="AG12" s="90" t="s">
        <v>29</v>
      </c>
      <c r="AH12" s="90" t="s">
        <v>29</v>
      </c>
      <c r="AI12" s="90" t="s">
        <v>29</v>
      </c>
      <c r="AJ12" s="90" t="s">
        <v>29</v>
      </c>
      <c r="AK12" s="90" t="s">
        <v>29</v>
      </c>
      <c r="AL12" s="90" t="s">
        <v>29</v>
      </c>
      <c r="AM12" s="90" t="s">
        <v>29</v>
      </c>
    </row>
    <row r="13" spans="1:41" ht="13.5" customHeight="1">
      <c r="A13" s="87" t="s">
        <v>33</v>
      </c>
      <c r="B13" s="88">
        <f t="shared" si="0"/>
        <v>209</v>
      </c>
      <c r="C13" s="89">
        <f t="shared" si="0"/>
        <v>374</v>
      </c>
      <c r="D13" s="90" t="s">
        <v>29</v>
      </c>
      <c r="E13" s="90" t="s">
        <v>29</v>
      </c>
      <c r="F13" s="90" t="s">
        <v>29</v>
      </c>
      <c r="G13" s="90" t="s">
        <v>29</v>
      </c>
      <c r="H13" s="90">
        <v>18</v>
      </c>
      <c r="I13" s="90">
        <v>106</v>
      </c>
      <c r="J13" s="90">
        <v>5</v>
      </c>
      <c r="K13" s="90">
        <v>10</v>
      </c>
      <c r="L13" s="90">
        <v>5</v>
      </c>
      <c r="M13" s="90">
        <v>20</v>
      </c>
      <c r="N13" s="90">
        <v>8</v>
      </c>
      <c r="O13" s="90">
        <v>9</v>
      </c>
      <c r="P13" s="90">
        <v>86</v>
      </c>
      <c r="Q13" s="90">
        <v>119</v>
      </c>
      <c r="R13" s="90">
        <v>2</v>
      </c>
      <c r="S13" s="90">
        <v>5</v>
      </c>
      <c r="T13" s="90">
        <v>14</v>
      </c>
      <c r="U13" s="90">
        <v>14</v>
      </c>
      <c r="V13" s="90">
        <v>21</v>
      </c>
      <c r="W13" s="90">
        <v>25</v>
      </c>
      <c r="X13" s="90">
        <v>39</v>
      </c>
      <c r="Y13" s="90">
        <v>46</v>
      </c>
      <c r="Z13" s="90" t="s">
        <v>29</v>
      </c>
      <c r="AA13" s="90" t="s">
        <v>29</v>
      </c>
      <c r="AB13" s="90">
        <v>19</v>
      </c>
      <c r="AC13" s="90">
        <v>32</v>
      </c>
      <c r="AD13" s="90">
        <v>11</v>
      </c>
      <c r="AE13" s="90">
        <v>20</v>
      </c>
      <c r="AF13" s="90" t="s">
        <v>29</v>
      </c>
      <c r="AG13" s="90" t="s">
        <v>29</v>
      </c>
      <c r="AH13" s="90" t="s">
        <v>29</v>
      </c>
      <c r="AI13" s="90" t="s">
        <v>29</v>
      </c>
      <c r="AJ13" s="90" t="s">
        <v>29</v>
      </c>
      <c r="AK13" s="90" t="s">
        <v>29</v>
      </c>
      <c r="AL13" s="90" t="s">
        <v>29</v>
      </c>
      <c r="AM13" s="90" t="s">
        <v>29</v>
      </c>
    </row>
    <row r="14" spans="1:41" ht="13.5" customHeight="1">
      <c r="A14" s="87" t="s">
        <v>34</v>
      </c>
      <c r="B14" s="88">
        <f t="shared" si="0"/>
        <v>61</v>
      </c>
      <c r="C14" s="89">
        <f t="shared" si="0"/>
        <v>73</v>
      </c>
      <c r="D14" s="90" t="s">
        <v>29</v>
      </c>
      <c r="E14" s="90" t="s">
        <v>29</v>
      </c>
      <c r="F14" s="90" t="s">
        <v>29</v>
      </c>
      <c r="G14" s="90" t="s">
        <v>29</v>
      </c>
      <c r="H14" s="90">
        <v>4</v>
      </c>
      <c r="I14" s="90">
        <v>10</v>
      </c>
      <c r="J14" s="90">
        <v>2</v>
      </c>
      <c r="K14" s="90">
        <v>2</v>
      </c>
      <c r="L14" s="90">
        <v>2</v>
      </c>
      <c r="M14" s="90">
        <v>6</v>
      </c>
      <c r="N14" s="90" t="s">
        <v>29</v>
      </c>
      <c r="O14" s="90" t="s">
        <v>29</v>
      </c>
      <c r="P14" s="90" t="s">
        <v>29</v>
      </c>
      <c r="Q14" s="90" t="s">
        <v>29</v>
      </c>
      <c r="R14" s="90">
        <v>1</v>
      </c>
      <c r="S14" s="90">
        <v>1</v>
      </c>
      <c r="T14" s="90" t="s">
        <v>29</v>
      </c>
      <c r="U14" s="90" t="s">
        <v>29</v>
      </c>
      <c r="V14" s="90">
        <v>26</v>
      </c>
      <c r="W14" s="90">
        <v>27</v>
      </c>
      <c r="X14" s="90">
        <v>25</v>
      </c>
      <c r="Y14" s="90">
        <v>26</v>
      </c>
      <c r="Z14" s="90">
        <v>2</v>
      </c>
      <c r="AA14" s="90">
        <v>2</v>
      </c>
      <c r="AB14" s="90">
        <v>1</v>
      </c>
      <c r="AC14" s="90">
        <v>2</v>
      </c>
      <c r="AD14" s="90">
        <v>1</v>
      </c>
      <c r="AE14" s="90">
        <v>1</v>
      </c>
      <c r="AF14" s="90" t="s">
        <v>29</v>
      </c>
      <c r="AG14" s="90" t="s">
        <v>29</v>
      </c>
      <c r="AH14" s="90" t="s">
        <v>29</v>
      </c>
      <c r="AI14" s="90" t="s">
        <v>29</v>
      </c>
      <c r="AJ14" s="90" t="s">
        <v>29</v>
      </c>
      <c r="AK14" s="90" t="s">
        <v>29</v>
      </c>
      <c r="AL14" s="90" t="s">
        <v>29</v>
      </c>
      <c r="AM14" s="90" t="s">
        <v>29</v>
      </c>
    </row>
    <row r="15" spans="1:41" ht="13.5" customHeight="1">
      <c r="A15" s="87" t="s">
        <v>35</v>
      </c>
      <c r="B15" s="88">
        <f t="shared" si="0"/>
        <v>439</v>
      </c>
      <c r="C15" s="89">
        <f t="shared" si="0"/>
        <v>652</v>
      </c>
      <c r="D15" s="90" t="s">
        <v>29</v>
      </c>
      <c r="E15" s="90" t="s">
        <v>29</v>
      </c>
      <c r="F15" s="90" t="s">
        <v>29</v>
      </c>
      <c r="G15" s="90" t="s">
        <v>29</v>
      </c>
      <c r="H15" s="90">
        <v>80</v>
      </c>
      <c r="I15" s="90">
        <v>209</v>
      </c>
      <c r="J15" s="90">
        <v>11</v>
      </c>
      <c r="K15" s="90">
        <v>13</v>
      </c>
      <c r="L15" s="90">
        <v>9</v>
      </c>
      <c r="M15" s="90">
        <v>11</v>
      </c>
      <c r="N15" s="90">
        <v>1</v>
      </c>
      <c r="O15" s="90">
        <v>1</v>
      </c>
      <c r="P15" s="90">
        <v>58</v>
      </c>
      <c r="Q15" s="90">
        <v>89</v>
      </c>
      <c r="R15" s="90" t="s">
        <v>29</v>
      </c>
      <c r="S15" s="90" t="s">
        <v>29</v>
      </c>
      <c r="T15" s="90">
        <v>11</v>
      </c>
      <c r="U15" s="90">
        <v>15</v>
      </c>
      <c r="V15" s="90">
        <v>4</v>
      </c>
      <c r="W15" s="90">
        <v>5</v>
      </c>
      <c r="X15" s="90">
        <v>249</v>
      </c>
      <c r="Y15" s="90">
        <v>281</v>
      </c>
      <c r="Z15" s="90">
        <v>7</v>
      </c>
      <c r="AA15" s="90">
        <v>20</v>
      </c>
      <c r="AB15" s="90">
        <v>115</v>
      </c>
      <c r="AC15" s="90">
        <v>157</v>
      </c>
      <c r="AD15" s="90">
        <v>16</v>
      </c>
      <c r="AE15" s="90">
        <v>28</v>
      </c>
      <c r="AF15" s="90" t="s">
        <v>29</v>
      </c>
      <c r="AG15" s="90" t="s">
        <v>29</v>
      </c>
      <c r="AH15" s="90" t="s">
        <v>29</v>
      </c>
      <c r="AI15" s="90" t="s">
        <v>29</v>
      </c>
      <c r="AJ15" s="90" t="s">
        <v>29</v>
      </c>
      <c r="AK15" s="90" t="s">
        <v>29</v>
      </c>
      <c r="AL15" s="90" t="s">
        <v>29</v>
      </c>
      <c r="AM15" s="90" t="s">
        <v>29</v>
      </c>
    </row>
    <row r="16" spans="1:41" ht="13.5" customHeight="1">
      <c r="A16" s="87" t="s">
        <v>36</v>
      </c>
      <c r="B16" s="88">
        <f t="shared" si="0"/>
        <v>103</v>
      </c>
      <c r="C16" s="89">
        <f t="shared" si="0"/>
        <v>156</v>
      </c>
      <c r="D16" s="90" t="s">
        <v>29</v>
      </c>
      <c r="E16" s="90" t="s">
        <v>29</v>
      </c>
      <c r="F16" s="90" t="s">
        <v>29</v>
      </c>
      <c r="G16" s="90" t="s">
        <v>29</v>
      </c>
      <c r="H16" s="90" t="s">
        <v>29</v>
      </c>
      <c r="I16" s="90" t="s">
        <v>29</v>
      </c>
      <c r="J16" s="90" t="s">
        <v>29</v>
      </c>
      <c r="K16" s="90" t="s">
        <v>29</v>
      </c>
      <c r="L16" s="90" t="s">
        <v>29</v>
      </c>
      <c r="M16" s="90" t="s">
        <v>29</v>
      </c>
      <c r="N16" s="90" t="s">
        <v>29</v>
      </c>
      <c r="O16" s="90" t="s">
        <v>29</v>
      </c>
      <c r="P16" s="90">
        <v>35</v>
      </c>
      <c r="Q16" s="90">
        <v>56</v>
      </c>
      <c r="R16" s="90">
        <v>1</v>
      </c>
      <c r="S16" s="90">
        <v>1</v>
      </c>
      <c r="T16" s="90">
        <v>1</v>
      </c>
      <c r="U16" s="90">
        <v>1</v>
      </c>
      <c r="V16" s="90">
        <v>32</v>
      </c>
      <c r="W16" s="90">
        <v>36</v>
      </c>
      <c r="X16" s="90">
        <v>34</v>
      </c>
      <c r="Y16" s="90">
        <v>62</v>
      </c>
      <c r="Z16" s="90">
        <v>1</v>
      </c>
      <c r="AA16" s="90">
        <v>2</v>
      </c>
      <c r="AB16" s="90">
        <v>1</v>
      </c>
      <c r="AC16" s="90">
        <v>1</v>
      </c>
      <c r="AD16" s="90" t="s">
        <v>29</v>
      </c>
      <c r="AE16" s="90" t="s">
        <v>29</v>
      </c>
      <c r="AF16" s="90" t="s">
        <v>29</v>
      </c>
      <c r="AG16" s="90" t="s">
        <v>29</v>
      </c>
      <c r="AH16" s="90" t="s">
        <v>29</v>
      </c>
      <c r="AI16" s="90" t="s">
        <v>29</v>
      </c>
      <c r="AJ16" s="90" t="s">
        <v>29</v>
      </c>
      <c r="AK16" s="90" t="s">
        <v>29</v>
      </c>
      <c r="AL16" s="90" t="s">
        <v>29</v>
      </c>
      <c r="AM16" s="90" t="s">
        <v>29</v>
      </c>
    </row>
    <row r="17" spans="1:41" ht="13.5" customHeight="1">
      <c r="A17" s="91" t="s">
        <v>37</v>
      </c>
      <c r="B17" s="92">
        <f t="shared" si="0"/>
        <v>125</v>
      </c>
      <c r="C17" s="93">
        <f t="shared" si="0"/>
        <v>175</v>
      </c>
      <c r="D17" s="90" t="s">
        <v>29</v>
      </c>
      <c r="E17" s="94" t="s">
        <v>29</v>
      </c>
      <c r="F17" s="94" t="s">
        <v>29</v>
      </c>
      <c r="G17" s="90" t="s">
        <v>29</v>
      </c>
      <c r="H17" s="94">
        <v>9</v>
      </c>
      <c r="I17" s="94">
        <v>31</v>
      </c>
      <c r="J17" s="94" t="s">
        <v>29</v>
      </c>
      <c r="K17" s="94" t="s">
        <v>29</v>
      </c>
      <c r="L17" s="94" t="s">
        <v>29</v>
      </c>
      <c r="M17" s="94" t="s">
        <v>29</v>
      </c>
      <c r="N17" s="94" t="s">
        <v>29</v>
      </c>
      <c r="O17" s="94" t="s">
        <v>29</v>
      </c>
      <c r="P17" s="94">
        <v>6</v>
      </c>
      <c r="Q17" s="94">
        <v>14</v>
      </c>
      <c r="R17" s="94" t="s">
        <v>29</v>
      </c>
      <c r="S17" s="94" t="s">
        <v>29</v>
      </c>
      <c r="T17" s="94" t="s">
        <v>29</v>
      </c>
      <c r="U17" s="94" t="s">
        <v>29</v>
      </c>
      <c r="V17" s="94">
        <v>45</v>
      </c>
      <c r="W17" s="94">
        <v>53</v>
      </c>
      <c r="X17" s="94">
        <v>55</v>
      </c>
      <c r="Y17" s="94">
        <v>65</v>
      </c>
      <c r="Z17" s="94">
        <v>6</v>
      </c>
      <c r="AA17" s="94">
        <v>6</v>
      </c>
      <c r="AB17" s="94">
        <v>19</v>
      </c>
      <c r="AC17" s="94">
        <v>26</v>
      </c>
      <c r="AD17" s="94">
        <v>10</v>
      </c>
      <c r="AE17" s="94">
        <v>12</v>
      </c>
      <c r="AF17" s="90" t="s">
        <v>29</v>
      </c>
      <c r="AG17" s="90" t="s">
        <v>29</v>
      </c>
      <c r="AH17" s="90" t="s">
        <v>29</v>
      </c>
      <c r="AI17" s="90" t="s">
        <v>29</v>
      </c>
      <c r="AJ17" s="94" t="s">
        <v>29</v>
      </c>
      <c r="AK17" s="94" t="s">
        <v>29</v>
      </c>
      <c r="AL17" s="94" t="s">
        <v>29</v>
      </c>
      <c r="AM17" s="94" t="s">
        <v>29</v>
      </c>
    </row>
    <row r="18" spans="1:41" ht="13.5" customHeight="1">
      <c r="A18" s="91" t="s">
        <v>38</v>
      </c>
      <c r="B18" s="77">
        <f t="shared" si="0"/>
        <v>1793</v>
      </c>
      <c r="C18" s="77">
        <f t="shared" si="0"/>
        <v>2695</v>
      </c>
      <c r="D18" s="95">
        <v>15</v>
      </c>
      <c r="E18" s="95">
        <v>16</v>
      </c>
      <c r="F18" s="95">
        <v>57</v>
      </c>
      <c r="G18" s="95">
        <v>157</v>
      </c>
      <c r="H18" s="95">
        <v>298</v>
      </c>
      <c r="I18" s="95">
        <v>709</v>
      </c>
      <c r="J18" s="96">
        <v>1</v>
      </c>
      <c r="K18" s="96">
        <v>1</v>
      </c>
      <c r="L18" s="96">
        <v>2</v>
      </c>
      <c r="M18" s="96">
        <v>9</v>
      </c>
      <c r="N18" s="96">
        <v>10</v>
      </c>
      <c r="O18" s="96">
        <v>19</v>
      </c>
      <c r="P18" s="95">
        <v>161</v>
      </c>
      <c r="Q18" s="95">
        <v>296</v>
      </c>
      <c r="R18" s="95">
        <v>54</v>
      </c>
      <c r="S18" s="95">
        <v>195</v>
      </c>
      <c r="T18" s="95">
        <v>7</v>
      </c>
      <c r="U18" s="95">
        <v>13</v>
      </c>
      <c r="V18" s="95">
        <v>434</v>
      </c>
      <c r="W18" s="95">
        <v>449</v>
      </c>
      <c r="X18" s="95">
        <v>496</v>
      </c>
      <c r="Y18" s="95">
        <v>511</v>
      </c>
      <c r="Z18" s="95">
        <v>17</v>
      </c>
      <c r="AA18" s="95">
        <v>17</v>
      </c>
      <c r="AB18" s="95">
        <v>161</v>
      </c>
      <c r="AC18" s="95">
        <v>164</v>
      </c>
      <c r="AD18" s="95">
        <v>164</v>
      </c>
      <c r="AE18" s="95">
        <v>189</v>
      </c>
      <c r="AF18" s="95">
        <v>27</v>
      </c>
      <c r="AG18" s="95">
        <v>31</v>
      </c>
      <c r="AH18" s="95" t="s">
        <v>29</v>
      </c>
      <c r="AI18" s="95" t="s">
        <v>29</v>
      </c>
      <c r="AJ18" s="95">
        <v>85</v>
      </c>
      <c r="AK18" s="95">
        <v>116</v>
      </c>
      <c r="AL18" s="95">
        <v>9</v>
      </c>
      <c r="AM18" s="95">
        <v>15</v>
      </c>
      <c r="AN18" s="97"/>
      <c r="AO18" s="98"/>
    </row>
    <row r="19" spans="1:41" ht="33.75">
      <c r="A19" s="99" t="s">
        <v>39</v>
      </c>
      <c r="B19" s="100">
        <f t="shared" ref="B19:AM19" si="3">B20</f>
        <v>1570</v>
      </c>
      <c r="C19" s="100">
        <f t="shared" si="3"/>
        <v>3557</v>
      </c>
      <c r="D19" s="100">
        <f t="shared" si="3"/>
        <v>6</v>
      </c>
      <c r="E19" s="100">
        <f t="shared" si="3"/>
        <v>16</v>
      </c>
      <c r="F19" s="100">
        <f t="shared" si="3"/>
        <v>21</v>
      </c>
      <c r="G19" s="100">
        <f t="shared" si="3"/>
        <v>22</v>
      </c>
      <c r="H19" s="100">
        <f t="shared" si="3"/>
        <v>123</v>
      </c>
      <c r="I19" s="100">
        <f t="shared" si="3"/>
        <v>311</v>
      </c>
      <c r="J19" s="100">
        <f t="shared" si="3"/>
        <v>17</v>
      </c>
      <c r="K19" s="100">
        <f t="shared" si="3"/>
        <v>46</v>
      </c>
      <c r="L19" s="100">
        <f t="shared" si="3"/>
        <v>14</v>
      </c>
      <c r="M19" s="100">
        <f t="shared" si="3"/>
        <v>38</v>
      </c>
      <c r="N19" s="100">
        <f t="shared" si="3"/>
        <v>138</v>
      </c>
      <c r="O19" s="100">
        <f t="shared" si="3"/>
        <v>224</v>
      </c>
      <c r="P19" s="100">
        <f t="shared" si="3"/>
        <v>359</v>
      </c>
      <c r="Q19" s="100">
        <f t="shared" si="3"/>
        <v>862</v>
      </c>
      <c r="R19" s="100">
        <f t="shared" si="3"/>
        <v>60</v>
      </c>
      <c r="S19" s="100">
        <f t="shared" si="3"/>
        <v>178</v>
      </c>
      <c r="T19" s="100">
        <f t="shared" si="3"/>
        <v>196</v>
      </c>
      <c r="U19" s="100">
        <f t="shared" si="3"/>
        <v>395</v>
      </c>
      <c r="V19" s="100">
        <f t="shared" si="3"/>
        <v>110</v>
      </c>
      <c r="W19" s="100">
        <f t="shared" si="3"/>
        <v>136</v>
      </c>
      <c r="X19" s="100">
        <f t="shared" si="3"/>
        <v>141</v>
      </c>
      <c r="Y19" s="100">
        <f t="shared" si="3"/>
        <v>166</v>
      </c>
      <c r="Z19" s="100">
        <f t="shared" si="3"/>
        <v>36</v>
      </c>
      <c r="AA19" s="100">
        <f t="shared" si="3"/>
        <v>36</v>
      </c>
      <c r="AB19" s="100">
        <f t="shared" si="3"/>
        <v>5</v>
      </c>
      <c r="AC19" s="100">
        <f t="shared" si="3"/>
        <v>6</v>
      </c>
      <c r="AD19" s="100">
        <f t="shared" si="3"/>
        <v>57</v>
      </c>
      <c r="AE19" s="100">
        <f t="shared" si="3"/>
        <v>82</v>
      </c>
      <c r="AF19" s="100">
        <f t="shared" si="3"/>
        <v>25</v>
      </c>
      <c r="AG19" s="100">
        <f t="shared" si="3"/>
        <v>45</v>
      </c>
      <c r="AH19" s="100">
        <f t="shared" si="3"/>
        <v>10</v>
      </c>
      <c r="AI19" s="100">
        <f t="shared" si="3"/>
        <v>10</v>
      </c>
      <c r="AJ19" s="100">
        <f t="shared" si="3"/>
        <v>88</v>
      </c>
      <c r="AK19" s="100">
        <f t="shared" si="3"/>
        <v>317</v>
      </c>
      <c r="AL19" s="100">
        <f t="shared" si="3"/>
        <v>230</v>
      </c>
      <c r="AM19" s="100">
        <f t="shared" si="3"/>
        <v>754</v>
      </c>
      <c r="AN19" s="98"/>
      <c r="AO19" s="98"/>
    </row>
    <row r="20" spans="1:41" ht="13.5" customHeight="1">
      <c r="A20" s="79" t="s">
        <v>40</v>
      </c>
      <c r="B20" s="77">
        <f t="shared" ref="B20:AM20" si="4">IF(SUM(B21:B26)=0,"-",SUM(B21:B26))</f>
        <v>1570</v>
      </c>
      <c r="C20" s="77">
        <f t="shared" si="4"/>
        <v>3557</v>
      </c>
      <c r="D20" s="77">
        <f t="shared" si="4"/>
        <v>6</v>
      </c>
      <c r="E20" s="77">
        <f t="shared" si="4"/>
        <v>16</v>
      </c>
      <c r="F20" s="77">
        <f t="shared" si="4"/>
        <v>21</v>
      </c>
      <c r="G20" s="77">
        <f t="shared" si="4"/>
        <v>22</v>
      </c>
      <c r="H20" s="77">
        <f t="shared" si="4"/>
        <v>123</v>
      </c>
      <c r="I20" s="77">
        <f t="shared" si="4"/>
        <v>311</v>
      </c>
      <c r="J20" s="77">
        <f t="shared" si="4"/>
        <v>17</v>
      </c>
      <c r="K20" s="77">
        <f t="shared" si="4"/>
        <v>46</v>
      </c>
      <c r="L20" s="77">
        <f t="shared" si="4"/>
        <v>14</v>
      </c>
      <c r="M20" s="77">
        <f t="shared" si="4"/>
        <v>38</v>
      </c>
      <c r="N20" s="77">
        <f t="shared" si="4"/>
        <v>138</v>
      </c>
      <c r="O20" s="77">
        <f t="shared" si="4"/>
        <v>224</v>
      </c>
      <c r="P20" s="77">
        <f t="shared" si="4"/>
        <v>359</v>
      </c>
      <c r="Q20" s="80">
        <f t="shared" si="4"/>
        <v>862</v>
      </c>
      <c r="R20" s="81">
        <f t="shared" si="4"/>
        <v>60</v>
      </c>
      <c r="S20" s="77">
        <f t="shared" si="4"/>
        <v>178</v>
      </c>
      <c r="T20" s="81">
        <f t="shared" si="4"/>
        <v>196</v>
      </c>
      <c r="U20" s="77">
        <f t="shared" si="4"/>
        <v>395</v>
      </c>
      <c r="V20" s="77">
        <f t="shared" si="4"/>
        <v>110</v>
      </c>
      <c r="W20" s="77">
        <f t="shared" si="4"/>
        <v>136</v>
      </c>
      <c r="X20" s="77">
        <f t="shared" si="4"/>
        <v>141</v>
      </c>
      <c r="Y20" s="77">
        <f t="shared" si="4"/>
        <v>166</v>
      </c>
      <c r="Z20" s="77">
        <f t="shared" si="4"/>
        <v>36</v>
      </c>
      <c r="AA20" s="77">
        <f t="shared" si="4"/>
        <v>36</v>
      </c>
      <c r="AB20" s="77">
        <f t="shared" si="4"/>
        <v>5</v>
      </c>
      <c r="AC20" s="77">
        <f t="shared" si="4"/>
        <v>6</v>
      </c>
      <c r="AD20" s="77">
        <f t="shared" si="4"/>
        <v>57</v>
      </c>
      <c r="AE20" s="77">
        <f t="shared" si="4"/>
        <v>82</v>
      </c>
      <c r="AF20" s="77">
        <f t="shared" si="4"/>
        <v>25</v>
      </c>
      <c r="AG20" s="77">
        <f t="shared" si="4"/>
        <v>45</v>
      </c>
      <c r="AH20" s="77">
        <f t="shared" si="4"/>
        <v>10</v>
      </c>
      <c r="AI20" s="77">
        <f t="shared" si="4"/>
        <v>10</v>
      </c>
      <c r="AJ20" s="77">
        <f t="shared" si="4"/>
        <v>88</v>
      </c>
      <c r="AK20" s="80">
        <f t="shared" si="4"/>
        <v>317</v>
      </c>
      <c r="AL20" s="81">
        <f t="shared" si="4"/>
        <v>230</v>
      </c>
      <c r="AM20" s="81">
        <f t="shared" si="4"/>
        <v>754</v>
      </c>
      <c r="AN20" s="101"/>
      <c r="AO20" s="102"/>
    </row>
    <row r="21" spans="1:41" ht="13.5" customHeight="1">
      <c r="A21" s="103" t="s">
        <v>28</v>
      </c>
      <c r="B21" s="84">
        <f t="shared" ref="B21:C26" si="5">IF(SUM(D21,F21,H21,J21,L21,N21,P21,R21,T21,V21,X21,AD21,AH21,AJ21,AL21)=0,"-",SUM(D21,F21,H21,J21,L21,N21,P21,R21,T21,V21,X21,AD21,AH21,AJ21,AL21))</f>
        <v>169</v>
      </c>
      <c r="C21" s="84">
        <f t="shared" si="5"/>
        <v>483</v>
      </c>
      <c r="D21" s="104">
        <v>4</v>
      </c>
      <c r="E21" s="104">
        <v>14</v>
      </c>
      <c r="F21" s="104">
        <v>6</v>
      </c>
      <c r="G21" s="104">
        <v>7</v>
      </c>
      <c r="H21" s="104">
        <v>43</v>
      </c>
      <c r="I21" s="104">
        <v>91</v>
      </c>
      <c r="J21" s="105" t="s">
        <v>41</v>
      </c>
      <c r="K21" s="105" t="s">
        <v>41</v>
      </c>
      <c r="L21" s="105" t="s">
        <v>41</v>
      </c>
      <c r="M21" s="105" t="s">
        <v>41</v>
      </c>
      <c r="N21" s="105" t="s">
        <v>41</v>
      </c>
      <c r="O21" s="105" t="s">
        <v>41</v>
      </c>
      <c r="P21" s="105" t="s">
        <v>41</v>
      </c>
      <c r="Q21" s="105" t="s">
        <v>41</v>
      </c>
      <c r="R21" s="104">
        <v>29</v>
      </c>
      <c r="S21" s="104">
        <v>57</v>
      </c>
      <c r="T21" s="105" t="s">
        <v>41</v>
      </c>
      <c r="U21" s="105" t="s">
        <v>41</v>
      </c>
      <c r="V21" s="105" t="s">
        <v>41</v>
      </c>
      <c r="W21" s="105" t="s">
        <v>41</v>
      </c>
      <c r="X21" s="105" t="s">
        <v>41</v>
      </c>
      <c r="Y21" s="105" t="s">
        <v>41</v>
      </c>
      <c r="Z21" s="105" t="s">
        <v>41</v>
      </c>
      <c r="AA21" s="105" t="s">
        <v>41</v>
      </c>
      <c r="AB21" s="105" t="s">
        <v>41</v>
      </c>
      <c r="AC21" s="105" t="s">
        <v>41</v>
      </c>
      <c r="AD21" s="105" t="s">
        <v>41</v>
      </c>
      <c r="AE21" s="105" t="s">
        <v>41</v>
      </c>
      <c r="AF21" s="105" t="s">
        <v>41</v>
      </c>
      <c r="AG21" s="105" t="s">
        <v>41</v>
      </c>
      <c r="AH21" s="105" t="s">
        <v>41</v>
      </c>
      <c r="AI21" s="105" t="s">
        <v>41</v>
      </c>
      <c r="AJ21" s="104">
        <v>87</v>
      </c>
      <c r="AK21" s="104">
        <v>314</v>
      </c>
      <c r="AL21" s="105" t="s">
        <v>41</v>
      </c>
      <c r="AM21" s="105" t="s">
        <v>41</v>
      </c>
      <c r="AN21" s="106"/>
      <c r="AO21" s="107"/>
    </row>
    <row r="22" spans="1:41" ht="13.5" customHeight="1">
      <c r="A22" s="87" t="s">
        <v>42</v>
      </c>
      <c r="B22" s="88">
        <f t="shared" si="5"/>
        <v>207</v>
      </c>
      <c r="C22" s="88">
        <f t="shared" si="5"/>
        <v>429</v>
      </c>
      <c r="D22" s="108" t="s">
        <v>43</v>
      </c>
      <c r="E22" s="108" t="s">
        <v>43</v>
      </c>
      <c r="F22" s="108" t="s">
        <v>43</v>
      </c>
      <c r="G22" s="108" t="s">
        <v>43</v>
      </c>
      <c r="H22" s="108">
        <v>18</v>
      </c>
      <c r="I22" s="108">
        <v>59</v>
      </c>
      <c r="J22" s="109">
        <v>3</v>
      </c>
      <c r="K22" s="109">
        <v>17</v>
      </c>
      <c r="L22" s="109">
        <v>1</v>
      </c>
      <c r="M22" s="109">
        <v>1</v>
      </c>
      <c r="N22" s="109">
        <v>3</v>
      </c>
      <c r="O22" s="109">
        <v>19</v>
      </c>
      <c r="P22" s="108">
        <v>80</v>
      </c>
      <c r="Q22" s="108">
        <v>136</v>
      </c>
      <c r="R22" s="108">
        <v>2</v>
      </c>
      <c r="S22" s="108">
        <v>8</v>
      </c>
      <c r="T22" s="108">
        <v>58</v>
      </c>
      <c r="U22" s="108">
        <v>137</v>
      </c>
      <c r="V22" s="108" t="s">
        <v>43</v>
      </c>
      <c r="W22" s="108" t="s">
        <v>43</v>
      </c>
      <c r="X22" s="108">
        <v>35</v>
      </c>
      <c r="Y22" s="108">
        <v>40</v>
      </c>
      <c r="Z22" s="108">
        <v>36</v>
      </c>
      <c r="AA22" s="108">
        <v>36</v>
      </c>
      <c r="AB22" s="108">
        <v>4</v>
      </c>
      <c r="AC22" s="108">
        <v>4</v>
      </c>
      <c r="AD22" s="108">
        <v>3</v>
      </c>
      <c r="AE22" s="108">
        <v>5</v>
      </c>
      <c r="AF22" s="108" t="s">
        <v>43</v>
      </c>
      <c r="AG22" s="108" t="s">
        <v>43</v>
      </c>
      <c r="AH22" s="108" t="s">
        <v>43</v>
      </c>
      <c r="AI22" s="108" t="s">
        <v>43</v>
      </c>
      <c r="AJ22" s="108">
        <v>1</v>
      </c>
      <c r="AK22" s="108">
        <v>3</v>
      </c>
      <c r="AL22" s="108">
        <v>3</v>
      </c>
      <c r="AM22" s="108">
        <v>4</v>
      </c>
      <c r="AN22" s="106"/>
      <c r="AO22" s="107"/>
    </row>
    <row r="23" spans="1:41" ht="13.5" customHeight="1">
      <c r="A23" s="87" t="s">
        <v>44</v>
      </c>
      <c r="B23" s="88">
        <f t="shared" si="5"/>
        <v>220</v>
      </c>
      <c r="C23" s="88">
        <f t="shared" si="5"/>
        <v>350</v>
      </c>
      <c r="D23" s="108" t="s">
        <v>45</v>
      </c>
      <c r="E23" s="108" t="s">
        <v>45</v>
      </c>
      <c r="F23" s="108" t="s">
        <v>45</v>
      </c>
      <c r="G23" s="108" t="s">
        <v>45</v>
      </c>
      <c r="H23" s="108">
        <v>8</v>
      </c>
      <c r="I23" s="108">
        <v>19</v>
      </c>
      <c r="J23" s="109">
        <v>11</v>
      </c>
      <c r="K23" s="109">
        <v>21</v>
      </c>
      <c r="L23" s="109">
        <v>1</v>
      </c>
      <c r="M23" s="109">
        <v>1</v>
      </c>
      <c r="N23" s="109" t="s">
        <v>45</v>
      </c>
      <c r="O23" s="109" t="s">
        <v>45</v>
      </c>
      <c r="P23" s="108">
        <v>27</v>
      </c>
      <c r="Q23" s="108">
        <v>33</v>
      </c>
      <c r="R23" s="108">
        <v>1</v>
      </c>
      <c r="S23" s="108">
        <v>3</v>
      </c>
      <c r="T23" s="108">
        <v>83</v>
      </c>
      <c r="U23" s="108">
        <v>158</v>
      </c>
      <c r="V23" s="108">
        <v>40</v>
      </c>
      <c r="W23" s="108">
        <v>48</v>
      </c>
      <c r="X23" s="108">
        <v>38</v>
      </c>
      <c r="Y23" s="108">
        <v>43</v>
      </c>
      <c r="Z23" s="108" t="s">
        <v>45</v>
      </c>
      <c r="AA23" s="108" t="s">
        <v>45</v>
      </c>
      <c r="AB23" s="108" t="s">
        <v>45</v>
      </c>
      <c r="AC23" s="108" t="s">
        <v>45</v>
      </c>
      <c r="AD23" s="108">
        <v>10</v>
      </c>
      <c r="AE23" s="108">
        <v>21</v>
      </c>
      <c r="AF23" s="108">
        <v>8</v>
      </c>
      <c r="AG23" s="108">
        <v>19</v>
      </c>
      <c r="AH23" s="108" t="s">
        <v>45</v>
      </c>
      <c r="AI23" s="108" t="s">
        <v>45</v>
      </c>
      <c r="AJ23" s="108" t="s">
        <v>45</v>
      </c>
      <c r="AK23" s="108" t="s">
        <v>45</v>
      </c>
      <c r="AL23" s="108">
        <v>1</v>
      </c>
      <c r="AM23" s="108">
        <v>3</v>
      </c>
      <c r="AN23" s="106"/>
      <c r="AO23" s="107"/>
    </row>
    <row r="24" spans="1:41" ht="13.5" customHeight="1">
      <c r="A24" s="87" t="s">
        <v>46</v>
      </c>
      <c r="B24" s="88">
        <f t="shared" si="5"/>
        <v>364</v>
      </c>
      <c r="C24" s="88">
        <f t="shared" si="5"/>
        <v>751</v>
      </c>
      <c r="D24" s="108">
        <v>2</v>
      </c>
      <c r="E24" s="108">
        <v>2</v>
      </c>
      <c r="F24" s="108">
        <v>15</v>
      </c>
      <c r="G24" s="108">
        <v>15</v>
      </c>
      <c r="H24" s="108">
        <v>30</v>
      </c>
      <c r="I24" s="108">
        <v>80</v>
      </c>
      <c r="J24" s="109">
        <v>1</v>
      </c>
      <c r="K24" s="109">
        <v>3</v>
      </c>
      <c r="L24" s="109">
        <v>6</v>
      </c>
      <c r="M24" s="109">
        <v>14</v>
      </c>
      <c r="N24" s="109">
        <v>15</v>
      </c>
      <c r="O24" s="109">
        <v>37</v>
      </c>
      <c r="P24" s="108">
        <v>109</v>
      </c>
      <c r="Q24" s="108">
        <v>305</v>
      </c>
      <c r="R24" s="108">
        <v>17</v>
      </c>
      <c r="S24" s="108">
        <v>87</v>
      </c>
      <c r="T24" s="108">
        <v>52</v>
      </c>
      <c r="U24" s="108">
        <v>70</v>
      </c>
      <c r="V24" s="108">
        <v>32</v>
      </c>
      <c r="W24" s="108">
        <v>37</v>
      </c>
      <c r="X24" s="108">
        <v>32</v>
      </c>
      <c r="Y24" s="108">
        <v>37</v>
      </c>
      <c r="Z24" s="108" t="s">
        <v>47</v>
      </c>
      <c r="AA24" s="108" t="s">
        <v>47</v>
      </c>
      <c r="AB24" s="108" t="s">
        <v>47</v>
      </c>
      <c r="AC24" s="108" t="s">
        <v>47</v>
      </c>
      <c r="AD24" s="108">
        <v>17</v>
      </c>
      <c r="AE24" s="108">
        <v>18</v>
      </c>
      <c r="AF24" s="108">
        <v>2</v>
      </c>
      <c r="AG24" s="108">
        <v>3</v>
      </c>
      <c r="AH24" s="108">
        <v>10</v>
      </c>
      <c r="AI24" s="108">
        <v>10</v>
      </c>
      <c r="AJ24" s="108" t="s">
        <v>47</v>
      </c>
      <c r="AK24" s="108" t="s">
        <v>47</v>
      </c>
      <c r="AL24" s="108">
        <v>26</v>
      </c>
      <c r="AM24" s="108">
        <v>36</v>
      </c>
      <c r="AN24" s="106"/>
      <c r="AO24" s="107"/>
    </row>
    <row r="25" spans="1:41" ht="13.5" customHeight="1">
      <c r="A25" s="87" t="s">
        <v>48</v>
      </c>
      <c r="B25" s="88">
        <f t="shared" si="5"/>
        <v>310</v>
      </c>
      <c r="C25" s="88">
        <f t="shared" si="5"/>
        <v>624</v>
      </c>
      <c r="D25" s="108" t="s">
        <v>49</v>
      </c>
      <c r="E25" s="108" t="s">
        <v>49</v>
      </c>
      <c r="F25" s="108" t="s">
        <v>49</v>
      </c>
      <c r="G25" s="108" t="s">
        <v>49</v>
      </c>
      <c r="H25" s="108">
        <v>8</v>
      </c>
      <c r="I25" s="108">
        <v>16</v>
      </c>
      <c r="J25" s="109">
        <v>1</v>
      </c>
      <c r="K25" s="109">
        <v>3</v>
      </c>
      <c r="L25" s="109" t="s">
        <v>49</v>
      </c>
      <c r="M25" s="109" t="s">
        <v>49</v>
      </c>
      <c r="N25" s="109" t="s">
        <v>49</v>
      </c>
      <c r="O25" s="109" t="s">
        <v>49</v>
      </c>
      <c r="P25" s="108">
        <v>139</v>
      </c>
      <c r="Q25" s="108">
        <v>380</v>
      </c>
      <c r="R25" s="108">
        <v>5</v>
      </c>
      <c r="S25" s="108">
        <v>12</v>
      </c>
      <c r="T25" s="108">
        <v>1</v>
      </c>
      <c r="U25" s="108">
        <v>26</v>
      </c>
      <c r="V25" s="108">
        <v>21</v>
      </c>
      <c r="W25" s="108">
        <v>33</v>
      </c>
      <c r="X25" s="108">
        <v>18</v>
      </c>
      <c r="Y25" s="108">
        <v>27</v>
      </c>
      <c r="Z25" s="108" t="s">
        <v>49</v>
      </c>
      <c r="AA25" s="108" t="s">
        <v>49</v>
      </c>
      <c r="AB25" s="108">
        <v>1</v>
      </c>
      <c r="AC25" s="108">
        <v>2</v>
      </c>
      <c r="AD25" s="108">
        <v>7</v>
      </c>
      <c r="AE25" s="108">
        <v>11</v>
      </c>
      <c r="AF25" s="108">
        <v>6</v>
      </c>
      <c r="AG25" s="108">
        <v>10</v>
      </c>
      <c r="AH25" s="108" t="s">
        <v>49</v>
      </c>
      <c r="AI25" s="108" t="s">
        <v>49</v>
      </c>
      <c r="AJ25" s="108" t="s">
        <v>49</v>
      </c>
      <c r="AK25" s="108" t="s">
        <v>49</v>
      </c>
      <c r="AL25" s="108">
        <v>110</v>
      </c>
      <c r="AM25" s="108">
        <v>116</v>
      </c>
      <c r="AN25" s="106"/>
      <c r="AO25" s="107"/>
    </row>
    <row r="26" spans="1:41" ht="13.5" customHeight="1">
      <c r="A26" s="91" t="s">
        <v>50</v>
      </c>
      <c r="B26" s="92">
        <f t="shared" si="5"/>
        <v>300</v>
      </c>
      <c r="C26" s="92">
        <f t="shared" si="5"/>
        <v>920</v>
      </c>
      <c r="D26" s="110" t="s">
        <v>49</v>
      </c>
      <c r="E26" s="110" t="s">
        <v>49</v>
      </c>
      <c r="F26" s="110" t="s">
        <v>49</v>
      </c>
      <c r="G26" s="110" t="s">
        <v>49</v>
      </c>
      <c r="H26" s="110">
        <v>16</v>
      </c>
      <c r="I26" s="110">
        <v>46</v>
      </c>
      <c r="J26" s="111">
        <v>1</v>
      </c>
      <c r="K26" s="111">
        <v>2</v>
      </c>
      <c r="L26" s="111">
        <v>6</v>
      </c>
      <c r="M26" s="111">
        <v>22</v>
      </c>
      <c r="N26" s="111">
        <v>120</v>
      </c>
      <c r="O26" s="111">
        <v>168</v>
      </c>
      <c r="P26" s="110">
        <v>4</v>
      </c>
      <c r="Q26" s="110">
        <v>8</v>
      </c>
      <c r="R26" s="110">
        <v>6</v>
      </c>
      <c r="S26" s="110">
        <v>11</v>
      </c>
      <c r="T26" s="110">
        <v>2</v>
      </c>
      <c r="U26" s="110">
        <v>4</v>
      </c>
      <c r="V26" s="110">
        <v>17</v>
      </c>
      <c r="W26" s="110">
        <v>18</v>
      </c>
      <c r="X26" s="110">
        <v>18</v>
      </c>
      <c r="Y26" s="110">
        <v>19</v>
      </c>
      <c r="Z26" s="110" t="s">
        <v>49</v>
      </c>
      <c r="AA26" s="110" t="s">
        <v>49</v>
      </c>
      <c r="AB26" s="110" t="s">
        <v>49</v>
      </c>
      <c r="AC26" s="110" t="s">
        <v>49</v>
      </c>
      <c r="AD26" s="110">
        <v>20</v>
      </c>
      <c r="AE26" s="110">
        <v>27</v>
      </c>
      <c r="AF26" s="110">
        <v>9</v>
      </c>
      <c r="AG26" s="110">
        <v>13</v>
      </c>
      <c r="AH26" s="110" t="s">
        <v>49</v>
      </c>
      <c r="AI26" s="110" t="s">
        <v>49</v>
      </c>
      <c r="AJ26" s="110" t="s">
        <v>49</v>
      </c>
      <c r="AK26" s="110" t="s">
        <v>49</v>
      </c>
      <c r="AL26" s="110">
        <v>90</v>
      </c>
      <c r="AM26" s="110">
        <v>595</v>
      </c>
      <c r="AN26" s="106"/>
      <c r="AO26" s="107"/>
    </row>
    <row r="27" spans="1:41" s="113" customFormat="1" ht="33.75">
      <c r="A27" s="112" t="s">
        <v>51</v>
      </c>
      <c r="B27" s="100">
        <f t="shared" ref="B27:AM27" si="6">B28</f>
        <v>2700</v>
      </c>
      <c r="C27" s="100">
        <f t="shared" si="6"/>
        <v>5526</v>
      </c>
      <c r="D27" s="100">
        <f t="shared" si="6"/>
        <v>1</v>
      </c>
      <c r="E27" s="100">
        <f t="shared" si="6"/>
        <v>1</v>
      </c>
      <c r="F27" s="100">
        <f t="shared" si="6"/>
        <v>37</v>
      </c>
      <c r="G27" s="100">
        <f t="shared" si="6"/>
        <v>119</v>
      </c>
      <c r="H27" s="100">
        <f t="shared" si="6"/>
        <v>350</v>
      </c>
      <c r="I27" s="100">
        <f t="shared" si="6"/>
        <v>917</v>
      </c>
      <c r="J27" s="100">
        <f t="shared" si="6"/>
        <v>18</v>
      </c>
      <c r="K27" s="100">
        <f t="shared" si="6"/>
        <v>41</v>
      </c>
      <c r="L27" s="100">
        <f t="shared" si="6"/>
        <v>24</v>
      </c>
      <c r="M27" s="100">
        <f t="shared" si="6"/>
        <v>55</v>
      </c>
      <c r="N27" s="100">
        <f t="shared" si="6"/>
        <v>409</v>
      </c>
      <c r="O27" s="100">
        <f t="shared" si="6"/>
        <v>1398</v>
      </c>
      <c r="P27" s="100">
        <f t="shared" si="6"/>
        <v>1126</v>
      </c>
      <c r="Q27" s="100">
        <f t="shared" si="6"/>
        <v>1658</v>
      </c>
      <c r="R27" s="100">
        <f t="shared" si="6"/>
        <v>58</v>
      </c>
      <c r="S27" s="100">
        <f t="shared" si="6"/>
        <v>119</v>
      </c>
      <c r="T27" s="100">
        <f t="shared" si="6"/>
        <v>99</v>
      </c>
      <c r="U27" s="100">
        <f t="shared" si="6"/>
        <v>140</v>
      </c>
      <c r="V27" s="100">
        <f t="shared" si="6"/>
        <v>247</v>
      </c>
      <c r="W27" s="100">
        <f t="shared" si="6"/>
        <v>269</v>
      </c>
      <c r="X27" s="100">
        <f t="shared" si="6"/>
        <v>268</v>
      </c>
      <c r="Y27" s="100">
        <f t="shared" si="6"/>
        <v>282</v>
      </c>
      <c r="Z27" s="100">
        <f t="shared" si="6"/>
        <v>1</v>
      </c>
      <c r="AA27" s="100">
        <f t="shared" si="6"/>
        <v>1</v>
      </c>
      <c r="AB27" s="100">
        <f t="shared" si="6"/>
        <v>19</v>
      </c>
      <c r="AC27" s="100">
        <f t="shared" si="6"/>
        <v>23</v>
      </c>
      <c r="AD27" s="100">
        <f t="shared" si="6"/>
        <v>68</v>
      </c>
      <c r="AE27" s="100">
        <f t="shared" si="6"/>
        <v>102</v>
      </c>
      <c r="AF27" s="100">
        <f t="shared" si="6"/>
        <v>19</v>
      </c>
      <c r="AG27" s="100">
        <f t="shared" si="6"/>
        <v>31</v>
      </c>
      <c r="AH27" s="100" t="str">
        <f t="shared" si="6"/>
        <v>-</v>
      </c>
      <c r="AI27" s="100" t="str">
        <f t="shared" si="6"/>
        <v>-</v>
      </c>
      <c r="AJ27" s="100">
        <f t="shared" si="6"/>
        <v>3</v>
      </c>
      <c r="AK27" s="100">
        <f t="shared" si="6"/>
        <v>3</v>
      </c>
      <c r="AL27" s="100">
        <f t="shared" si="6"/>
        <v>342</v>
      </c>
      <c r="AM27" s="100">
        <f t="shared" si="6"/>
        <v>422</v>
      </c>
    </row>
    <row r="28" spans="1:41" s="113" customFormat="1" ht="13.5">
      <c r="A28" s="79" t="s">
        <v>52</v>
      </c>
      <c r="B28" s="77">
        <f>IF(SUM(D28,F28,J28,L28,N28,P28,R28,T28,V28,X28,AD28,AH28,AJ28,AL28)=0,"-",SUM(D28,F28,J28,L28,N28,P28,R28,T28,V28,X28,AD28,AH28,AJ28,AL28))</f>
        <v>2700</v>
      </c>
      <c r="C28" s="114">
        <f t="shared" ref="C28:C33" si="7">IF(SUM(E28,G28,I28,K28,M28,O28,Q28,S28,U28,W28,Y28,AE28,AI28,AK28,AM28)=0,"-",SUM(E28,G28,I28,K28,M28,O28,Q28,S28,U28,W28,Y28,AE28,AI28,AK28,AM28))</f>
        <v>5526</v>
      </c>
      <c r="D28" s="77">
        <f t="shared" ref="D28:AM28" si="8">IF(SUM(D29:D33)=0,"-",SUM(D29:D33))</f>
        <v>1</v>
      </c>
      <c r="E28" s="77">
        <f t="shared" si="8"/>
        <v>1</v>
      </c>
      <c r="F28" s="77">
        <f t="shared" si="8"/>
        <v>37</v>
      </c>
      <c r="G28" s="77">
        <f t="shared" si="8"/>
        <v>119</v>
      </c>
      <c r="H28" s="77">
        <f t="shared" si="8"/>
        <v>350</v>
      </c>
      <c r="I28" s="77">
        <f t="shared" si="8"/>
        <v>917</v>
      </c>
      <c r="J28" s="77">
        <f t="shared" si="8"/>
        <v>18</v>
      </c>
      <c r="K28" s="77">
        <f t="shared" si="8"/>
        <v>41</v>
      </c>
      <c r="L28" s="77">
        <f t="shared" si="8"/>
        <v>24</v>
      </c>
      <c r="M28" s="77">
        <f t="shared" si="8"/>
        <v>55</v>
      </c>
      <c r="N28" s="77">
        <f t="shared" si="8"/>
        <v>409</v>
      </c>
      <c r="O28" s="77">
        <f t="shared" si="8"/>
        <v>1398</v>
      </c>
      <c r="P28" s="77">
        <f t="shared" si="8"/>
        <v>1126</v>
      </c>
      <c r="Q28" s="80">
        <f t="shared" si="8"/>
        <v>1658</v>
      </c>
      <c r="R28" s="81">
        <f t="shared" si="8"/>
        <v>58</v>
      </c>
      <c r="S28" s="77">
        <f t="shared" si="8"/>
        <v>119</v>
      </c>
      <c r="T28" s="81">
        <f t="shared" si="8"/>
        <v>99</v>
      </c>
      <c r="U28" s="77">
        <f t="shared" si="8"/>
        <v>140</v>
      </c>
      <c r="V28" s="77">
        <f t="shared" si="8"/>
        <v>247</v>
      </c>
      <c r="W28" s="77">
        <f t="shared" si="8"/>
        <v>269</v>
      </c>
      <c r="X28" s="77">
        <f t="shared" si="8"/>
        <v>268</v>
      </c>
      <c r="Y28" s="77">
        <f t="shared" si="8"/>
        <v>282</v>
      </c>
      <c r="Z28" s="77">
        <f t="shared" si="8"/>
        <v>1</v>
      </c>
      <c r="AA28" s="77">
        <f t="shared" si="8"/>
        <v>1</v>
      </c>
      <c r="AB28" s="77">
        <f t="shared" si="8"/>
        <v>19</v>
      </c>
      <c r="AC28" s="77">
        <f t="shared" si="8"/>
        <v>23</v>
      </c>
      <c r="AD28" s="77">
        <f t="shared" si="8"/>
        <v>68</v>
      </c>
      <c r="AE28" s="77">
        <f t="shared" si="8"/>
        <v>102</v>
      </c>
      <c r="AF28" s="77">
        <f t="shared" si="8"/>
        <v>19</v>
      </c>
      <c r="AG28" s="77">
        <f t="shared" si="8"/>
        <v>31</v>
      </c>
      <c r="AH28" s="77" t="str">
        <f t="shared" si="8"/>
        <v>-</v>
      </c>
      <c r="AI28" s="77" t="str">
        <f t="shared" si="8"/>
        <v>-</v>
      </c>
      <c r="AJ28" s="77">
        <f t="shared" si="8"/>
        <v>3</v>
      </c>
      <c r="AK28" s="77">
        <f t="shared" si="8"/>
        <v>3</v>
      </c>
      <c r="AL28" s="81">
        <f t="shared" si="8"/>
        <v>342</v>
      </c>
      <c r="AM28" s="81">
        <f t="shared" si="8"/>
        <v>422</v>
      </c>
    </row>
    <row r="29" spans="1:41" ht="13.5" customHeight="1">
      <c r="A29" s="83" t="s">
        <v>28</v>
      </c>
      <c r="B29" s="84">
        <f>IF(SUM(D29,F29,H29,J29,L29,N29,P29,R29,T29,V29,X29,AD29,AH29,AJ29,AL29)=0,"-",SUM(D29,F29,H29,J29,L29,N29,P29,R29,T29,V29,X29,AD29,AH29,AJ29,AL29))</f>
        <v>77</v>
      </c>
      <c r="C29" s="85">
        <f t="shared" si="7"/>
        <v>189</v>
      </c>
      <c r="D29" s="104" t="s">
        <v>29</v>
      </c>
      <c r="E29" s="104" t="s">
        <v>29</v>
      </c>
      <c r="F29" s="104">
        <v>3</v>
      </c>
      <c r="G29" s="104">
        <v>7</v>
      </c>
      <c r="H29" s="104">
        <v>46</v>
      </c>
      <c r="I29" s="104">
        <v>123</v>
      </c>
      <c r="J29" s="105" t="s">
        <v>29</v>
      </c>
      <c r="K29" s="105" t="s">
        <v>29</v>
      </c>
      <c r="L29" s="105" t="s">
        <v>29</v>
      </c>
      <c r="M29" s="105" t="s">
        <v>29</v>
      </c>
      <c r="N29" s="105" t="s">
        <v>29</v>
      </c>
      <c r="O29" s="105" t="s">
        <v>29</v>
      </c>
      <c r="P29" s="104" t="s">
        <v>29</v>
      </c>
      <c r="Q29" s="104" t="s">
        <v>29</v>
      </c>
      <c r="R29" s="104">
        <v>27</v>
      </c>
      <c r="S29" s="104">
        <v>58</v>
      </c>
      <c r="T29" s="104" t="s">
        <v>29</v>
      </c>
      <c r="U29" s="104" t="s">
        <v>29</v>
      </c>
      <c r="V29" s="104" t="s">
        <v>29</v>
      </c>
      <c r="W29" s="104" t="s">
        <v>29</v>
      </c>
      <c r="X29" s="104">
        <v>1</v>
      </c>
      <c r="Y29" s="104">
        <v>1</v>
      </c>
      <c r="Z29" s="104" t="s">
        <v>29</v>
      </c>
      <c r="AA29" s="104" t="s">
        <v>29</v>
      </c>
      <c r="AB29" s="104">
        <v>1</v>
      </c>
      <c r="AC29" s="104">
        <v>1</v>
      </c>
      <c r="AD29" s="104" t="s">
        <v>29</v>
      </c>
      <c r="AE29" s="104" t="s">
        <v>29</v>
      </c>
      <c r="AF29" s="104" t="s">
        <v>29</v>
      </c>
      <c r="AG29" s="104" t="s">
        <v>29</v>
      </c>
      <c r="AH29" s="104" t="s">
        <v>29</v>
      </c>
      <c r="AI29" s="104" t="s">
        <v>29</v>
      </c>
      <c r="AJ29" s="104" t="s">
        <v>29</v>
      </c>
      <c r="AK29" s="104" t="s">
        <v>29</v>
      </c>
      <c r="AL29" s="104" t="s">
        <v>29</v>
      </c>
      <c r="AM29" s="104" t="s">
        <v>29</v>
      </c>
    </row>
    <row r="30" spans="1:41" ht="13.5" customHeight="1">
      <c r="A30" s="87" t="s">
        <v>53</v>
      </c>
      <c r="B30" s="88">
        <f>IF(SUM(D30,F30,H30,J30,L30,N30,P30,R30,T30,V30,X30,AD30,AH30,AJ30,AL30)=0,"-",SUM(D30,F30,H30,J30,L30,N30,P30,R30,T30,V30,X30,AD30,AH30,AJ30,AL30))</f>
        <v>1219</v>
      </c>
      <c r="C30" s="89">
        <f t="shared" si="7"/>
        <v>2723</v>
      </c>
      <c r="D30" s="108" t="s">
        <v>29</v>
      </c>
      <c r="E30" s="108" t="s">
        <v>29</v>
      </c>
      <c r="F30" s="108" t="s">
        <v>29</v>
      </c>
      <c r="G30" s="108" t="s">
        <v>29</v>
      </c>
      <c r="H30" s="108">
        <v>137</v>
      </c>
      <c r="I30" s="108">
        <v>304</v>
      </c>
      <c r="J30" s="109">
        <v>12</v>
      </c>
      <c r="K30" s="109">
        <v>31</v>
      </c>
      <c r="L30" s="109">
        <v>18</v>
      </c>
      <c r="M30" s="109">
        <v>48</v>
      </c>
      <c r="N30" s="109">
        <v>254</v>
      </c>
      <c r="O30" s="109">
        <v>1127</v>
      </c>
      <c r="P30" s="108">
        <v>478</v>
      </c>
      <c r="Q30" s="108">
        <v>856</v>
      </c>
      <c r="R30" s="108">
        <v>8</v>
      </c>
      <c r="S30" s="108">
        <v>24</v>
      </c>
      <c r="T30" s="108">
        <v>5</v>
      </c>
      <c r="U30" s="108">
        <v>9</v>
      </c>
      <c r="V30" s="108">
        <v>129</v>
      </c>
      <c r="W30" s="108">
        <v>138</v>
      </c>
      <c r="X30" s="108">
        <v>154</v>
      </c>
      <c r="Y30" s="108">
        <v>159</v>
      </c>
      <c r="Z30" s="108" t="s">
        <v>29</v>
      </c>
      <c r="AA30" s="108" t="s">
        <v>29</v>
      </c>
      <c r="AB30" s="108">
        <v>9</v>
      </c>
      <c r="AC30" s="108">
        <v>9</v>
      </c>
      <c r="AD30" s="108">
        <v>19</v>
      </c>
      <c r="AE30" s="108">
        <v>21</v>
      </c>
      <c r="AF30" s="108">
        <v>3</v>
      </c>
      <c r="AG30" s="108">
        <v>5</v>
      </c>
      <c r="AH30" s="108" t="s">
        <v>29</v>
      </c>
      <c r="AI30" s="108" t="s">
        <v>29</v>
      </c>
      <c r="AJ30" s="108" t="s">
        <v>29</v>
      </c>
      <c r="AK30" s="108" t="s">
        <v>29</v>
      </c>
      <c r="AL30" s="108">
        <v>5</v>
      </c>
      <c r="AM30" s="108">
        <v>6</v>
      </c>
    </row>
    <row r="31" spans="1:41" ht="13.5" customHeight="1">
      <c r="A31" s="87" t="s">
        <v>54</v>
      </c>
      <c r="B31" s="88">
        <f>IF(SUM(D31,F31,H31,J31,L31,N31,P31,R31,T31,V31,X31,AD31,AH31,AJ31,AL31)=0,"-",SUM(D31,F31,H31,J31,L31,N31,P31,R31,T31,V31,X31,AD31,AH31,AJ31,AL31))</f>
        <v>418</v>
      </c>
      <c r="C31" s="89">
        <f t="shared" si="7"/>
        <v>519</v>
      </c>
      <c r="D31" s="108" t="s">
        <v>29</v>
      </c>
      <c r="E31" s="108" t="s">
        <v>29</v>
      </c>
      <c r="F31" s="108" t="s">
        <v>29</v>
      </c>
      <c r="G31" s="108" t="s">
        <v>29</v>
      </c>
      <c r="H31" s="108">
        <v>21</v>
      </c>
      <c r="I31" s="108">
        <v>37</v>
      </c>
      <c r="J31" s="109">
        <v>4</v>
      </c>
      <c r="K31" s="109">
        <v>8</v>
      </c>
      <c r="L31" s="109">
        <v>1</v>
      </c>
      <c r="M31" s="109">
        <v>1</v>
      </c>
      <c r="N31" s="109" t="s">
        <v>29</v>
      </c>
      <c r="O31" s="109" t="s">
        <v>29</v>
      </c>
      <c r="P31" s="108">
        <v>205</v>
      </c>
      <c r="Q31" s="108">
        <v>282</v>
      </c>
      <c r="R31" s="108">
        <v>5</v>
      </c>
      <c r="S31" s="108">
        <v>5</v>
      </c>
      <c r="T31" s="108">
        <v>20</v>
      </c>
      <c r="U31" s="108">
        <v>21</v>
      </c>
      <c r="V31" s="108">
        <v>31</v>
      </c>
      <c r="W31" s="108">
        <v>31</v>
      </c>
      <c r="X31" s="108">
        <v>30</v>
      </c>
      <c r="Y31" s="108">
        <v>31</v>
      </c>
      <c r="Z31" s="108" t="s">
        <v>29</v>
      </c>
      <c r="AA31" s="108" t="s">
        <v>29</v>
      </c>
      <c r="AB31" s="108">
        <v>3</v>
      </c>
      <c r="AC31" s="108">
        <v>3</v>
      </c>
      <c r="AD31" s="108">
        <v>17</v>
      </c>
      <c r="AE31" s="108">
        <v>17</v>
      </c>
      <c r="AF31" s="108">
        <v>1</v>
      </c>
      <c r="AG31" s="108">
        <v>1</v>
      </c>
      <c r="AH31" s="108" t="s">
        <v>29</v>
      </c>
      <c r="AI31" s="108" t="s">
        <v>29</v>
      </c>
      <c r="AJ31" s="108" t="s">
        <v>29</v>
      </c>
      <c r="AK31" s="108" t="s">
        <v>29</v>
      </c>
      <c r="AL31" s="108">
        <v>84</v>
      </c>
      <c r="AM31" s="108">
        <v>86</v>
      </c>
    </row>
    <row r="32" spans="1:41" ht="13.5" customHeight="1">
      <c r="A32" s="87" t="s">
        <v>55</v>
      </c>
      <c r="B32" s="88">
        <f>IF(SUM(D32,F32,H32,J32,L32,N32,P32,R32,T32,V32,X32,AD32,AH32,AJ32,AL32)=0,"-",SUM(D32,F32,H32,J32,L32,N32,P32,R32,T32,V32,X32,AD32,AH32,AJ32,AL32))</f>
        <v>317</v>
      </c>
      <c r="C32" s="89">
        <f t="shared" si="7"/>
        <v>546</v>
      </c>
      <c r="D32" s="108" t="s">
        <v>29</v>
      </c>
      <c r="E32" s="108" t="s">
        <v>29</v>
      </c>
      <c r="F32" s="108">
        <v>34</v>
      </c>
      <c r="G32" s="108">
        <v>112</v>
      </c>
      <c r="H32" s="108">
        <v>46</v>
      </c>
      <c r="I32" s="108">
        <v>127</v>
      </c>
      <c r="J32" s="109">
        <v>1</v>
      </c>
      <c r="K32" s="109">
        <v>1</v>
      </c>
      <c r="L32" s="109">
        <v>2</v>
      </c>
      <c r="M32" s="109">
        <v>2</v>
      </c>
      <c r="N32" s="109">
        <v>1</v>
      </c>
      <c r="O32" s="109">
        <v>1</v>
      </c>
      <c r="P32" s="108">
        <v>132</v>
      </c>
      <c r="Q32" s="108">
        <v>132</v>
      </c>
      <c r="R32" s="108">
        <v>3</v>
      </c>
      <c r="S32" s="108">
        <v>5</v>
      </c>
      <c r="T32" s="108">
        <v>1</v>
      </c>
      <c r="U32" s="108">
        <v>2</v>
      </c>
      <c r="V32" s="108">
        <v>28</v>
      </c>
      <c r="W32" s="108">
        <v>28</v>
      </c>
      <c r="X32" s="108">
        <v>30</v>
      </c>
      <c r="Y32" s="108">
        <v>35</v>
      </c>
      <c r="Z32" s="108">
        <v>1</v>
      </c>
      <c r="AA32" s="108">
        <v>1</v>
      </c>
      <c r="AB32" s="108">
        <v>2</v>
      </c>
      <c r="AC32" s="108">
        <v>5</v>
      </c>
      <c r="AD32" s="108">
        <v>8</v>
      </c>
      <c r="AE32" s="108">
        <v>31</v>
      </c>
      <c r="AF32" s="108">
        <v>5</v>
      </c>
      <c r="AG32" s="108">
        <v>14</v>
      </c>
      <c r="AH32" s="108" t="s">
        <v>29</v>
      </c>
      <c r="AI32" s="108" t="s">
        <v>29</v>
      </c>
      <c r="AJ32" s="108" t="s">
        <v>29</v>
      </c>
      <c r="AK32" s="108" t="s">
        <v>29</v>
      </c>
      <c r="AL32" s="108">
        <v>31</v>
      </c>
      <c r="AM32" s="108">
        <v>70</v>
      </c>
    </row>
    <row r="33" spans="1:39" ht="13.5" customHeight="1">
      <c r="A33" s="91" t="s">
        <v>56</v>
      </c>
      <c r="B33" s="92">
        <f>IF(SUM(D33,F33,H33,J33,L33,N33,P33,R33,T33,V33,X33,AD33,AH33,AJ33,AL33)=0,"-",SUM(D33,F33,H33,J33,L33,N33,P33,R33,T33,V33,X33,AD33,AH33,AJ33,AL33))</f>
        <v>1019</v>
      </c>
      <c r="C33" s="93">
        <f t="shared" si="7"/>
        <v>1549</v>
      </c>
      <c r="D33" s="110">
        <v>1</v>
      </c>
      <c r="E33" s="110">
        <v>1</v>
      </c>
      <c r="F33" s="110" t="s">
        <v>29</v>
      </c>
      <c r="G33" s="110" t="s">
        <v>29</v>
      </c>
      <c r="H33" s="110">
        <v>100</v>
      </c>
      <c r="I33" s="110">
        <v>326</v>
      </c>
      <c r="J33" s="111">
        <v>1</v>
      </c>
      <c r="K33" s="111">
        <v>1</v>
      </c>
      <c r="L33" s="111">
        <v>3</v>
      </c>
      <c r="M33" s="111">
        <v>4</v>
      </c>
      <c r="N33" s="111">
        <v>154</v>
      </c>
      <c r="O33" s="111">
        <v>270</v>
      </c>
      <c r="P33" s="110">
        <v>311</v>
      </c>
      <c r="Q33" s="110">
        <v>388</v>
      </c>
      <c r="R33" s="110">
        <v>15</v>
      </c>
      <c r="S33" s="110">
        <v>27</v>
      </c>
      <c r="T33" s="110">
        <v>73</v>
      </c>
      <c r="U33" s="110">
        <v>108</v>
      </c>
      <c r="V33" s="110">
        <v>59</v>
      </c>
      <c r="W33" s="110">
        <v>72</v>
      </c>
      <c r="X33" s="110">
        <v>53</v>
      </c>
      <c r="Y33" s="110">
        <v>56</v>
      </c>
      <c r="Z33" s="110" t="s">
        <v>29</v>
      </c>
      <c r="AA33" s="110" t="s">
        <v>29</v>
      </c>
      <c r="AB33" s="110">
        <v>4</v>
      </c>
      <c r="AC33" s="110">
        <v>5</v>
      </c>
      <c r="AD33" s="110">
        <v>24</v>
      </c>
      <c r="AE33" s="110">
        <v>33</v>
      </c>
      <c r="AF33" s="110">
        <v>10</v>
      </c>
      <c r="AG33" s="110">
        <v>11</v>
      </c>
      <c r="AH33" s="110" t="s">
        <v>29</v>
      </c>
      <c r="AI33" s="110" t="s">
        <v>29</v>
      </c>
      <c r="AJ33" s="110">
        <v>3</v>
      </c>
      <c r="AK33" s="110">
        <v>3</v>
      </c>
      <c r="AL33" s="110">
        <v>222</v>
      </c>
      <c r="AM33" s="110">
        <v>260</v>
      </c>
    </row>
    <row r="34" spans="1:39" ht="13.5" customHeight="1">
      <c r="A34" s="115" t="s">
        <v>57</v>
      </c>
    </row>
    <row r="36" spans="1:39">
      <c r="A36" s="115" t="s">
        <v>58</v>
      </c>
    </row>
    <row r="37" spans="1:39">
      <c r="A37" s="115" t="s">
        <v>59</v>
      </c>
    </row>
    <row r="38" spans="1:39">
      <c r="A38" s="115" t="s">
        <v>60</v>
      </c>
    </row>
  </sheetData>
  <mergeCells count="22">
    <mergeCell ref="AL2:AM4"/>
    <mergeCell ref="X3:AC3"/>
    <mergeCell ref="AD3:AG3"/>
    <mergeCell ref="J4:K4"/>
    <mergeCell ref="L4:M4"/>
    <mergeCell ref="N4:O4"/>
    <mergeCell ref="Z4:AA4"/>
    <mergeCell ref="AB4:AC4"/>
    <mergeCell ref="AD4:AE4"/>
    <mergeCell ref="AF4:AG4"/>
    <mergeCell ref="R2:S4"/>
    <mergeCell ref="T2:U4"/>
    <mergeCell ref="V2:W4"/>
    <mergeCell ref="X2:AG2"/>
    <mergeCell ref="AH2:AI4"/>
    <mergeCell ref="AJ2:AK4"/>
    <mergeCell ref="B2:C4"/>
    <mergeCell ref="D2:E4"/>
    <mergeCell ref="F2:G4"/>
    <mergeCell ref="H2:I4"/>
    <mergeCell ref="J2:O3"/>
    <mergeCell ref="P2:Q4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view="pageBreakPreview" zoomScaleNormal="100" zoomScaleSheetLayoutView="100" workbookViewId="0">
      <pane ySplit="5" topLeftCell="A6" activePane="bottomLeft" state="frozen"/>
      <selection activeCell="C21" sqref="C21"/>
      <selection pane="bottomLeft" activeCell="C21" sqref="C21"/>
    </sheetView>
  </sheetViews>
  <sheetFormatPr defaultRowHeight="13.5"/>
  <cols>
    <col min="1" max="1" width="9" style="113"/>
    <col min="2" max="2" width="9.5" style="113" bestFit="1" customWidth="1"/>
    <col min="3" max="4" width="7.625" style="113" customWidth="1"/>
    <col min="5" max="5" width="7.625" style="113" bestFit="1" customWidth="1"/>
    <col min="6" max="21" width="7.625" style="113" customWidth="1"/>
    <col min="22" max="22" width="7.625" style="201" customWidth="1"/>
    <col min="23" max="24" width="7.625" style="113" customWidth="1"/>
    <col min="25" max="16384" width="9" style="113"/>
  </cols>
  <sheetData>
    <row r="1" spans="1:25">
      <c r="A1" s="117" t="s">
        <v>61</v>
      </c>
      <c r="B1" s="118"/>
      <c r="C1" s="119"/>
      <c r="D1" s="119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1"/>
      <c r="X1" s="122" t="s">
        <v>62</v>
      </c>
    </row>
    <row r="2" spans="1:25">
      <c r="A2" s="123"/>
      <c r="B2" s="124" t="s">
        <v>63</v>
      </c>
      <c r="C2" s="125" t="s">
        <v>64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7"/>
    </row>
    <row r="3" spans="1:25" ht="13.5" customHeight="1">
      <c r="A3" s="128"/>
      <c r="B3" s="129"/>
      <c r="C3" s="130" t="s">
        <v>65</v>
      </c>
      <c r="D3" s="131"/>
      <c r="E3" s="132" t="s">
        <v>66</v>
      </c>
      <c r="F3" s="133"/>
      <c r="G3" s="133"/>
      <c r="H3" s="133"/>
      <c r="I3" s="133"/>
      <c r="J3" s="133"/>
      <c r="K3" s="133"/>
      <c r="L3" s="133"/>
      <c r="M3" s="133"/>
      <c r="N3" s="134"/>
      <c r="O3" s="135" t="s">
        <v>67</v>
      </c>
      <c r="P3" s="136"/>
      <c r="Q3" s="136"/>
      <c r="R3" s="137"/>
      <c r="S3" s="135" t="s">
        <v>68</v>
      </c>
      <c r="T3" s="137"/>
      <c r="U3" s="138" t="s">
        <v>69</v>
      </c>
      <c r="V3" s="139" t="s">
        <v>70</v>
      </c>
      <c r="W3" s="140" t="s">
        <v>71</v>
      </c>
      <c r="X3" s="141" t="s">
        <v>72</v>
      </c>
    </row>
    <row r="4" spans="1:25">
      <c r="A4" s="142"/>
      <c r="B4" s="129"/>
      <c r="C4" s="139" t="s">
        <v>73</v>
      </c>
      <c r="D4" s="143" t="s">
        <v>74</v>
      </c>
      <c r="E4" s="143" t="s">
        <v>75</v>
      </c>
      <c r="F4" s="143" t="s">
        <v>76</v>
      </c>
      <c r="G4" s="143" t="s">
        <v>77</v>
      </c>
      <c r="H4" s="143" t="s">
        <v>78</v>
      </c>
      <c r="I4" s="143" t="s">
        <v>79</v>
      </c>
      <c r="J4" s="143" t="s">
        <v>80</v>
      </c>
      <c r="K4" s="143" t="s">
        <v>81</v>
      </c>
      <c r="L4" s="144" t="s">
        <v>82</v>
      </c>
      <c r="M4" s="139" t="s">
        <v>83</v>
      </c>
      <c r="N4" s="145" t="s">
        <v>72</v>
      </c>
      <c r="O4" s="146" t="s">
        <v>84</v>
      </c>
      <c r="P4" s="147"/>
      <c r="Q4" s="148" t="s">
        <v>85</v>
      </c>
      <c r="R4" s="147"/>
      <c r="S4" s="149" t="s">
        <v>86</v>
      </c>
      <c r="T4" s="149" t="s">
        <v>87</v>
      </c>
      <c r="U4" s="130"/>
      <c r="V4" s="150"/>
      <c r="W4" s="130"/>
      <c r="X4" s="151"/>
    </row>
    <row r="5" spans="1:25" ht="22.5">
      <c r="A5" s="152"/>
      <c r="B5" s="153"/>
      <c r="C5" s="154"/>
      <c r="D5" s="155"/>
      <c r="E5" s="155"/>
      <c r="F5" s="155"/>
      <c r="G5" s="155"/>
      <c r="H5" s="155"/>
      <c r="I5" s="155"/>
      <c r="J5" s="155"/>
      <c r="K5" s="155"/>
      <c r="L5" s="156"/>
      <c r="M5" s="154"/>
      <c r="N5" s="157"/>
      <c r="O5" s="158" t="s">
        <v>88</v>
      </c>
      <c r="P5" s="159" t="s">
        <v>89</v>
      </c>
      <c r="Q5" s="158" t="s">
        <v>88</v>
      </c>
      <c r="R5" s="159" t="s">
        <v>89</v>
      </c>
      <c r="S5" s="160"/>
      <c r="T5" s="155"/>
      <c r="U5" s="161"/>
      <c r="V5" s="162"/>
      <c r="W5" s="161"/>
      <c r="X5" s="163"/>
    </row>
    <row r="6" spans="1:25">
      <c r="A6" s="164" t="s">
        <v>25</v>
      </c>
      <c r="B6" s="165">
        <v>8120085</v>
      </c>
      <c r="C6" s="165">
        <v>1.8</v>
      </c>
      <c r="D6" s="165">
        <v>12.6</v>
      </c>
      <c r="E6" s="165">
        <v>13.8</v>
      </c>
      <c r="F6" s="165">
        <v>9.1999999999999993</v>
      </c>
      <c r="G6" s="165">
        <v>6.4</v>
      </c>
      <c r="H6" s="165">
        <v>12.1</v>
      </c>
      <c r="I6" s="165">
        <v>7.3</v>
      </c>
      <c r="J6" s="165">
        <v>0.4</v>
      </c>
      <c r="K6" s="165">
        <v>0.3</v>
      </c>
      <c r="L6" s="165">
        <v>1.6</v>
      </c>
      <c r="M6" s="165">
        <v>1.5</v>
      </c>
      <c r="N6" s="165">
        <v>1.6</v>
      </c>
      <c r="O6" s="166">
        <v>2.2999999999999998</v>
      </c>
      <c r="P6" s="165">
        <v>3.7</v>
      </c>
      <c r="Q6" s="165">
        <v>2.1</v>
      </c>
      <c r="R6" s="165">
        <v>2.5</v>
      </c>
      <c r="S6" s="165">
        <v>1.5</v>
      </c>
      <c r="T6" s="165">
        <v>0.6</v>
      </c>
      <c r="U6" s="165">
        <v>3.4</v>
      </c>
      <c r="V6" s="165">
        <v>9.9</v>
      </c>
      <c r="W6" s="165">
        <v>3.3</v>
      </c>
      <c r="X6" s="165">
        <v>2.1</v>
      </c>
    </row>
    <row r="7" spans="1:25" ht="33.75">
      <c r="A7" s="76" t="s">
        <v>26</v>
      </c>
      <c r="B7" s="167">
        <f>IF(SUM(B9:B18)=0,"-",SUM(B9:B18))</f>
        <v>36565.5</v>
      </c>
      <c r="C7" s="168">
        <f>(B9*C9+B10*C10+B11*C11+B12*C12+B13*C13+B14*C14+B15*C15+B16*C16+B17*C17+B18*C18)/B7</f>
        <v>1.4423732753551846</v>
      </c>
      <c r="D7" s="167">
        <f>(B9*D9+B10*D10+B11*D11+B12*D12+B13*D13+B14*D14+B15*D15+B16*D16+B17*D17+B18*D18)/B7</f>
        <v>15.730867894600102</v>
      </c>
      <c r="E7" s="168">
        <f>(B9*E9+B10*E10+B11*E11+B12*E12+B13*E13+B14*E14+B15*E15+B16*E16+B17*E17+B18*E18)/B7</f>
        <v>13.378109146599938</v>
      </c>
      <c r="F7" s="168">
        <f>(B9*F9+B10*F10+B11*F11+B12*F12+B13*F13+B14*F14+B15*F15+B16*F16+B17*F17+B18*F18)/B7</f>
        <v>6.1271389697939309</v>
      </c>
      <c r="G7" s="168">
        <f>(B9*G9+B10*G10+B11*G11+B12*G12+B13*G13+B14*G14+B15*G15+B16*G16+B17*G17+B18*G18)/B7</f>
        <v>4.2468884604340156</v>
      </c>
      <c r="H7" s="168">
        <f>(B9*H9+B10*H10+B11*H11+B12*H12+B13*H13+B14*H14+B15*H15+B16*H16+B17*H17+B18*H18)/B7</f>
        <v>12.790227126663112</v>
      </c>
      <c r="I7" s="168">
        <f>(B9*I9+B10*I10+B11*I11+B12*I12+B13*I13+B14*I14+B15*I15+B16*I16+B17*I17+B18*I18)/B7</f>
        <v>7.3754591076287754</v>
      </c>
      <c r="J7" s="168">
        <f>(B9*J9+B10*J10+B11*J11+B12*J12+B13*J13+B14*J14+B15*J15+B16*J16+B17*J17+B18*J18)/B7</f>
        <v>0.34508758255732869</v>
      </c>
      <c r="K7" s="168">
        <f>(B9*K9+B10*K10+B11*K11+B12*K12+B13*K13+B14*K14+B15*K15+B16*K16+B17*K17+B18*K18)/B7</f>
        <v>0.45463073115368308</v>
      </c>
      <c r="L7" s="168">
        <f>(B9*L9+B10*L10+B11*L11+B12*L12+B13*L13+B14*L14+B15*L15+B16*L16+B17*L17+B18*L18)/B7</f>
        <v>2.1846043401567048</v>
      </c>
      <c r="M7" s="168">
        <f>(B9*M9+B10*M10+B11*M11+B12*M12+B13*M13+B14*M14+B15*M15+B16*M16+B17*M17+B18*M18)/B7</f>
        <v>1.9441809902777207</v>
      </c>
      <c r="N7" s="168">
        <f>(B9*N9+B10*N10+B11*N11+B12*N12+B13*N13+B14*N14+B15*N15+B16*N16+B17*N17+B18*N18)/B7</f>
        <v>2.2878409976617302</v>
      </c>
      <c r="O7" s="168">
        <f>(B9*O9+B10*O10+B11*O11+B12*O12+B13*O13+B14*O14+B15*O15+B16*O16+B17*O17+B18*O18)/B7</f>
        <v>1.4658065662988335</v>
      </c>
      <c r="P7" s="167">
        <f>(B9*P9+B10*P10+B11*P11+B12*P12+B13*P13+B14*P14+B15*P15+B16*P16+B17*P17+B18*P18)/B7</f>
        <v>4.576293227222382</v>
      </c>
      <c r="Q7" s="167">
        <f>(B9*Q9+B10*Q10+B11*Q11+B12*Q12+B13*Q13+B14*Q14+B15*Q15+B16*Q16+B17*Q17+B18*Q18)/B7</f>
        <v>1.2178747726682255</v>
      </c>
      <c r="R7" s="167">
        <f>(B9*R9+B10*R10+B11*R11+B12*R12+B13*R13+B14*R14+B15*R15+B16*R16+B17*R17+B18*R18)/B7</f>
        <v>2.9978928224692676</v>
      </c>
      <c r="S7" s="167">
        <f>(B9*S9+B10*S10+B11*S11+B12*S12+B13*S13+B14*S14+B15*S15+B16*S16+B17*S17+B18*S18)/B7</f>
        <v>1.137142935280524</v>
      </c>
      <c r="T7" s="167">
        <f>(B9*T9+B10*T10+B11*T11+B12*T12+B13*T13+B14*T14+B15*T15+B16*T16+B17*T17+B18*T18)/B7</f>
        <v>0.4592621460119512</v>
      </c>
      <c r="U7" s="167">
        <f>(B9*U9+B10*U10+B11*U11+B12*U12+B13*U13+B14*U14+B15*U15+B16*U16+B17*U17+B18*U18)/B7</f>
        <v>4.189347882566901</v>
      </c>
      <c r="V7" s="167">
        <f>(B9*V9+B10*V10+B11*V11+B12*V12+B13*V13+B14*V14+B15*V15+B16*V16+B17*V17+B18*V18)/B7</f>
        <v>10.116196961616826</v>
      </c>
      <c r="W7" s="167">
        <f>(B9*W9+B10*W10+B11*W11+B12*W12+B13*W13+B14*W14+B15*W15+B16*W16+B17*W17+B18*W18)/B7</f>
        <v>3.1425428340922452</v>
      </c>
      <c r="X7" s="167">
        <f>(B9*X9+B10*X10+B11*X11+B12*X12+B13*X13+B14*X14+B15*X15+B16*X16+B17*X17+B18*X18)/B7</f>
        <v>2.3846467298409699</v>
      </c>
      <c r="Y7" s="169"/>
    </row>
    <row r="8" spans="1:25">
      <c r="A8" s="79" t="s">
        <v>27</v>
      </c>
      <c r="B8" s="167">
        <f>IF(SUM(B9:B17)=0,"-",SUM(B9:B17))</f>
        <v>19445.5</v>
      </c>
      <c r="C8" s="167">
        <f>(B9*C9+B10*C10+B11*C11+B12*C12+B13*C13+B14*C14+B15*C15+B16*C16+B17*C17)/B8</f>
        <v>2.1840065824998072</v>
      </c>
      <c r="D8" s="167">
        <f>(B9*D9+B10*D10+B11*D11+B12*D12+B13*D13+B14*D14+B15*D15+B16*D16+B17*D17)/B8</f>
        <v>19.719886349026766</v>
      </c>
      <c r="E8" s="167">
        <f>(B9*E9+B10*E10+B11*E11+B12*E12+B13*E13+B14*E14+B15*E15+B16*E16+B17*E17)/B8</f>
        <v>9.3089532282533227</v>
      </c>
      <c r="F8" s="167">
        <f>(B9*F9+B10*F10+B11*F11+B12*F12+B13*F13+B14*F14+B15*F15+B16*F16+B17*F17)/B8</f>
        <v>3.6858861947494277</v>
      </c>
      <c r="G8" s="167">
        <f>(B9*G9+B10*G10+B11*G11+B12*G12+B13*G13+B14*G14+B15*G15+B16*G16+B17*G17)/B8</f>
        <v>4.6403332390527376</v>
      </c>
      <c r="H8" s="167">
        <f>(B9*H9+B10*H10+B11*H11+B12*H12+B13*H13+B14*H14+B15*H15+B16*H16+B17*H17)/B8</f>
        <v>13.221827672212079</v>
      </c>
      <c r="I8" s="167">
        <f>(B9*I9+B10*I10+B11*I11+B12*I12+B13*I13+B14*I14+B15*I15+B16*I16+B17*I17)/B8</f>
        <v>5.945198117816461</v>
      </c>
      <c r="J8" s="167">
        <f>(B9*J9+B10*J10+B11*J11+B12*J12+B13*J13+B14*J14+B15*J15+B16*J16+B17*J17)/B8</f>
        <v>0.64890591653595964</v>
      </c>
      <c r="K8" s="167">
        <f>(B9*K9+B10*K10+B11*K11+B12*K12+B13*K13+B14*K14+B15*K15+B16*K16+B17*K17)/B8</f>
        <v>0.85489187729808946</v>
      </c>
      <c r="L8" s="167">
        <f>(B9*L9+B10*L10+B11*L11+B12*L12+B13*L13+B14*L14+B15*L15+B16*L16+B17*L17)/B8</f>
        <v>1.818886117610758</v>
      </c>
      <c r="M8" s="167">
        <f>(B9*M9+B10*M10+B11*M11+B12*M12+B13*M13+B14*M14+B15*M15+B16*M16+B17*M17)/B8</f>
        <v>1.7189555424134118</v>
      </c>
      <c r="N8" s="167">
        <f>(B9*N9+B10*N10+B11*N11+B12*N12+B13*N13+B14*N14+B15*N15+B16*N16+B17*N17)/B8</f>
        <v>3.5977501221362265</v>
      </c>
      <c r="O8" s="167">
        <f>(B9*O9+B10*O10+B11*O11+B12*O12+B13*O13+B14*O14+B15*O15+B16*O16+B17*O17)/B8</f>
        <v>1.3476614126661697</v>
      </c>
      <c r="P8" s="167">
        <f>(B9*P9+B10*P10+B11*P11+B12*P12+B13*P13+B14*P14+B15*P15+B16*P16+B17*P17)/B8</f>
        <v>2.4424391247332293</v>
      </c>
      <c r="Q8" s="167">
        <f>(B9*Q9+B10*Q10+B11*Q11+B12*Q12+B13*Q13+B14*Q14+B15*Q15+B16*Q16+B17*Q17)/B8</f>
        <v>1.8498984340850066</v>
      </c>
      <c r="R8" s="167">
        <f>(B9*R9+B10*R10+B11*R11+B12*R12+B13*R13+B14*R14+B15*R15+B16*R16+B17*R17)/B8</f>
        <v>3.3482013833534752</v>
      </c>
      <c r="S8" s="167">
        <f>(B9*S9+B10*S10+B11*S11+B12*S12+B13*S13+B14*S14+B15*S15+B16*S16+B17*S17)/B8</f>
        <v>2.0502532719652362</v>
      </c>
      <c r="T8" s="167">
        <f>(B9*T9+B10*T10+B11*T11+B12*T12+B13*T13+B14*T14+B15*T15+B16*T16+B17*T17)/B8</f>
        <v>0.5994780283356046</v>
      </c>
      <c r="U8" s="167">
        <f>(B9*U9+B10*U10+B11*U11+B12*U12+B13*U13+B14*U14+B15*U15+B16*U16+B17*U17)/B8</f>
        <v>1.274618806407652</v>
      </c>
      <c r="V8" s="167">
        <f>(B9*V9+B10*V10+B11*V11+B12*V12+B13*V13+B14*V14+B15*V15+B16*V16+B17*V17)/B8</f>
        <v>12.243439356149239</v>
      </c>
      <c r="W8" s="167">
        <f>(B9*W9+B10*W10+B11*W11+B12*W12+B13*W13+B14*W14+B15*W15+B16*W16+B17*W17)/B8</f>
        <v>4.3245300969375942</v>
      </c>
      <c r="X8" s="167">
        <f>(B9*X9+B10*X10+B11*X11+B12*X12+B13*X13+B14*X14+B15*X15+B16*X16+B17*X17)/B8</f>
        <v>3.163497981538145</v>
      </c>
      <c r="Y8" s="170"/>
    </row>
    <row r="9" spans="1:25">
      <c r="A9" s="171" t="s">
        <v>28</v>
      </c>
      <c r="B9" s="172">
        <v>4806</v>
      </c>
      <c r="C9" s="173">
        <v>1.5</v>
      </c>
      <c r="D9" s="172">
        <v>26.1</v>
      </c>
      <c r="E9" s="173">
        <v>14.9</v>
      </c>
      <c r="F9" s="172">
        <v>5.4</v>
      </c>
      <c r="G9" s="173">
        <v>1</v>
      </c>
      <c r="H9" s="172">
        <v>0</v>
      </c>
      <c r="I9" s="173">
        <v>1.2</v>
      </c>
      <c r="J9" s="172">
        <v>1.8</v>
      </c>
      <c r="K9" s="173">
        <v>0</v>
      </c>
      <c r="L9" s="174">
        <v>1.6</v>
      </c>
      <c r="M9" s="173">
        <v>0</v>
      </c>
      <c r="N9" s="174">
        <v>0.4</v>
      </c>
      <c r="O9" s="174">
        <v>1.7</v>
      </c>
      <c r="P9" s="172">
        <v>4.3</v>
      </c>
      <c r="Q9" s="173">
        <v>4.4000000000000004</v>
      </c>
      <c r="R9" s="172">
        <v>9.6999999999999993</v>
      </c>
      <c r="S9" s="173">
        <v>8</v>
      </c>
      <c r="T9" s="172">
        <v>0.8</v>
      </c>
      <c r="U9" s="175">
        <v>2.7</v>
      </c>
      <c r="V9" s="176">
        <v>6.1</v>
      </c>
      <c r="W9" s="175">
        <v>6.4</v>
      </c>
      <c r="X9" s="177">
        <v>2</v>
      </c>
      <c r="Y9" s="178"/>
    </row>
    <row r="10" spans="1:25">
      <c r="A10" s="87" t="s">
        <v>30</v>
      </c>
      <c r="B10" s="179">
        <v>4400</v>
      </c>
      <c r="C10" s="180">
        <v>2</v>
      </c>
      <c r="D10" s="179">
        <v>5.4</v>
      </c>
      <c r="E10" s="180">
        <v>3.3</v>
      </c>
      <c r="F10" s="179">
        <v>3.1</v>
      </c>
      <c r="G10" s="180">
        <v>4.3</v>
      </c>
      <c r="H10" s="179">
        <v>18</v>
      </c>
      <c r="I10" s="180">
        <v>4.3</v>
      </c>
      <c r="J10" s="179">
        <v>0</v>
      </c>
      <c r="K10" s="180">
        <v>0</v>
      </c>
      <c r="L10" s="181">
        <v>2.1</v>
      </c>
      <c r="M10" s="180">
        <v>0</v>
      </c>
      <c r="N10" s="181">
        <v>12.2</v>
      </c>
      <c r="O10" s="181">
        <v>1.9</v>
      </c>
      <c r="P10" s="179">
        <v>3.2</v>
      </c>
      <c r="Q10" s="180">
        <v>1</v>
      </c>
      <c r="R10" s="179">
        <v>0.1</v>
      </c>
      <c r="S10" s="180">
        <v>0</v>
      </c>
      <c r="T10" s="179">
        <v>0.3</v>
      </c>
      <c r="U10" s="182">
        <v>0.9</v>
      </c>
      <c r="V10" s="183">
        <v>27.7</v>
      </c>
      <c r="W10" s="182">
        <v>2.6</v>
      </c>
      <c r="X10" s="180">
        <v>7.5</v>
      </c>
      <c r="Y10" s="178"/>
    </row>
    <row r="11" spans="1:25">
      <c r="A11" s="87" t="s">
        <v>31</v>
      </c>
      <c r="B11" s="179">
        <v>1378</v>
      </c>
      <c r="C11" s="180">
        <v>2</v>
      </c>
      <c r="D11" s="179">
        <v>49.9</v>
      </c>
      <c r="E11" s="180">
        <v>5.2</v>
      </c>
      <c r="F11" s="179">
        <v>0.4</v>
      </c>
      <c r="G11" s="180">
        <v>6.3</v>
      </c>
      <c r="H11" s="179">
        <v>11.3</v>
      </c>
      <c r="I11" s="180">
        <v>5.0999999999999996</v>
      </c>
      <c r="J11" s="179">
        <v>0.9</v>
      </c>
      <c r="K11" s="180">
        <v>3.8</v>
      </c>
      <c r="L11" s="181">
        <v>1.7</v>
      </c>
      <c r="M11" s="180">
        <v>0.2</v>
      </c>
      <c r="N11" s="181">
        <v>0.9</v>
      </c>
      <c r="O11" s="181">
        <v>0.7</v>
      </c>
      <c r="P11" s="179">
        <v>0</v>
      </c>
      <c r="Q11" s="180">
        <v>0.6</v>
      </c>
      <c r="R11" s="179">
        <v>0</v>
      </c>
      <c r="S11" s="180">
        <v>0.1</v>
      </c>
      <c r="T11" s="179">
        <v>1</v>
      </c>
      <c r="U11" s="182">
        <v>0.2</v>
      </c>
      <c r="V11" s="183">
        <v>0.3</v>
      </c>
      <c r="W11" s="182">
        <v>8.6</v>
      </c>
      <c r="X11" s="180">
        <v>0.9</v>
      </c>
      <c r="Y11" s="178"/>
    </row>
    <row r="12" spans="1:25">
      <c r="A12" s="87" t="s">
        <v>32</v>
      </c>
      <c r="B12" s="179">
        <v>996</v>
      </c>
      <c r="C12" s="180">
        <v>0.5</v>
      </c>
      <c r="D12" s="179">
        <v>19.100000000000001</v>
      </c>
      <c r="E12" s="180">
        <v>8.6</v>
      </c>
      <c r="F12" s="179">
        <v>8.5</v>
      </c>
      <c r="G12" s="180">
        <v>7.7</v>
      </c>
      <c r="H12" s="179">
        <v>18.2</v>
      </c>
      <c r="I12" s="180">
        <v>9.6</v>
      </c>
      <c r="J12" s="179">
        <v>0.1</v>
      </c>
      <c r="K12" s="180">
        <v>10.6</v>
      </c>
      <c r="L12" s="181">
        <v>0.4</v>
      </c>
      <c r="M12" s="180">
        <v>0.2</v>
      </c>
      <c r="N12" s="181">
        <v>1.2</v>
      </c>
      <c r="O12" s="181">
        <v>0.2</v>
      </c>
      <c r="P12" s="179">
        <v>0.4</v>
      </c>
      <c r="Q12" s="180">
        <v>0.8</v>
      </c>
      <c r="R12" s="179">
        <v>1.5</v>
      </c>
      <c r="S12" s="180">
        <v>0</v>
      </c>
      <c r="T12" s="179">
        <v>2.5</v>
      </c>
      <c r="U12" s="182">
        <v>0</v>
      </c>
      <c r="V12" s="183">
        <v>2</v>
      </c>
      <c r="W12" s="182">
        <v>4</v>
      </c>
      <c r="X12" s="180">
        <v>4.0999999999999996</v>
      </c>
      <c r="Y12" s="178"/>
    </row>
    <row r="13" spans="1:25">
      <c r="A13" s="87" t="s">
        <v>33</v>
      </c>
      <c r="B13" s="179">
        <v>1383</v>
      </c>
      <c r="C13" s="180">
        <v>0</v>
      </c>
      <c r="D13" s="179">
        <v>10.9</v>
      </c>
      <c r="E13" s="180">
        <v>12.2</v>
      </c>
      <c r="F13" s="179">
        <v>4.3</v>
      </c>
      <c r="G13" s="180">
        <v>3.3</v>
      </c>
      <c r="H13" s="179">
        <v>16.7</v>
      </c>
      <c r="I13" s="180">
        <v>12.1</v>
      </c>
      <c r="J13" s="179">
        <v>1.9</v>
      </c>
      <c r="K13" s="180">
        <v>0.6</v>
      </c>
      <c r="L13" s="181">
        <v>0.5</v>
      </c>
      <c r="M13" s="180">
        <v>4.7</v>
      </c>
      <c r="N13" s="181">
        <v>0.2</v>
      </c>
      <c r="O13" s="181">
        <v>3.3</v>
      </c>
      <c r="P13" s="179">
        <v>2.6</v>
      </c>
      <c r="Q13" s="180">
        <v>0.5</v>
      </c>
      <c r="R13" s="179">
        <v>2.1</v>
      </c>
      <c r="S13" s="180">
        <v>0</v>
      </c>
      <c r="T13" s="179">
        <v>0.7</v>
      </c>
      <c r="U13" s="182">
        <v>0.6</v>
      </c>
      <c r="V13" s="183">
        <v>13.8</v>
      </c>
      <c r="W13" s="182">
        <v>6.7</v>
      </c>
      <c r="X13" s="180">
        <v>2.2000000000000002</v>
      </c>
      <c r="Y13" s="178"/>
    </row>
    <row r="14" spans="1:25">
      <c r="A14" s="87" t="s">
        <v>34</v>
      </c>
      <c r="B14" s="179">
        <v>875.5</v>
      </c>
      <c r="C14" s="180">
        <v>0.2</v>
      </c>
      <c r="D14" s="179">
        <v>20.3</v>
      </c>
      <c r="E14" s="180">
        <v>5.4</v>
      </c>
      <c r="F14" s="179">
        <v>2</v>
      </c>
      <c r="G14" s="180">
        <v>3.8</v>
      </c>
      <c r="H14" s="179">
        <v>18.5</v>
      </c>
      <c r="I14" s="180">
        <v>14.6</v>
      </c>
      <c r="J14" s="179">
        <v>0</v>
      </c>
      <c r="K14" s="180">
        <v>0</v>
      </c>
      <c r="L14" s="181">
        <v>2.7</v>
      </c>
      <c r="M14" s="180">
        <v>5.3</v>
      </c>
      <c r="N14" s="181">
        <v>0.1</v>
      </c>
      <c r="O14" s="181">
        <v>0.6</v>
      </c>
      <c r="P14" s="179">
        <v>1.1000000000000001</v>
      </c>
      <c r="Q14" s="180">
        <v>0.6</v>
      </c>
      <c r="R14" s="179">
        <v>0.4</v>
      </c>
      <c r="S14" s="180">
        <v>0</v>
      </c>
      <c r="T14" s="179">
        <v>0</v>
      </c>
      <c r="U14" s="182">
        <v>0.1</v>
      </c>
      <c r="V14" s="183">
        <v>19.600000000000001</v>
      </c>
      <c r="W14" s="182">
        <v>3.8</v>
      </c>
      <c r="X14" s="180">
        <v>1</v>
      </c>
      <c r="Y14" s="178"/>
    </row>
    <row r="15" spans="1:25">
      <c r="A15" s="87" t="s">
        <v>35</v>
      </c>
      <c r="B15" s="179">
        <v>1937</v>
      </c>
      <c r="C15" s="180">
        <v>0.5</v>
      </c>
      <c r="D15" s="179">
        <v>12.9</v>
      </c>
      <c r="E15" s="180">
        <v>20.8</v>
      </c>
      <c r="F15" s="179">
        <v>3.7</v>
      </c>
      <c r="G15" s="180">
        <v>13.1</v>
      </c>
      <c r="H15" s="179">
        <v>27.3</v>
      </c>
      <c r="I15" s="180">
        <v>10.7</v>
      </c>
      <c r="J15" s="179">
        <v>0</v>
      </c>
      <c r="K15" s="180">
        <v>0</v>
      </c>
      <c r="L15" s="181">
        <v>0.1</v>
      </c>
      <c r="M15" s="180">
        <v>1.2</v>
      </c>
      <c r="N15" s="181">
        <v>1.3</v>
      </c>
      <c r="O15" s="181">
        <v>1</v>
      </c>
      <c r="P15" s="179">
        <v>0.7</v>
      </c>
      <c r="Q15" s="180">
        <v>0.7</v>
      </c>
      <c r="R15" s="179">
        <v>0</v>
      </c>
      <c r="S15" s="180">
        <v>0.2</v>
      </c>
      <c r="T15" s="179">
        <v>0</v>
      </c>
      <c r="U15" s="182">
        <v>0.1</v>
      </c>
      <c r="V15" s="183">
        <v>2.8</v>
      </c>
      <c r="W15" s="182">
        <v>2.1</v>
      </c>
      <c r="X15" s="180">
        <v>0.7</v>
      </c>
      <c r="Y15" s="178"/>
    </row>
    <row r="16" spans="1:25">
      <c r="A16" s="87" t="s">
        <v>36</v>
      </c>
      <c r="B16" s="179">
        <v>1432.5</v>
      </c>
      <c r="C16" s="180">
        <v>1.5</v>
      </c>
      <c r="D16" s="179">
        <v>28.3</v>
      </c>
      <c r="E16" s="180">
        <v>4.4000000000000004</v>
      </c>
      <c r="F16" s="179">
        <v>2.6</v>
      </c>
      <c r="G16" s="180">
        <v>5.7</v>
      </c>
      <c r="H16" s="179">
        <v>14.3</v>
      </c>
      <c r="I16" s="180">
        <v>7.6</v>
      </c>
      <c r="J16" s="179">
        <v>0</v>
      </c>
      <c r="K16" s="180">
        <v>0</v>
      </c>
      <c r="L16" s="181">
        <v>0.1</v>
      </c>
      <c r="M16" s="180">
        <v>4.7</v>
      </c>
      <c r="N16" s="181">
        <v>1</v>
      </c>
      <c r="O16" s="181">
        <v>0.1</v>
      </c>
      <c r="P16" s="179">
        <v>0.9</v>
      </c>
      <c r="Q16" s="180">
        <v>0.6</v>
      </c>
      <c r="R16" s="179">
        <v>2.1</v>
      </c>
      <c r="S16" s="180">
        <v>0</v>
      </c>
      <c r="T16" s="179">
        <v>1</v>
      </c>
      <c r="U16" s="182">
        <v>1.7</v>
      </c>
      <c r="V16" s="183">
        <v>20.2</v>
      </c>
      <c r="W16" s="182">
        <v>2.5</v>
      </c>
      <c r="X16" s="180">
        <v>0.8</v>
      </c>
      <c r="Y16" s="178"/>
    </row>
    <row r="17" spans="1:25">
      <c r="A17" s="91" t="s">
        <v>37</v>
      </c>
      <c r="B17" s="184">
        <v>2237.5</v>
      </c>
      <c r="C17" s="185">
        <v>8.9</v>
      </c>
      <c r="D17" s="184">
        <v>21.5</v>
      </c>
      <c r="E17" s="185">
        <v>4.9000000000000004</v>
      </c>
      <c r="F17" s="184">
        <v>2</v>
      </c>
      <c r="G17" s="185">
        <v>3.9</v>
      </c>
      <c r="H17" s="184">
        <v>14.1</v>
      </c>
      <c r="I17" s="185">
        <v>5.9</v>
      </c>
      <c r="J17" s="184">
        <v>0</v>
      </c>
      <c r="K17" s="185">
        <v>0</v>
      </c>
      <c r="L17" s="186">
        <v>5.5</v>
      </c>
      <c r="M17" s="185">
        <v>5.7</v>
      </c>
      <c r="N17" s="186">
        <v>3.4</v>
      </c>
      <c r="O17" s="186">
        <v>0.6</v>
      </c>
      <c r="P17" s="184">
        <v>2.2999999999999998</v>
      </c>
      <c r="Q17" s="185">
        <v>2.4</v>
      </c>
      <c r="R17" s="184">
        <v>4.5999999999999996</v>
      </c>
      <c r="S17" s="185">
        <v>0.4</v>
      </c>
      <c r="T17" s="184">
        <v>0.1</v>
      </c>
      <c r="U17" s="187">
        <v>1.8</v>
      </c>
      <c r="V17" s="188">
        <v>6.2</v>
      </c>
      <c r="W17" s="187">
        <v>2.6</v>
      </c>
      <c r="X17" s="185">
        <v>3.2</v>
      </c>
      <c r="Y17" s="178"/>
    </row>
    <row r="18" spans="1:25">
      <c r="A18" s="91" t="s">
        <v>38</v>
      </c>
      <c r="B18" s="189">
        <v>17120</v>
      </c>
      <c r="C18" s="189">
        <v>0.6</v>
      </c>
      <c r="D18" s="189">
        <v>11.2</v>
      </c>
      <c r="E18" s="189">
        <v>18</v>
      </c>
      <c r="F18" s="189">
        <v>8.9</v>
      </c>
      <c r="G18" s="189">
        <v>3.8</v>
      </c>
      <c r="H18" s="189">
        <v>12.3</v>
      </c>
      <c r="I18" s="189">
        <v>9</v>
      </c>
      <c r="J18" s="189">
        <v>0</v>
      </c>
      <c r="K18" s="189">
        <v>0</v>
      </c>
      <c r="L18" s="189">
        <v>2.6</v>
      </c>
      <c r="M18" s="189">
        <v>2.2000000000000002</v>
      </c>
      <c r="N18" s="189">
        <v>0.8</v>
      </c>
      <c r="O18" s="189">
        <v>1.6</v>
      </c>
      <c r="P18" s="189">
        <v>7</v>
      </c>
      <c r="Q18" s="189">
        <v>0.5</v>
      </c>
      <c r="R18" s="189">
        <v>2.6</v>
      </c>
      <c r="S18" s="189">
        <v>0.1</v>
      </c>
      <c r="T18" s="189">
        <v>0.3</v>
      </c>
      <c r="U18" s="189">
        <v>7.5</v>
      </c>
      <c r="V18" s="190">
        <v>7.7</v>
      </c>
      <c r="W18" s="189">
        <v>1.8</v>
      </c>
      <c r="X18" s="189">
        <v>1.5</v>
      </c>
    </row>
    <row r="19" spans="1:25" ht="33.75">
      <c r="A19" s="99" t="s">
        <v>39</v>
      </c>
      <c r="B19" s="168">
        <f t="shared" ref="B19:X19" si="0">B20</f>
        <v>15019</v>
      </c>
      <c r="C19" s="168">
        <f t="shared" si="0"/>
        <v>1.5</v>
      </c>
      <c r="D19" s="168">
        <f t="shared" si="0"/>
        <v>10.6</v>
      </c>
      <c r="E19" s="168">
        <f t="shared" si="0"/>
        <v>11.5</v>
      </c>
      <c r="F19" s="168">
        <f t="shared" si="0"/>
        <v>3.4</v>
      </c>
      <c r="G19" s="168">
        <f t="shared" si="0"/>
        <v>4.5999999999999996</v>
      </c>
      <c r="H19" s="168">
        <f t="shared" si="0"/>
        <v>13</v>
      </c>
      <c r="I19" s="168">
        <f t="shared" si="0"/>
        <v>9.1999999999999993</v>
      </c>
      <c r="J19" s="168">
        <f t="shared" si="0"/>
        <v>0.9</v>
      </c>
      <c r="K19" s="168">
        <f t="shared" si="0"/>
        <v>2.9</v>
      </c>
      <c r="L19" s="168">
        <f t="shared" si="0"/>
        <v>2</v>
      </c>
      <c r="M19" s="168">
        <f t="shared" si="0"/>
        <v>2.8</v>
      </c>
      <c r="N19" s="168">
        <f t="shared" si="0"/>
        <v>5.5</v>
      </c>
      <c r="O19" s="168">
        <f t="shared" si="0"/>
        <v>2.2999999999999998</v>
      </c>
      <c r="P19" s="168">
        <f t="shared" si="0"/>
        <v>3.2</v>
      </c>
      <c r="Q19" s="168">
        <f t="shared" si="0"/>
        <v>2.1</v>
      </c>
      <c r="R19" s="168">
        <f t="shared" si="0"/>
        <v>2.2000000000000002</v>
      </c>
      <c r="S19" s="168">
        <f t="shared" si="0"/>
        <v>2.2000000000000002</v>
      </c>
      <c r="T19" s="168">
        <f t="shared" si="0"/>
        <v>1.6</v>
      </c>
      <c r="U19" s="168">
        <f t="shared" si="0"/>
        <v>2.8</v>
      </c>
      <c r="V19" s="168">
        <f t="shared" si="0"/>
        <v>9.1999999999999993</v>
      </c>
      <c r="W19" s="168">
        <f t="shared" si="0"/>
        <v>3.9</v>
      </c>
      <c r="X19" s="168">
        <f t="shared" si="0"/>
        <v>2.6</v>
      </c>
    </row>
    <row r="20" spans="1:25">
      <c r="A20" s="79" t="s">
        <v>40</v>
      </c>
      <c r="B20" s="191">
        <f>IF(SUM(B21:B26)=0,"-",SUM(B21:B26))</f>
        <v>15019</v>
      </c>
      <c r="C20" s="192">
        <v>1.5</v>
      </c>
      <c r="D20" s="192">
        <v>10.6</v>
      </c>
      <c r="E20" s="192">
        <v>11.5</v>
      </c>
      <c r="F20" s="192">
        <v>3.4</v>
      </c>
      <c r="G20" s="192">
        <v>4.5999999999999996</v>
      </c>
      <c r="H20" s="192">
        <v>13</v>
      </c>
      <c r="I20" s="192">
        <v>9.1999999999999993</v>
      </c>
      <c r="J20" s="192">
        <v>0.9</v>
      </c>
      <c r="K20" s="192">
        <v>2.9</v>
      </c>
      <c r="L20" s="192">
        <v>2</v>
      </c>
      <c r="M20" s="192">
        <v>2.8</v>
      </c>
      <c r="N20" s="192">
        <v>5.5</v>
      </c>
      <c r="O20" s="193">
        <v>2.2999999999999998</v>
      </c>
      <c r="P20" s="192">
        <v>3.2</v>
      </c>
      <c r="Q20" s="192">
        <v>2.1</v>
      </c>
      <c r="R20" s="192">
        <v>2.2000000000000002</v>
      </c>
      <c r="S20" s="192">
        <v>2.2000000000000002</v>
      </c>
      <c r="T20" s="192">
        <v>1.6</v>
      </c>
      <c r="U20" s="167">
        <v>2.8</v>
      </c>
      <c r="V20" s="194">
        <v>9.1999999999999993</v>
      </c>
      <c r="W20" s="195">
        <v>3.9</v>
      </c>
      <c r="X20" s="192">
        <v>2.6</v>
      </c>
      <c r="Y20" s="178"/>
    </row>
    <row r="21" spans="1:25">
      <c r="A21" s="103" t="s">
        <v>28</v>
      </c>
      <c r="B21" s="196">
        <v>2454.5</v>
      </c>
      <c r="C21" s="196">
        <v>0.1</v>
      </c>
      <c r="D21" s="196">
        <v>29</v>
      </c>
      <c r="E21" s="196">
        <v>9.8000000000000007</v>
      </c>
      <c r="F21" s="196">
        <v>1.7</v>
      </c>
      <c r="G21" s="196">
        <v>1</v>
      </c>
      <c r="H21" s="196">
        <v>0.3</v>
      </c>
      <c r="I21" s="196">
        <v>4.8</v>
      </c>
      <c r="J21" s="196">
        <v>0</v>
      </c>
      <c r="K21" s="196">
        <v>0.1</v>
      </c>
      <c r="L21" s="196">
        <v>0</v>
      </c>
      <c r="M21" s="196">
        <v>0</v>
      </c>
      <c r="N21" s="196">
        <v>0.1</v>
      </c>
      <c r="O21" s="196">
        <v>4</v>
      </c>
      <c r="P21" s="196">
        <v>2.4</v>
      </c>
      <c r="Q21" s="196">
        <v>6.1</v>
      </c>
      <c r="R21" s="196">
        <v>6.5</v>
      </c>
      <c r="S21" s="196">
        <v>15.3</v>
      </c>
      <c r="T21" s="196">
        <v>0.1</v>
      </c>
      <c r="U21" s="196">
        <v>0.9</v>
      </c>
      <c r="V21" s="197">
        <v>8.1</v>
      </c>
      <c r="W21" s="196">
        <v>8.1</v>
      </c>
      <c r="X21" s="196">
        <v>1.6</v>
      </c>
      <c r="Y21" s="178"/>
    </row>
    <row r="22" spans="1:25">
      <c r="A22" s="87" t="s">
        <v>42</v>
      </c>
      <c r="B22" s="180">
        <v>3352.5</v>
      </c>
      <c r="C22" s="180">
        <v>0.2</v>
      </c>
      <c r="D22" s="180">
        <v>5</v>
      </c>
      <c r="E22" s="180">
        <v>7.9</v>
      </c>
      <c r="F22" s="180">
        <v>5.7</v>
      </c>
      <c r="G22" s="180">
        <v>4.2</v>
      </c>
      <c r="H22" s="180">
        <v>20.9</v>
      </c>
      <c r="I22" s="180">
        <v>14.5</v>
      </c>
      <c r="J22" s="180">
        <v>1.6</v>
      </c>
      <c r="K22" s="180">
        <v>0.9</v>
      </c>
      <c r="L22" s="180">
        <v>4</v>
      </c>
      <c r="M22" s="180">
        <v>5.7</v>
      </c>
      <c r="N22" s="180">
        <v>7.7</v>
      </c>
      <c r="O22" s="180">
        <v>2</v>
      </c>
      <c r="P22" s="180">
        <v>2.8</v>
      </c>
      <c r="Q22" s="180">
        <v>1.2</v>
      </c>
      <c r="R22" s="180">
        <v>0.5</v>
      </c>
      <c r="S22" s="180">
        <v>0.2</v>
      </c>
      <c r="T22" s="180">
        <v>1.1000000000000001</v>
      </c>
      <c r="U22" s="180">
        <v>2.8</v>
      </c>
      <c r="V22" s="180">
        <v>6</v>
      </c>
      <c r="W22" s="180">
        <v>1.7</v>
      </c>
      <c r="X22" s="180">
        <v>3.5</v>
      </c>
      <c r="Y22" s="178"/>
    </row>
    <row r="23" spans="1:25">
      <c r="A23" s="87" t="s">
        <v>44</v>
      </c>
      <c r="B23" s="180">
        <v>1958.5</v>
      </c>
      <c r="C23" s="180">
        <v>1</v>
      </c>
      <c r="D23" s="180">
        <v>4</v>
      </c>
      <c r="E23" s="180">
        <v>12.4</v>
      </c>
      <c r="F23" s="180">
        <v>2.7</v>
      </c>
      <c r="G23" s="180">
        <v>4.9000000000000004</v>
      </c>
      <c r="H23" s="180">
        <v>13.2</v>
      </c>
      <c r="I23" s="180">
        <v>17.2</v>
      </c>
      <c r="J23" s="180">
        <v>0</v>
      </c>
      <c r="K23" s="180">
        <v>0</v>
      </c>
      <c r="L23" s="180">
        <v>1.1000000000000001</v>
      </c>
      <c r="M23" s="180">
        <v>3.7</v>
      </c>
      <c r="N23" s="180">
        <v>6.7</v>
      </c>
      <c r="O23" s="180">
        <v>3.9</v>
      </c>
      <c r="P23" s="180">
        <v>1.3</v>
      </c>
      <c r="Q23" s="180">
        <v>1</v>
      </c>
      <c r="R23" s="180">
        <v>0.4</v>
      </c>
      <c r="S23" s="180">
        <v>0</v>
      </c>
      <c r="T23" s="180">
        <v>0</v>
      </c>
      <c r="U23" s="180">
        <v>0.6</v>
      </c>
      <c r="V23" s="183">
        <v>17.7</v>
      </c>
      <c r="W23" s="180">
        <v>4</v>
      </c>
      <c r="X23" s="180">
        <v>4.2</v>
      </c>
      <c r="Y23" s="178"/>
    </row>
    <row r="24" spans="1:25">
      <c r="A24" s="87" t="s">
        <v>46</v>
      </c>
      <c r="B24" s="180">
        <v>2495</v>
      </c>
      <c r="C24" s="180">
        <v>0.1</v>
      </c>
      <c r="D24" s="180">
        <v>7</v>
      </c>
      <c r="E24" s="180">
        <v>7.7</v>
      </c>
      <c r="F24" s="180">
        <v>5.6</v>
      </c>
      <c r="G24" s="180">
        <v>4.3</v>
      </c>
      <c r="H24" s="180">
        <v>13.6</v>
      </c>
      <c r="I24" s="180">
        <v>9.9</v>
      </c>
      <c r="J24" s="180">
        <v>0.6</v>
      </c>
      <c r="K24" s="180">
        <v>6.2</v>
      </c>
      <c r="L24" s="180">
        <v>0.8</v>
      </c>
      <c r="M24" s="180">
        <v>3.2</v>
      </c>
      <c r="N24" s="180">
        <v>3.2</v>
      </c>
      <c r="O24" s="180">
        <v>1.8</v>
      </c>
      <c r="P24" s="180">
        <v>3.6</v>
      </c>
      <c r="Q24" s="180">
        <v>2.1</v>
      </c>
      <c r="R24" s="180">
        <v>3.2</v>
      </c>
      <c r="S24" s="180">
        <v>0.2</v>
      </c>
      <c r="T24" s="180">
        <v>0.1</v>
      </c>
      <c r="U24" s="180">
        <v>3.4</v>
      </c>
      <c r="V24" s="183">
        <v>17.899999999999999</v>
      </c>
      <c r="W24" s="180">
        <v>3.8</v>
      </c>
      <c r="X24" s="180">
        <v>1.6</v>
      </c>
      <c r="Y24" s="178"/>
    </row>
    <row r="25" spans="1:25">
      <c r="A25" s="87" t="s">
        <v>48</v>
      </c>
      <c r="B25" s="180">
        <v>1940</v>
      </c>
      <c r="C25" s="180">
        <v>0</v>
      </c>
      <c r="D25" s="180">
        <v>3.2</v>
      </c>
      <c r="E25" s="180">
        <v>10.9</v>
      </c>
      <c r="F25" s="180">
        <v>1.9</v>
      </c>
      <c r="G25" s="180">
        <v>3.9</v>
      </c>
      <c r="H25" s="180">
        <v>6.5</v>
      </c>
      <c r="I25" s="180">
        <v>7.8</v>
      </c>
      <c r="J25" s="180">
        <v>4.8</v>
      </c>
      <c r="K25" s="180">
        <v>0</v>
      </c>
      <c r="L25" s="180">
        <v>7.6</v>
      </c>
      <c r="M25" s="180">
        <v>3</v>
      </c>
      <c r="N25" s="180">
        <v>0.2</v>
      </c>
      <c r="O25" s="180">
        <v>2.5</v>
      </c>
      <c r="P25" s="180">
        <v>0.6</v>
      </c>
      <c r="Q25" s="180">
        <v>1.9</v>
      </c>
      <c r="R25" s="180">
        <v>1</v>
      </c>
      <c r="S25" s="180">
        <v>0.6</v>
      </c>
      <c r="T25" s="180">
        <v>0.2</v>
      </c>
      <c r="U25" s="180">
        <v>10</v>
      </c>
      <c r="V25" s="183">
        <v>21.4</v>
      </c>
      <c r="W25" s="180">
        <v>7.1</v>
      </c>
      <c r="X25" s="180">
        <v>4.8</v>
      </c>
      <c r="Y25" s="178"/>
    </row>
    <row r="26" spans="1:25">
      <c r="A26" s="91" t="s">
        <v>50</v>
      </c>
      <c r="B26" s="185">
        <v>2818.5</v>
      </c>
      <c r="C26" s="185">
        <v>2.7</v>
      </c>
      <c r="D26" s="185">
        <v>5.2</v>
      </c>
      <c r="E26" s="185">
        <v>19</v>
      </c>
      <c r="F26" s="185">
        <v>1.3</v>
      </c>
      <c r="G26" s="185">
        <v>4.5999999999999996</v>
      </c>
      <c r="H26" s="185">
        <v>9</v>
      </c>
      <c r="I26" s="185">
        <v>4.3</v>
      </c>
      <c r="J26" s="185">
        <v>0</v>
      </c>
      <c r="K26" s="185">
        <v>1.4</v>
      </c>
      <c r="L26" s="185">
        <v>0.7</v>
      </c>
      <c r="M26" s="185">
        <v>3.7</v>
      </c>
      <c r="N26" s="185">
        <v>6.3</v>
      </c>
      <c r="O26" s="185">
        <v>3.8</v>
      </c>
      <c r="P26" s="185">
        <v>6.5</v>
      </c>
      <c r="Q26" s="185">
        <v>1.3</v>
      </c>
      <c r="R26" s="185">
        <v>2.6</v>
      </c>
      <c r="S26" s="185">
        <v>3.3</v>
      </c>
      <c r="T26" s="185">
        <v>0.7</v>
      </c>
      <c r="U26" s="185">
        <v>3.6</v>
      </c>
      <c r="V26" s="188">
        <v>12.6</v>
      </c>
      <c r="W26" s="185">
        <v>4.9000000000000004</v>
      </c>
      <c r="X26" s="185">
        <v>2.5</v>
      </c>
      <c r="Y26" s="178"/>
    </row>
    <row r="27" spans="1:25" ht="33.75">
      <c r="A27" s="112" t="s">
        <v>51</v>
      </c>
      <c r="B27" s="168">
        <f t="shared" ref="B27:X27" si="1">B28</f>
        <v>19075</v>
      </c>
      <c r="C27" s="168">
        <f t="shared" si="1"/>
        <v>3.8</v>
      </c>
      <c r="D27" s="168">
        <f t="shared" si="1"/>
        <v>17.3</v>
      </c>
      <c r="E27" s="168">
        <f t="shared" si="1"/>
        <v>10.8</v>
      </c>
      <c r="F27" s="168">
        <f t="shared" si="1"/>
        <v>4.9000000000000004</v>
      </c>
      <c r="G27" s="168">
        <f t="shared" si="1"/>
        <v>4</v>
      </c>
      <c r="H27" s="168">
        <f t="shared" si="1"/>
        <v>10.7</v>
      </c>
      <c r="I27" s="168">
        <f t="shared" si="1"/>
        <v>6.7</v>
      </c>
      <c r="J27" s="168">
        <f t="shared" si="1"/>
        <v>1.4</v>
      </c>
      <c r="K27" s="168">
        <f t="shared" si="1"/>
        <v>1.1000000000000001</v>
      </c>
      <c r="L27" s="168">
        <f t="shared" si="1"/>
        <v>2.2000000000000002</v>
      </c>
      <c r="M27" s="168">
        <f t="shared" si="1"/>
        <v>1.7</v>
      </c>
      <c r="N27" s="168">
        <f t="shared" si="1"/>
        <v>3.3</v>
      </c>
      <c r="O27" s="168">
        <f t="shared" si="1"/>
        <v>1.8</v>
      </c>
      <c r="P27" s="168">
        <f t="shared" si="1"/>
        <v>3.7</v>
      </c>
      <c r="Q27" s="168">
        <f t="shared" si="1"/>
        <v>1.3</v>
      </c>
      <c r="R27" s="168">
        <f t="shared" si="1"/>
        <v>1.8</v>
      </c>
      <c r="S27" s="168">
        <f t="shared" si="1"/>
        <v>2.2999999999999998</v>
      </c>
      <c r="T27" s="168">
        <f t="shared" si="1"/>
        <v>0.7</v>
      </c>
      <c r="U27" s="168">
        <f t="shared" si="1"/>
        <v>1.6</v>
      </c>
      <c r="V27" s="168">
        <f t="shared" si="1"/>
        <v>12.8</v>
      </c>
      <c r="W27" s="168">
        <f t="shared" si="1"/>
        <v>4.0999999999999996</v>
      </c>
      <c r="X27" s="168">
        <f t="shared" si="1"/>
        <v>2</v>
      </c>
      <c r="Y27" s="198"/>
    </row>
    <row r="28" spans="1:25">
      <c r="A28" s="79" t="s">
        <v>52</v>
      </c>
      <c r="B28" s="191">
        <f>IF(SUM(B29:B33)=0,"-",SUM(B29:B33))</f>
        <v>19075</v>
      </c>
      <c r="C28" s="192">
        <v>3.8</v>
      </c>
      <c r="D28" s="192">
        <v>17.3</v>
      </c>
      <c r="E28" s="192">
        <v>10.8</v>
      </c>
      <c r="F28" s="192">
        <v>4.9000000000000004</v>
      </c>
      <c r="G28" s="192">
        <v>4</v>
      </c>
      <c r="H28" s="192">
        <v>10.7</v>
      </c>
      <c r="I28" s="192">
        <v>6.7</v>
      </c>
      <c r="J28" s="192">
        <v>1.4</v>
      </c>
      <c r="K28" s="192">
        <v>1.1000000000000001</v>
      </c>
      <c r="L28" s="192">
        <v>2.2000000000000002</v>
      </c>
      <c r="M28" s="192">
        <v>1.7</v>
      </c>
      <c r="N28" s="192">
        <v>3.3</v>
      </c>
      <c r="O28" s="193">
        <v>1.8</v>
      </c>
      <c r="P28" s="192">
        <v>3.7</v>
      </c>
      <c r="Q28" s="192">
        <v>1.3</v>
      </c>
      <c r="R28" s="192">
        <v>1.8</v>
      </c>
      <c r="S28" s="192">
        <v>2.2999999999999998</v>
      </c>
      <c r="T28" s="192">
        <v>0.7</v>
      </c>
      <c r="U28" s="195">
        <v>1.6</v>
      </c>
      <c r="V28" s="167">
        <v>12.8</v>
      </c>
      <c r="W28" s="195">
        <v>4.0999999999999996</v>
      </c>
      <c r="X28" s="192">
        <v>2</v>
      </c>
    </row>
    <row r="29" spans="1:25">
      <c r="A29" s="83" t="s">
        <v>28</v>
      </c>
      <c r="B29" s="196">
        <v>1958</v>
      </c>
      <c r="C29" s="196">
        <v>0.7</v>
      </c>
      <c r="D29" s="196">
        <v>34.5</v>
      </c>
      <c r="E29" s="196">
        <v>16</v>
      </c>
      <c r="F29" s="196">
        <v>4.5999999999999996</v>
      </c>
      <c r="G29" s="196">
        <v>1.8</v>
      </c>
      <c r="H29" s="196">
        <v>1.3</v>
      </c>
      <c r="I29" s="196">
        <v>1.8</v>
      </c>
      <c r="J29" s="196">
        <v>0</v>
      </c>
      <c r="K29" s="196">
        <v>0.5</v>
      </c>
      <c r="L29" s="196">
        <v>2.5</v>
      </c>
      <c r="M29" s="196">
        <v>0</v>
      </c>
      <c r="N29" s="196">
        <v>0.3</v>
      </c>
      <c r="O29" s="196">
        <v>2.1</v>
      </c>
      <c r="P29" s="196">
        <v>1.9</v>
      </c>
      <c r="Q29" s="196">
        <v>4.0999999999999996</v>
      </c>
      <c r="R29" s="196">
        <v>6.3</v>
      </c>
      <c r="S29" s="196">
        <v>8.1999999999999993</v>
      </c>
      <c r="T29" s="196">
        <v>0</v>
      </c>
      <c r="U29" s="196">
        <v>4</v>
      </c>
      <c r="V29" s="197">
        <v>5.4</v>
      </c>
      <c r="W29" s="196">
        <v>3</v>
      </c>
      <c r="X29" s="196">
        <v>0.9</v>
      </c>
    </row>
    <row r="30" spans="1:25">
      <c r="A30" s="199" t="s">
        <v>53</v>
      </c>
      <c r="B30" s="180">
        <v>6673.5</v>
      </c>
      <c r="C30" s="180">
        <v>3.4</v>
      </c>
      <c r="D30" s="180">
        <v>9.9</v>
      </c>
      <c r="E30" s="180">
        <v>22.5</v>
      </c>
      <c r="F30" s="180">
        <v>3</v>
      </c>
      <c r="G30" s="180">
        <v>5.0999999999999996</v>
      </c>
      <c r="H30" s="180">
        <v>11.2</v>
      </c>
      <c r="I30" s="180">
        <v>14</v>
      </c>
      <c r="J30" s="180">
        <v>1.9</v>
      </c>
      <c r="K30" s="180">
        <v>1.7</v>
      </c>
      <c r="L30" s="180">
        <v>2.1</v>
      </c>
      <c r="M30" s="180">
        <v>2</v>
      </c>
      <c r="N30" s="180">
        <v>0.5</v>
      </c>
      <c r="O30" s="180">
        <v>1.1000000000000001</v>
      </c>
      <c r="P30" s="180">
        <v>4.2</v>
      </c>
      <c r="Q30" s="180">
        <v>1.5</v>
      </c>
      <c r="R30" s="180">
        <v>2.1</v>
      </c>
      <c r="S30" s="180">
        <v>0.3</v>
      </c>
      <c r="T30" s="180">
        <v>0</v>
      </c>
      <c r="U30" s="180">
        <v>1.8</v>
      </c>
      <c r="V30" s="183">
        <v>6.8</v>
      </c>
      <c r="W30" s="180">
        <v>2.8</v>
      </c>
      <c r="X30" s="180">
        <v>1.9</v>
      </c>
    </row>
    <row r="31" spans="1:25">
      <c r="A31" s="87" t="s">
        <v>54</v>
      </c>
      <c r="B31" s="180">
        <v>1815</v>
      </c>
      <c r="C31" s="180">
        <v>0.4</v>
      </c>
      <c r="D31" s="180">
        <v>9.1999999999999993</v>
      </c>
      <c r="E31" s="180">
        <v>6.7</v>
      </c>
      <c r="F31" s="180">
        <v>10.5</v>
      </c>
      <c r="G31" s="180">
        <v>5.2</v>
      </c>
      <c r="H31" s="180">
        <v>16.100000000000001</v>
      </c>
      <c r="I31" s="180">
        <v>16.100000000000001</v>
      </c>
      <c r="J31" s="180">
        <v>0</v>
      </c>
      <c r="K31" s="180">
        <v>0</v>
      </c>
      <c r="L31" s="180">
        <v>0</v>
      </c>
      <c r="M31" s="180">
        <v>4.4000000000000004</v>
      </c>
      <c r="N31" s="180">
        <v>0.1</v>
      </c>
      <c r="O31" s="180">
        <v>1.4</v>
      </c>
      <c r="P31" s="180">
        <v>1.4</v>
      </c>
      <c r="Q31" s="180">
        <v>1.3</v>
      </c>
      <c r="R31" s="180">
        <v>2.4</v>
      </c>
      <c r="S31" s="180">
        <v>0.4</v>
      </c>
      <c r="T31" s="180">
        <v>0.1</v>
      </c>
      <c r="U31" s="180">
        <v>1.6</v>
      </c>
      <c r="V31" s="183">
        <v>20.399999999999999</v>
      </c>
      <c r="W31" s="180">
        <v>2.2000000000000002</v>
      </c>
      <c r="X31" s="180">
        <v>0.2</v>
      </c>
    </row>
    <row r="32" spans="1:25">
      <c r="A32" s="87" t="s">
        <v>55</v>
      </c>
      <c r="B32" s="180">
        <v>2895.5</v>
      </c>
      <c r="C32" s="180">
        <v>0.4</v>
      </c>
      <c r="D32" s="180">
        <v>5.6</v>
      </c>
      <c r="E32" s="180">
        <v>9.4</v>
      </c>
      <c r="F32" s="180">
        <v>7.3</v>
      </c>
      <c r="G32" s="180">
        <v>8.1</v>
      </c>
      <c r="H32" s="180">
        <v>17.600000000000001</v>
      </c>
      <c r="I32" s="180">
        <v>8.4</v>
      </c>
      <c r="J32" s="180">
        <v>0</v>
      </c>
      <c r="K32" s="180">
        <v>0.4</v>
      </c>
      <c r="L32" s="180">
        <v>1.4</v>
      </c>
      <c r="M32" s="180">
        <v>3.9</v>
      </c>
      <c r="N32" s="180">
        <v>0.7</v>
      </c>
      <c r="O32" s="180">
        <v>7.8</v>
      </c>
      <c r="P32" s="180">
        <v>1.8</v>
      </c>
      <c r="Q32" s="180">
        <v>1.4</v>
      </c>
      <c r="R32" s="180">
        <v>0.3</v>
      </c>
      <c r="S32" s="180">
        <v>0.3</v>
      </c>
      <c r="T32" s="180">
        <v>0</v>
      </c>
      <c r="U32" s="180">
        <v>1.6</v>
      </c>
      <c r="V32" s="183">
        <v>16.3</v>
      </c>
      <c r="W32" s="180">
        <v>5</v>
      </c>
      <c r="X32" s="180">
        <v>2.2000000000000002</v>
      </c>
    </row>
    <row r="33" spans="1:24">
      <c r="A33" s="91" t="s">
        <v>56</v>
      </c>
      <c r="B33" s="185">
        <v>5733</v>
      </c>
      <c r="C33" s="185">
        <v>2.1</v>
      </c>
      <c r="D33" s="185">
        <v>3.2</v>
      </c>
      <c r="E33" s="185">
        <v>11.3</v>
      </c>
      <c r="F33" s="185">
        <v>7.3</v>
      </c>
      <c r="G33" s="185">
        <v>7.5</v>
      </c>
      <c r="H33" s="185">
        <v>11.6</v>
      </c>
      <c r="I33" s="185">
        <v>5.9</v>
      </c>
      <c r="J33" s="185">
        <v>2.5</v>
      </c>
      <c r="K33" s="185">
        <v>0</v>
      </c>
      <c r="L33" s="185">
        <v>2.9</v>
      </c>
      <c r="M33" s="185">
        <v>4.8</v>
      </c>
      <c r="N33" s="185">
        <v>7.9</v>
      </c>
      <c r="O33" s="185">
        <v>2.5</v>
      </c>
      <c r="P33" s="185">
        <v>3.4</v>
      </c>
      <c r="Q33" s="185">
        <v>3.4</v>
      </c>
      <c r="R33" s="185">
        <v>2.1</v>
      </c>
      <c r="S33" s="185">
        <v>1.1000000000000001</v>
      </c>
      <c r="T33" s="185">
        <v>0.1</v>
      </c>
      <c r="U33" s="185">
        <v>2.2000000000000002</v>
      </c>
      <c r="V33" s="188">
        <v>8.9</v>
      </c>
      <c r="W33" s="185">
        <v>3.5</v>
      </c>
      <c r="X33" s="185">
        <v>6.1</v>
      </c>
    </row>
    <row r="34" spans="1:24" ht="12.75" customHeight="1">
      <c r="A34" s="200" t="s">
        <v>57</v>
      </c>
    </row>
    <row r="35" spans="1:24">
      <c r="A35" s="200" t="s">
        <v>90</v>
      </c>
    </row>
    <row r="36" spans="1:24">
      <c r="A36" s="200"/>
    </row>
    <row r="37" spans="1:24">
      <c r="A37" s="200" t="s">
        <v>58</v>
      </c>
    </row>
    <row r="38" spans="1:24">
      <c r="A38" s="200" t="s">
        <v>59</v>
      </c>
    </row>
    <row r="39" spans="1:24">
      <c r="A39" s="200" t="s">
        <v>91</v>
      </c>
    </row>
    <row r="40" spans="1:24">
      <c r="A40" s="200" t="s">
        <v>92</v>
      </c>
    </row>
  </sheetData>
  <mergeCells count="26">
    <mergeCell ref="O4:P4"/>
    <mergeCell ref="Q4:R4"/>
    <mergeCell ref="S4:S5"/>
    <mergeCell ref="T4:T5"/>
    <mergeCell ref="I4:I5"/>
    <mergeCell ref="J4:J5"/>
    <mergeCell ref="K4:K5"/>
    <mergeCell ref="L4:L5"/>
    <mergeCell ref="M4:M5"/>
    <mergeCell ref="N4:N5"/>
    <mergeCell ref="C4:C5"/>
    <mergeCell ref="D4:D5"/>
    <mergeCell ref="E4:E5"/>
    <mergeCell ref="F4:F5"/>
    <mergeCell ref="G4:G5"/>
    <mergeCell ref="H4:H5"/>
    <mergeCell ref="B2:B5"/>
    <mergeCell ref="C2:X2"/>
    <mergeCell ref="C3:D3"/>
    <mergeCell ref="E3:N3"/>
    <mergeCell ref="O3:R3"/>
    <mergeCell ref="S3:T3"/>
    <mergeCell ref="U3:U5"/>
    <mergeCell ref="V3:V5"/>
    <mergeCell ref="W3:W5"/>
    <mergeCell ref="X3:X5"/>
  </mergeCells>
  <phoneticPr fontId="4"/>
  <pageMargins left="0.52" right="0.75" top="0.92" bottom="0.39" header="0.51200000000000001" footer="0.36"/>
  <headerFooter alignWithMargins="0"/>
  <colBreaks count="1" manualBreakCount="1">
    <brk id="24" max="1048575" man="1"/>
  </colBreaks>
</worksheet>
</file>