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66126\Desktop\"/>
    </mc:Choice>
  </mc:AlternateContent>
  <bookViews>
    <workbookView xWindow="0" yWindow="0" windowWidth="20490" windowHeight="7770"/>
  </bookViews>
  <sheets>
    <sheet name="42" sheetId="1" r:id="rId1"/>
    <sheet name="43-1" sheetId="2" r:id="rId2"/>
    <sheet name="43-2" sheetId="3" r:id="rId3"/>
    <sheet name="44" sheetId="4" r:id="rId4"/>
    <sheet name="45" sheetId="5" r:id="rId5"/>
    <sheet name="46-1" sheetId="6" r:id="rId6"/>
    <sheet name="46 -2" sheetId="7" r:id="rId7"/>
    <sheet name="47" sheetId="8" r:id="rId8"/>
    <sheet name="48" sheetId="9" r:id="rId9"/>
    <sheet name="49-1" sheetId="10" r:id="rId10"/>
    <sheet name="49-2" sheetId="11" r:id="rId11"/>
    <sheet name="50-1" sheetId="12" r:id="rId12"/>
    <sheet name="50 -2" sheetId="13" r:id="rId13"/>
    <sheet name="51-1" sheetId="14" r:id="rId14"/>
    <sheet name="51 -2" sheetId="15" r:id="rId15"/>
    <sheet name="52-1" sheetId="16" r:id="rId16"/>
    <sheet name="52-2" sheetId="17" r:id="rId17"/>
    <sheet name="53-1" sheetId="18" r:id="rId18"/>
    <sheet name="53-2" sheetId="19" r:id="rId19"/>
    <sheet name="53-3" sheetId="20" r:id="rId20"/>
    <sheet name="54-1" sheetId="21" r:id="rId21"/>
    <sheet name="54-2" sheetId="22" r:id="rId22"/>
    <sheet name="55-1" sheetId="23" r:id="rId23"/>
    <sheet name="55-2" sheetId="24" r:id="rId24"/>
  </sheets>
  <externalReferences>
    <externalReference r:id="rId25"/>
  </externalReferences>
  <definedNames>
    <definedName name="_xlnm.Print_Area" localSheetId="0">'42'!$A$1:$H$36</definedName>
    <definedName name="_xlnm.Print_Area" localSheetId="1">'43-1'!$A$1:$P$38</definedName>
    <definedName name="_xlnm.Print_Area" localSheetId="2">'43-2'!$A$1:$K$37</definedName>
    <definedName name="_xlnm.Print_Area" localSheetId="3">'44'!$A$1:$Q$34</definedName>
    <definedName name="_xlnm.Print_Area" localSheetId="4">'45'!$A$1:$M$84</definedName>
    <definedName name="_xlnm.Print_Area" localSheetId="6">'46 -2'!$A$1:$K$84</definedName>
    <definedName name="_xlnm.Print_Area" localSheetId="5">'46-1'!$A$1:$Q$86</definedName>
    <definedName name="_xlnm.Print_Area" localSheetId="7">'47'!$A$1:$J$84</definedName>
    <definedName name="_xlnm.Print_Area" localSheetId="8">'48'!$A$1:$L$33</definedName>
    <definedName name="_xlnm.Print_Area" localSheetId="9">'49-1'!$A$1:$S$34</definedName>
    <definedName name="_xlnm.Print_Area" localSheetId="10">'49-2'!$A$1:$H$34</definedName>
    <definedName name="_xlnm.Print_Area" localSheetId="12">'50 -2'!$A$1:$M$89</definedName>
    <definedName name="_xlnm.Print_Area" localSheetId="11">'50-1'!$A$1:$H$86</definedName>
    <definedName name="_xlnm.Print_Area" localSheetId="14">'51 -2'!$A$1:$N$90</definedName>
    <definedName name="_xlnm.Print_Area" localSheetId="13">'51-1'!$A$1:$K$87</definedName>
    <definedName name="_xlnm.Print_Area" localSheetId="15">'52-1'!$A$1:$H$86</definedName>
    <definedName name="_xlnm.Print_Area" localSheetId="16">'52-2'!$A$1:$N$89</definedName>
    <definedName name="_xlnm.Print_Area" localSheetId="17">'53-1'!$A$1:$N$41</definedName>
    <definedName name="_xlnm.Print_Area" localSheetId="18">'53-2'!$A$1:$U$39</definedName>
    <definedName name="_xlnm.Print_Area" localSheetId="19">'53-3'!$A$1:$K$39</definedName>
    <definedName name="_xlnm.Print_Area" localSheetId="20">'54-1'!$A$1:$P$41</definedName>
    <definedName name="_xlnm.Print_Area" localSheetId="21">'54-2'!$A$1:$U$40</definedName>
    <definedName name="_xlnm.Print_Area" localSheetId="22">'55-1'!$A$1:$U$34</definedName>
    <definedName name="_xlnm.Print_Area" localSheetId="23">'55-2'!$A$1:$F$33</definedName>
    <definedName name="_xlnm.Print_Area">#REF!</definedName>
    <definedName name="_xlnm.Print_Titles" localSheetId="0">'42'!$1:$5</definedName>
    <definedName name="_xlnm.Print_Titles" localSheetId="1">'43-1'!$1:$4</definedName>
    <definedName name="_xlnm.Print_Titles" localSheetId="2">'43-2'!$1:$5</definedName>
    <definedName name="_xlnm.Print_Titles" localSheetId="3">'44'!$1:$4</definedName>
    <definedName name="_xlnm.Print_Titles" localSheetId="4">'45'!$1:$4</definedName>
    <definedName name="_xlnm.Print_Titles" localSheetId="6">'46 -2'!$1:$3</definedName>
    <definedName name="_xlnm.Print_Titles" localSheetId="5">'46-1'!$1:$3</definedName>
    <definedName name="_xlnm.Print_Titles" localSheetId="7">'47'!$1:$4</definedName>
    <definedName name="_xlnm.Print_Titles" localSheetId="8">'48'!$1:$3</definedName>
    <definedName name="_xlnm.Print_Titles" localSheetId="9">'49-1'!$1:$3</definedName>
    <definedName name="_xlnm.Print_Titles" localSheetId="10">'49-2'!$1:$3</definedName>
    <definedName name="_xlnm.Print_Titles" localSheetId="12">'50 -2'!#REF!</definedName>
    <definedName name="_xlnm.Print_Titles" localSheetId="11">'50-1'!$1:$3</definedName>
    <definedName name="_xlnm.Print_Titles" localSheetId="14">'51 -2'!#REF!</definedName>
    <definedName name="_xlnm.Print_Titles" localSheetId="13">'51-1'!$1:$4</definedName>
    <definedName name="_xlnm.Print_Titles" localSheetId="15">'52-1'!$1:$3</definedName>
    <definedName name="_xlnm.Print_Titles" localSheetId="16">'52-2'!#REF!</definedName>
    <definedName name="_xlnm.Print_Titles" localSheetId="17">'53-1'!$1:$6</definedName>
    <definedName name="_xlnm.Print_Titles" localSheetId="18">'53-2'!#REF!</definedName>
    <definedName name="_xlnm.Print_Titles" localSheetId="19">'53-3'!#REF!</definedName>
    <definedName name="_xlnm.Print_Titles" localSheetId="20">'54-1'!$1:$5</definedName>
    <definedName name="_xlnm.Print_Titles" localSheetId="21">'54-2'!#REF!</definedName>
    <definedName name="_xlnm.Print_Titles" localSheetId="22">'55-1'!$1:$4</definedName>
    <definedName name="_xlnm.Print_Titles" localSheetId="23">'55-2'!$1:$3</definedName>
    <definedName name="_xlnm.Print_Titles">#N/A</definedName>
    <definedName name="Z_26A1900F_5848_4061_AA0B_E0B8C2AC890B_.wvu.PrintArea" localSheetId="0" hidden="1">'42'!$A$1:$D$36</definedName>
    <definedName name="Z_26A1900F_5848_4061_AA0B_E0B8C2AC890B_.wvu.PrintArea" localSheetId="1" hidden="1">'43-1'!$A$1:$O$38</definedName>
    <definedName name="Z_26A1900F_5848_4061_AA0B_E0B8C2AC890B_.wvu.PrintArea" localSheetId="2" hidden="1">'43-2'!$A$1:$K$37</definedName>
    <definedName name="Z_26A1900F_5848_4061_AA0B_E0B8C2AC890B_.wvu.PrintArea" localSheetId="3" hidden="1">'44'!$A$1:$Q$34</definedName>
    <definedName name="Z_26A1900F_5848_4061_AA0B_E0B8C2AC890B_.wvu.PrintArea" localSheetId="4" hidden="1">'45'!$A$1:$J$40</definedName>
    <definedName name="Z_26A1900F_5848_4061_AA0B_E0B8C2AC890B_.wvu.PrintArea" localSheetId="6" hidden="1">'46 -2'!$A$1:$K$84</definedName>
    <definedName name="Z_26A1900F_5848_4061_AA0B_E0B8C2AC890B_.wvu.PrintArea" localSheetId="5" hidden="1">'46-1'!$A$1:$Q$86</definedName>
    <definedName name="Z_26A1900F_5848_4061_AA0B_E0B8C2AC890B_.wvu.PrintArea" localSheetId="7" hidden="1">'47'!$A$1:$J$84</definedName>
    <definedName name="Z_26A1900F_5848_4061_AA0B_E0B8C2AC890B_.wvu.PrintArea" localSheetId="8" hidden="1">'48'!$A$1:$L$33</definedName>
    <definedName name="Z_26A1900F_5848_4061_AA0B_E0B8C2AC890B_.wvu.PrintArea" localSheetId="9" hidden="1">'49-1'!$A$1:$S$31</definedName>
    <definedName name="Z_26A1900F_5848_4061_AA0B_E0B8C2AC890B_.wvu.PrintArea" localSheetId="10" hidden="1">'49-2'!$A$1:$H$31</definedName>
    <definedName name="Z_26A1900F_5848_4061_AA0B_E0B8C2AC890B_.wvu.PrintArea" localSheetId="12" hidden="1">'50 -2'!#REF!</definedName>
    <definedName name="Z_26A1900F_5848_4061_AA0B_E0B8C2AC890B_.wvu.PrintArea" localSheetId="11" hidden="1">'50-1'!$A$1:$F$85</definedName>
    <definedName name="Z_26A1900F_5848_4061_AA0B_E0B8C2AC890B_.wvu.PrintArea" localSheetId="14" hidden="1">'51 -2'!#REF!</definedName>
    <definedName name="Z_26A1900F_5848_4061_AA0B_E0B8C2AC890B_.wvu.PrintArea" localSheetId="13" hidden="1">'51-1'!$A$1:$P$86</definedName>
    <definedName name="Z_26A1900F_5848_4061_AA0B_E0B8C2AC890B_.wvu.PrintArea" localSheetId="15" hidden="1">'52-1'!$A$1:$E$87</definedName>
    <definedName name="Z_26A1900F_5848_4061_AA0B_E0B8C2AC890B_.wvu.PrintArea" localSheetId="16" hidden="1">'52-2'!#REF!</definedName>
    <definedName name="Z_26A1900F_5848_4061_AA0B_E0B8C2AC890B_.wvu.PrintArea" localSheetId="17" hidden="1">'53-1'!$A$1:$E$38</definedName>
    <definedName name="Z_26A1900F_5848_4061_AA0B_E0B8C2AC890B_.wvu.PrintArea" localSheetId="18" hidden="1">'53-2'!#REF!</definedName>
    <definedName name="Z_26A1900F_5848_4061_AA0B_E0B8C2AC890B_.wvu.PrintArea" localSheetId="19" hidden="1">'53-3'!#REF!</definedName>
    <definedName name="Z_26A1900F_5848_4061_AA0B_E0B8C2AC890B_.wvu.PrintArea" localSheetId="20" hidden="1">'54-1'!$A$1:$E$38</definedName>
    <definedName name="Z_26A1900F_5848_4061_AA0B_E0B8C2AC890B_.wvu.PrintArea" localSheetId="21" hidden="1">'54-2'!#REF!</definedName>
    <definedName name="Z_26A1900F_5848_4061_AA0B_E0B8C2AC890B_.wvu.PrintArea" localSheetId="22" hidden="1">'55-1'!$A$1:$G$36</definedName>
    <definedName name="Z_26A1900F_5848_4061_AA0B_E0B8C2AC890B_.wvu.PrintArea" localSheetId="23" hidden="1">'55-2'!$A$1:$E$35</definedName>
    <definedName name="Z_26A1900F_5848_4061_AA0B_E0B8C2AC890B_.wvu.PrintTitles" localSheetId="0" hidden="1">'42'!$1:$5</definedName>
    <definedName name="Z_26A1900F_5848_4061_AA0B_E0B8C2AC890B_.wvu.PrintTitles" localSheetId="1" hidden="1">'43-1'!$1:$4</definedName>
    <definedName name="Z_26A1900F_5848_4061_AA0B_E0B8C2AC890B_.wvu.PrintTitles" localSheetId="2" hidden="1">'43-2'!$1:$5</definedName>
    <definedName name="Z_26A1900F_5848_4061_AA0B_E0B8C2AC890B_.wvu.PrintTitles" localSheetId="3" hidden="1">'44'!$1:$4</definedName>
    <definedName name="Z_26A1900F_5848_4061_AA0B_E0B8C2AC890B_.wvu.PrintTitles" localSheetId="4" hidden="1">'45'!$1:$4</definedName>
    <definedName name="Z_26A1900F_5848_4061_AA0B_E0B8C2AC890B_.wvu.PrintTitles" localSheetId="6" hidden="1">'46 -2'!$1:$3</definedName>
    <definedName name="Z_26A1900F_5848_4061_AA0B_E0B8C2AC890B_.wvu.PrintTitles" localSheetId="5" hidden="1">'46-1'!$1:$3</definedName>
    <definedName name="Z_26A1900F_5848_4061_AA0B_E0B8C2AC890B_.wvu.PrintTitles" localSheetId="7" hidden="1">'47'!$1:$4</definedName>
    <definedName name="Z_26A1900F_5848_4061_AA0B_E0B8C2AC890B_.wvu.PrintTitles" localSheetId="8" hidden="1">'48'!$1:$3</definedName>
    <definedName name="Z_26A1900F_5848_4061_AA0B_E0B8C2AC890B_.wvu.PrintTitles" localSheetId="9" hidden="1">'49-1'!$1:$3</definedName>
    <definedName name="Z_26A1900F_5848_4061_AA0B_E0B8C2AC890B_.wvu.PrintTitles" localSheetId="10" hidden="1">'49-2'!$1:$3</definedName>
    <definedName name="Z_26A1900F_5848_4061_AA0B_E0B8C2AC890B_.wvu.PrintTitles" localSheetId="12" hidden="1">'50 -2'!#REF!</definedName>
    <definedName name="Z_26A1900F_5848_4061_AA0B_E0B8C2AC890B_.wvu.PrintTitles" localSheetId="11" hidden="1">'50-1'!$1:$3</definedName>
    <definedName name="Z_26A1900F_5848_4061_AA0B_E0B8C2AC890B_.wvu.PrintTitles" localSheetId="14" hidden="1">'51 -2'!#REF!</definedName>
    <definedName name="Z_26A1900F_5848_4061_AA0B_E0B8C2AC890B_.wvu.PrintTitles" localSheetId="13" hidden="1">'51-1'!$1:$4</definedName>
    <definedName name="Z_26A1900F_5848_4061_AA0B_E0B8C2AC890B_.wvu.PrintTitles" localSheetId="15" hidden="1">'52-1'!$1:$3</definedName>
    <definedName name="Z_26A1900F_5848_4061_AA0B_E0B8C2AC890B_.wvu.PrintTitles" localSheetId="16" hidden="1">'52-2'!#REF!</definedName>
    <definedName name="Z_26A1900F_5848_4061_AA0B_E0B8C2AC890B_.wvu.PrintTitles" localSheetId="17" hidden="1">'53-1'!$1:$6</definedName>
    <definedName name="Z_26A1900F_5848_4061_AA0B_E0B8C2AC890B_.wvu.PrintTitles" localSheetId="18" hidden="1">'53-2'!#REF!</definedName>
    <definedName name="Z_26A1900F_5848_4061_AA0B_E0B8C2AC890B_.wvu.PrintTitles" localSheetId="19" hidden="1">'53-3'!#REF!</definedName>
    <definedName name="Z_26A1900F_5848_4061_AA0B_E0B8C2AC890B_.wvu.PrintTitles" localSheetId="20" hidden="1">'54-1'!$1:$5</definedName>
    <definedName name="Z_26A1900F_5848_4061_AA0B_E0B8C2AC890B_.wvu.PrintTitles" localSheetId="21" hidden="1">'54-2'!#REF!</definedName>
    <definedName name="Z_26A1900F_5848_4061_AA0B_E0B8C2AC890B_.wvu.PrintTitles" localSheetId="22" hidden="1">'55-1'!$1:$4</definedName>
    <definedName name="Z_26A1900F_5848_4061_AA0B_E0B8C2AC890B_.wvu.PrintTitles" localSheetId="23" hidden="1">'55-2'!$1:$3</definedName>
    <definedName name="Z_B606BD3A_C42E_4EF1_8D52_58C00303D192_.wvu.PrintArea" localSheetId="0" hidden="1">'42'!$A$1:$D$36</definedName>
    <definedName name="Z_B606BD3A_C42E_4EF1_8D52_58C00303D192_.wvu.PrintArea" localSheetId="1" hidden="1">'43-1'!$A$1:$O$38</definedName>
    <definedName name="Z_B606BD3A_C42E_4EF1_8D52_58C00303D192_.wvu.PrintArea" localSheetId="2" hidden="1">'43-2'!$A$1:$K$37</definedName>
    <definedName name="Z_B606BD3A_C42E_4EF1_8D52_58C00303D192_.wvu.PrintArea" localSheetId="3" hidden="1">'44'!$A$1:$Q$34</definedName>
    <definedName name="Z_B606BD3A_C42E_4EF1_8D52_58C00303D192_.wvu.PrintArea" localSheetId="4" hidden="1">'45'!$A$1:$J$40</definedName>
    <definedName name="Z_B606BD3A_C42E_4EF1_8D52_58C00303D192_.wvu.PrintArea" localSheetId="6" hidden="1">'46 -2'!$A$1:$K$84</definedName>
    <definedName name="Z_B606BD3A_C42E_4EF1_8D52_58C00303D192_.wvu.PrintArea" localSheetId="5" hidden="1">'46-1'!$A$1:$Q$86</definedName>
    <definedName name="Z_B606BD3A_C42E_4EF1_8D52_58C00303D192_.wvu.PrintArea" localSheetId="7" hidden="1">'47'!$A$1:$J$84</definedName>
    <definedName name="Z_B606BD3A_C42E_4EF1_8D52_58C00303D192_.wvu.PrintArea" localSheetId="8" hidden="1">'48'!$A$1:$L$33</definedName>
    <definedName name="Z_B606BD3A_C42E_4EF1_8D52_58C00303D192_.wvu.PrintArea" localSheetId="9" hidden="1">'49-1'!$A$1:$S$31</definedName>
    <definedName name="Z_B606BD3A_C42E_4EF1_8D52_58C00303D192_.wvu.PrintArea" localSheetId="10" hidden="1">'49-2'!$A$1:$H$31</definedName>
    <definedName name="Z_B606BD3A_C42E_4EF1_8D52_58C00303D192_.wvu.PrintArea" localSheetId="12" hidden="1">'50 -2'!#REF!</definedName>
    <definedName name="Z_B606BD3A_C42E_4EF1_8D52_58C00303D192_.wvu.PrintArea" localSheetId="11" hidden="1">'50-1'!$A$1:$F$85</definedName>
    <definedName name="Z_B606BD3A_C42E_4EF1_8D52_58C00303D192_.wvu.PrintArea" localSheetId="14" hidden="1">'51 -2'!#REF!</definedName>
    <definedName name="Z_B606BD3A_C42E_4EF1_8D52_58C00303D192_.wvu.PrintArea" localSheetId="13" hidden="1">'51-1'!$A$1:$P$86</definedName>
    <definedName name="Z_B606BD3A_C42E_4EF1_8D52_58C00303D192_.wvu.PrintArea" localSheetId="15" hidden="1">'52-1'!$A$1:$E$87</definedName>
    <definedName name="Z_B606BD3A_C42E_4EF1_8D52_58C00303D192_.wvu.PrintArea" localSheetId="16" hidden="1">'52-2'!#REF!</definedName>
    <definedName name="Z_B606BD3A_C42E_4EF1_8D52_58C00303D192_.wvu.PrintArea" localSheetId="17" hidden="1">'53-1'!$A$1:$E$38</definedName>
    <definedName name="Z_B606BD3A_C42E_4EF1_8D52_58C00303D192_.wvu.PrintArea" localSheetId="18" hidden="1">'53-2'!#REF!</definedName>
    <definedName name="Z_B606BD3A_C42E_4EF1_8D52_58C00303D192_.wvu.PrintArea" localSheetId="19" hidden="1">'53-3'!#REF!</definedName>
    <definedName name="Z_B606BD3A_C42E_4EF1_8D52_58C00303D192_.wvu.PrintArea" localSheetId="20" hidden="1">'54-1'!$A$1:$E$38</definedName>
    <definedName name="Z_B606BD3A_C42E_4EF1_8D52_58C00303D192_.wvu.PrintArea" localSheetId="21" hidden="1">'54-2'!#REF!</definedName>
    <definedName name="Z_B606BD3A_C42E_4EF1_8D52_58C00303D192_.wvu.PrintArea" localSheetId="22" hidden="1">'55-1'!$A$1:$G$36</definedName>
    <definedName name="Z_B606BD3A_C42E_4EF1_8D52_58C00303D192_.wvu.PrintArea" localSheetId="23" hidden="1">'55-2'!$A$1:$E$35</definedName>
    <definedName name="Z_B606BD3A_C42E_4EF1_8D52_58C00303D192_.wvu.PrintTitles" localSheetId="0" hidden="1">'42'!$1:$5</definedName>
    <definedName name="Z_B606BD3A_C42E_4EF1_8D52_58C00303D192_.wvu.PrintTitles" localSheetId="1" hidden="1">'43-1'!$1:$4</definedName>
    <definedName name="Z_B606BD3A_C42E_4EF1_8D52_58C00303D192_.wvu.PrintTitles" localSheetId="2" hidden="1">'43-2'!$1:$5</definedName>
    <definedName name="Z_B606BD3A_C42E_4EF1_8D52_58C00303D192_.wvu.PrintTitles" localSheetId="3" hidden="1">'44'!$1:$4</definedName>
    <definedName name="Z_B606BD3A_C42E_4EF1_8D52_58C00303D192_.wvu.PrintTitles" localSheetId="4" hidden="1">'45'!$1:$4</definedName>
    <definedName name="Z_B606BD3A_C42E_4EF1_8D52_58C00303D192_.wvu.PrintTitles" localSheetId="6" hidden="1">'46 -2'!$1:$3</definedName>
    <definedName name="Z_B606BD3A_C42E_4EF1_8D52_58C00303D192_.wvu.PrintTitles" localSheetId="5" hidden="1">'46-1'!$1:$3</definedName>
    <definedName name="Z_B606BD3A_C42E_4EF1_8D52_58C00303D192_.wvu.PrintTitles" localSheetId="7" hidden="1">'47'!$1:$4</definedName>
    <definedName name="Z_B606BD3A_C42E_4EF1_8D52_58C00303D192_.wvu.PrintTitles" localSheetId="8" hidden="1">'48'!$1:$3</definedName>
    <definedName name="Z_B606BD3A_C42E_4EF1_8D52_58C00303D192_.wvu.PrintTitles" localSheetId="9" hidden="1">'49-1'!$1:$3</definedName>
    <definedName name="Z_B606BD3A_C42E_4EF1_8D52_58C00303D192_.wvu.PrintTitles" localSheetId="10" hidden="1">'49-2'!$1:$3</definedName>
    <definedName name="Z_B606BD3A_C42E_4EF1_8D52_58C00303D192_.wvu.PrintTitles" localSheetId="12" hidden="1">'50 -2'!#REF!</definedName>
    <definedName name="Z_B606BD3A_C42E_4EF1_8D52_58C00303D192_.wvu.PrintTitles" localSheetId="11" hidden="1">'50-1'!$1:$3</definedName>
    <definedName name="Z_B606BD3A_C42E_4EF1_8D52_58C00303D192_.wvu.PrintTitles" localSheetId="14" hidden="1">'51 -2'!#REF!</definedName>
    <definedName name="Z_B606BD3A_C42E_4EF1_8D52_58C00303D192_.wvu.PrintTitles" localSheetId="13" hidden="1">'51-1'!$1:$4</definedName>
    <definedName name="Z_B606BD3A_C42E_4EF1_8D52_58C00303D192_.wvu.PrintTitles" localSheetId="15" hidden="1">'52-1'!$1:$3</definedName>
    <definedName name="Z_B606BD3A_C42E_4EF1_8D52_58C00303D192_.wvu.PrintTitles" localSheetId="16" hidden="1">'52-2'!#REF!</definedName>
    <definedName name="Z_B606BD3A_C42E_4EF1_8D52_58C00303D192_.wvu.PrintTitles" localSheetId="17" hidden="1">'53-1'!$1:$6</definedName>
    <definedName name="Z_B606BD3A_C42E_4EF1_8D52_58C00303D192_.wvu.PrintTitles" localSheetId="18" hidden="1">'53-2'!#REF!</definedName>
    <definedName name="Z_B606BD3A_C42E_4EF1_8D52_58C00303D192_.wvu.PrintTitles" localSheetId="19" hidden="1">'53-3'!#REF!</definedName>
    <definedName name="Z_B606BD3A_C42E_4EF1_8D52_58C00303D192_.wvu.PrintTitles" localSheetId="20" hidden="1">'54-1'!$1:$5</definedName>
    <definedName name="Z_B606BD3A_C42E_4EF1_8D52_58C00303D192_.wvu.PrintTitles" localSheetId="21" hidden="1">'54-2'!#REF!</definedName>
    <definedName name="Z_B606BD3A_C42E_4EF1_8D52_58C00303D192_.wvu.PrintTitles" localSheetId="22" hidden="1">'55-1'!$1:$4</definedName>
    <definedName name="Z_B606BD3A_C42E_4EF1_8D52_58C00303D192_.wvu.PrintTitles" localSheetId="23" hidden="1">'55-2'!$1:$3</definedName>
    <definedName name="橋本">#REF!</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4" l="1"/>
  <c r="B5" i="24" s="1"/>
  <c r="C6" i="24"/>
  <c r="C5" i="24" s="1"/>
  <c r="D6" i="24"/>
  <c r="D5" i="24" s="1"/>
  <c r="E6" i="24"/>
  <c r="E5" i="24" s="1"/>
  <c r="B17" i="24"/>
  <c r="B16" i="24" s="1"/>
  <c r="C17" i="24"/>
  <c r="C16" i="24" s="1"/>
  <c r="D17" i="24"/>
  <c r="D16" i="24" s="1"/>
  <c r="E17" i="24"/>
  <c r="E16" i="24" s="1"/>
  <c r="B23" i="24"/>
  <c r="B24" i="24"/>
  <c r="C24" i="24"/>
  <c r="C23" i="24" s="1"/>
  <c r="D24" i="24"/>
  <c r="D23" i="24" s="1"/>
  <c r="E24" i="24"/>
  <c r="E23" i="24" s="1"/>
  <c r="K5" i="23"/>
  <c r="U5" i="23"/>
  <c r="B6" i="23"/>
  <c r="F6" i="23"/>
  <c r="L6" i="23"/>
  <c r="P6" i="23"/>
  <c r="B7" i="23"/>
  <c r="C7" i="23"/>
  <c r="C6" i="23" s="1"/>
  <c r="D7" i="23"/>
  <c r="D6" i="23" s="1"/>
  <c r="E7" i="23"/>
  <c r="E6" i="23" s="1"/>
  <c r="F7" i="23"/>
  <c r="G7" i="23"/>
  <c r="G6" i="23" s="1"/>
  <c r="H7" i="23"/>
  <c r="H6" i="23" s="1"/>
  <c r="I7" i="23"/>
  <c r="I6" i="23" s="1"/>
  <c r="J7" i="23"/>
  <c r="J6" i="23" s="1"/>
  <c r="L7" i="23"/>
  <c r="M7" i="23"/>
  <c r="M6" i="23" s="1"/>
  <c r="N7" i="23"/>
  <c r="N6" i="23" s="1"/>
  <c r="O7" i="23"/>
  <c r="O6" i="23" s="1"/>
  <c r="P7" i="23"/>
  <c r="Q7" i="23"/>
  <c r="Q6" i="23" s="1"/>
  <c r="R7" i="23"/>
  <c r="R6" i="23" s="1"/>
  <c r="S7" i="23"/>
  <c r="S6" i="23" s="1"/>
  <c r="T7" i="23"/>
  <c r="T6" i="23" s="1"/>
  <c r="K8" i="23"/>
  <c r="U8" i="23"/>
  <c r="K9" i="23"/>
  <c r="K7" i="23" s="1"/>
  <c r="K6" i="23" s="1"/>
  <c r="U9" i="23"/>
  <c r="K10" i="23"/>
  <c r="U10" i="23"/>
  <c r="K11" i="23"/>
  <c r="U11" i="23"/>
  <c r="K12" i="23"/>
  <c r="U12" i="23"/>
  <c r="K13" i="23"/>
  <c r="U13" i="23"/>
  <c r="K14" i="23"/>
  <c r="U14" i="23"/>
  <c r="K15" i="23"/>
  <c r="U15" i="23"/>
  <c r="K16" i="23"/>
  <c r="U16" i="23"/>
  <c r="B17" i="23"/>
  <c r="G17" i="23"/>
  <c r="H17" i="23"/>
  <c r="J17" i="23"/>
  <c r="N17" i="23"/>
  <c r="O17" i="23"/>
  <c r="S17" i="23"/>
  <c r="B18" i="23"/>
  <c r="C18" i="23"/>
  <c r="C17" i="23" s="1"/>
  <c r="F18" i="23"/>
  <c r="F17" i="23" s="1"/>
  <c r="G18" i="23"/>
  <c r="H18" i="23"/>
  <c r="I18" i="23"/>
  <c r="I17" i="23" s="1"/>
  <c r="J18" i="23"/>
  <c r="L18" i="23"/>
  <c r="L17" i="23" s="1"/>
  <c r="M18" i="23"/>
  <c r="M17" i="23" s="1"/>
  <c r="N18" i="23"/>
  <c r="O18" i="23"/>
  <c r="P18" i="23"/>
  <c r="Q18" i="23"/>
  <c r="Q17" i="23" s="1"/>
  <c r="R18" i="23"/>
  <c r="R17" i="23" s="1"/>
  <c r="S18" i="23"/>
  <c r="T18" i="23"/>
  <c r="T17" i="23" s="1"/>
  <c r="K19" i="23"/>
  <c r="U19" i="23"/>
  <c r="K20" i="23"/>
  <c r="U20" i="23"/>
  <c r="K21" i="23"/>
  <c r="U21" i="23"/>
  <c r="K22" i="23"/>
  <c r="U22" i="23"/>
  <c r="K23" i="23"/>
  <c r="U23" i="23"/>
  <c r="G24" i="23"/>
  <c r="L24" i="23"/>
  <c r="P24" i="23"/>
  <c r="B25" i="23"/>
  <c r="B24" i="23" s="1"/>
  <c r="C25" i="23"/>
  <c r="C24" i="23" s="1"/>
  <c r="D25" i="23"/>
  <c r="D24" i="23" s="1"/>
  <c r="E25" i="23"/>
  <c r="E24" i="23" s="1"/>
  <c r="F25" i="23"/>
  <c r="F24" i="23" s="1"/>
  <c r="G25" i="23"/>
  <c r="H25" i="23"/>
  <c r="H24" i="23" s="1"/>
  <c r="I25" i="23"/>
  <c r="I24" i="23" s="1"/>
  <c r="J25" i="23"/>
  <c r="J24" i="23" s="1"/>
  <c r="L25" i="23"/>
  <c r="M25" i="23"/>
  <c r="M24" i="23" s="1"/>
  <c r="N25" i="23"/>
  <c r="N24" i="23" s="1"/>
  <c r="O25" i="23"/>
  <c r="O24" i="23" s="1"/>
  <c r="P25" i="23"/>
  <c r="Q25" i="23"/>
  <c r="Q24" i="23" s="1"/>
  <c r="R25" i="23"/>
  <c r="R24" i="23" s="1"/>
  <c r="S25" i="23"/>
  <c r="S24" i="23" s="1"/>
  <c r="T25" i="23"/>
  <c r="T24" i="23" s="1"/>
  <c r="K27" i="23"/>
  <c r="U27" i="23"/>
  <c r="K28" i="23"/>
  <c r="K25" i="23" s="1"/>
  <c r="K24" i="23" s="1"/>
  <c r="U28" i="23"/>
  <c r="K29" i="23"/>
  <c r="U29" i="23"/>
  <c r="C9" i="22"/>
  <c r="F9" i="22"/>
  <c r="G9" i="22"/>
  <c r="I9" i="22"/>
  <c r="J9" i="22"/>
  <c r="N9" i="22"/>
  <c r="R9" i="22"/>
  <c r="S9" i="22"/>
  <c r="C10" i="22"/>
  <c r="D10" i="22"/>
  <c r="D9" i="22" s="1"/>
  <c r="E10" i="22"/>
  <c r="E9" i="22" s="1"/>
  <c r="F10" i="22"/>
  <c r="G10" i="22"/>
  <c r="H10" i="22"/>
  <c r="H9" i="22" s="1"/>
  <c r="I10" i="22"/>
  <c r="J10" i="22"/>
  <c r="K10" i="22"/>
  <c r="L10" i="22"/>
  <c r="L9" i="22" s="1"/>
  <c r="M10" i="22"/>
  <c r="M9" i="22" s="1"/>
  <c r="N10" i="22"/>
  <c r="O10" i="22"/>
  <c r="O9" i="22" s="1"/>
  <c r="P10" i="22"/>
  <c r="P9" i="22" s="1"/>
  <c r="Q10" i="22"/>
  <c r="Q9" i="22" s="1"/>
  <c r="R10" i="22"/>
  <c r="S10" i="22"/>
  <c r="T10" i="22"/>
  <c r="T9" i="22" s="1"/>
  <c r="K19" i="22"/>
  <c r="D20" i="22"/>
  <c r="E20" i="22"/>
  <c r="H20" i="22"/>
  <c r="I20" i="22"/>
  <c r="M20" i="22"/>
  <c r="P20" i="22"/>
  <c r="Q20" i="22"/>
  <c r="T20" i="22"/>
  <c r="C21" i="22"/>
  <c r="C20" i="22" s="1"/>
  <c r="D21" i="22"/>
  <c r="E21" i="22"/>
  <c r="F21" i="22"/>
  <c r="F20" i="22" s="1"/>
  <c r="G21" i="22"/>
  <c r="G20" i="22" s="1"/>
  <c r="H21" i="22"/>
  <c r="I21" i="22"/>
  <c r="J21" i="22"/>
  <c r="J20" i="22" s="1"/>
  <c r="K21" i="22"/>
  <c r="K20" i="22" s="1"/>
  <c r="L21" i="22"/>
  <c r="L20" i="22" s="1"/>
  <c r="M21" i="22"/>
  <c r="N21" i="22"/>
  <c r="N20" i="22" s="1"/>
  <c r="O21" i="22"/>
  <c r="O20" i="22" s="1"/>
  <c r="P21" i="22"/>
  <c r="Q21" i="22"/>
  <c r="R21" i="22"/>
  <c r="R20" i="22" s="1"/>
  <c r="S21" i="22"/>
  <c r="S20" i="22" s="1"/>
  <c r="T21" i="22"/>
  <c r="F27" i="22"/>
  <c r="G27" i="22"/>
  <c r="K27" i="22"/>
  <c r="N27" i="22"/>
  <c r="O27" i="22"/>
  <c r="R27" i="22"/>
  <c r="S27" i="22"/>
  <c r="C28" i="22"/>
  <c r="C27" i="22" s="1"/>
  <c r="D28" i="22"/>
  <c r="E28" i="22"/>
  <c r="F28" i="22"/>
  <c r="G28" i="22"/>
  <c r="H28" i="22"/>
  <c r="H27" i="22" s="1"/>
  <c r="I28" i="22"/>
  <c r="I27" i="22" s="1"/>
  <c r="J28" i="22"/>
  <c r="J27" i="22" s="1"/>
  <c r="K28" i="22"/>
  <c r="L28" i="22"/>
  <c r="L27" i="22" s="1"/>
  <c r="M28" i="22"/>
  <c r="M27" i="22" s="1"/>
  <c r="N28" i="22"/>
  <c r="O28" i="22"/>
  <c r="P28" i="22"/>
  <c r="P27" i="22" s="1"/>
  <c r="Q28" i="22"/>
  <c r="Q27" i="22" s="1"/>
  <c r="R28" i="22"/>
  <c r="S28" i="22"/>
  <c r="T28" i="22"/>
  <c r="T27" i="22" s="1"/>
  <c r="E6" i="21"/>
  <c r="H6" i="21"/>
  <c r="K6" i="21"/>
  <c r="L6" i="21"/>
  <c r="O6" i="21"/>
  <c r="D7" i="21"/>
  <c r="E7" i="21"/>
  <c r="I7" i="21"/>
  <c r="K7" i="21" s="1"/>
  <c r="J7" i="21"/>
  <c r="P7" i="21"/>
  <c r="B8" i="21"/>
  <c r="B7" i="21" s="1"/>
  <c r="C8" i="21"/>
  <c r="C7" i="21" s="1"/>
  <c r="D8" i="21"/>
  <c r="E8" i="21"/>
  <c r="F8" i="21"/>
  <c r="H8" i="21" s="1"/>
  <c r="G8" i="21"/>
  <c r="G7" i="21" s="1"/>
  <c r="I8" i="21"/>
  <c r="J8" i="21"/>
  <c r="M8" i="21"/>
  <c r="M7" i="21" s="1"/>
  <c r="N8" i="21"/>
  <c r="P8" i="21"/>
  <c r="E9" i="21"/>
  <c r="H9" i="21"/>
  <c r="K9" i="21"/>
  <c r="L9" i="21" s="1"/>
  <c r="O9" i="21"/>
  <c r="E10" i="21"/>
  <c r="H10" i="21"/>
  <c r="K10" i="21"/>
  <c r="L10" i="21"/>
  <c r="O10" i="21"/>
  <c r="E11" i="21"/>
  <c r="H11" i="21"/>
  <c r="K11" i="21"/>
  <c r="O11" i="21"/>
  <c r="E12" i="21"/>
  <c r="H12" i="21"/>
  <c r="K12" i="21"/>
  <c r="L12" i="21"/>
  <c r="O12" i="21"/>
  <c r="E13" i="21"/>
  <c r="H13" i="21"/>
  <c r="K13" i="21"/>
  <c r="O13" i="21"/>
  <c r="E14" i="21"/>
  <c r="H14" i="21"/>
  <c r="K14" i="21"/>
  <c r="L14" i="21"/>
  <c r="O14" i="21"/>
  <c r="E15" i="21"/>
  <c r="H15" i="21"/>
  <c r="K15" i="21"/>
  <c r="L15" i="21" s="1"/>
  <c r="E16" i="21"/>
  <c r="H16" i="21"/>
  <c r="K16" i="21"/>
  <c r="L16" i="21" s="1"/>
  <c r="O16" i="21"/>
  <c r="H17" i="21"/>
  <c r="K17" i="21"/>
  <c r="L17" i="21" s="1"/>
  <c r="O17" i="21"/>
  <c r="C18" i="21"/>
  <c r="G18" i="21"/>
  <c r="I18" i="21"/>
  <c r="O18" i="21"/>
  <c r="P18" i="21"/>
  <c r="B19" i="21"/>
  <c r="B18" i="21" s="1"/>
  <c r="C19" i="21"/>
  <c r="D19" i="21"/>
  <c r="D18" i="21" s="1"/>
  <c r="F19" i="21"/>
  <c r="F18" i="21" s="1"/>
  <c r="G19" i="21"/>
  <c r="I19" i="21"/>
  <c r="J19" i="21"/>
  <c r="J18" i="21" s="1"/>
  <c r="M19" i="21"/>
  <c r="O19" i="21" s="1"/>
  <c r="N19" i="21"/>
  <c r="N18" i="21" s="1"/>
  <c r="P19" i="21"/>
  <c r="E20" i="21"/>
  <c r="H20" i="21"/>
  <c r="H19" i="21" s="1"/>
  <c r="H18" i="21" s="1"/>
  <c r="K20" i="21"/>
  <c r="O20" i="21"/>
  <c r="L20" i="21" s="1"/>
  <c r="E21" i="21"/>
  <c r="H21" i="21"/>
  <c r="K21" i="21"/>
  <c r="O21" i="21"/>
  <c r="L21" i="21" s="1"/>
  <c r="E22" i="21"/>
  <c r="H22" i="21"/>
  <c r="K22" i="21"/>
  <c r="L22" i="21"/>
  <c r="O22" i="21"/>
  <c r="E23" i="21"/>
  <c r="H23" i="21"/>
  <c r="K23" i="21"/>
  <c r="L23" i="21" s="1"/>
  <c r="O23" i="21"/>
  <c r="E24" i="21"/>
  <c r="H24" i="21"/>
  <c r="K24" i="21"/>
  <c r="L24" i="21"/>
  <c r="O24" i="21"/>
  <c r="B25" i="21"/>
  <c r="D25" i="21"/>
  <c r="M25" i="21"/>
  <c r="N25" i="21"/>
  <c r="P25" i="21"/>
  <c r="B26" i="21"/>
  <c r="C26" i="21"/>
  <c r="D26" i="21"/>
  <c r="F26" i="21"/>
  <c r="G26" i="21"/>
  <c r="G25" i="21" s="1"/>
  <c r="I26" i="21"/>
  <c r="J26" i="21"/>
  <c r="J25" i="21" s="1"/>
  <c r="M26" i="21"/>
  <c r="N26" i="21"/>
  <c r="P26" i="21"/>
  <c r="L27" i="21"/>
  <c r="L28" i="21"/>
  <c r="L29" i="21"/>
  <c r="L30" i="21"/>
  <c r="C9" i="20"/>
  <c r="E9" i="20"/>
  <c r="I9" i="20"/>
  <c r="K9" i="20"/>
  <c r="C10" i="20"/>
  <c r="D10" i="20"/>
  <c r="D9" i="20" s="1"/>
  <c r="E10" i="20"/>
  <c r="F10" i="20"/>
  <c r="F9" i="20" s="1"/>
  <c r="G10" i="20"/>
  <c r="G9" i="20" s="1"/>
  <c r="H10" i="20"/>
  <c r="H9" i="20" s="1"/>
  <c r="I10" i="20"/>
  <c r="J10" i="20"/>
  <c r="J9" i="20" s="1"/>
  <c r="K10" i="20"/>
  <c r="C20" i="20"/>
  <c r="E20" i="20"/>
  <c r="G20" i="20"/>
  <c r="J20" i="20"/>
  <c r="K20" i="20"/>
  <c r="C21" i="20"/>
  <c r="D21" i="20"/>
  <c r="D20" i="20" s="1"/>
  <c r="E21" i="20"/>
  <c r="F21" i="20"/>
  <c r="F20" i="20" s="1"/>
  <c r="G21" i="20"/>
  <c r="H21" i="20"/>
  <c r="H20" i="20" s="1"/>
  <c r="I21" i="20"/>
  <c r="I20" i="20" s="1"/>
  <c r="J21" i="20"/>
  <c r="K21" i="20"/>
  <c r="C27" i="20"/>
  <c r="D27" i="20"/>
  <c r="E27" i="20"/>
  <c r="I27" i="20"/>
  <c r="K27" i="20"/>
  <c r="C28" i="20"/>
  <c r="D28" i="20"/>
  <c r="E28" i="20"/>
  <c r="F28" i="20"/>
  <c r="F27" i="20" s="1"/>
  <c r="G28" i="20"/>
  <c r="G27" i="20" s="1"/>
  <c r="H28" i="20"/>
  <c r="H27" i="20" s="1"/>
  <c r="I28" i="20"/>
  <c r="J28" i="20"/>
  <c r="J27" i="20" s="1"/>
  <c r="K28" i="20"/>
  <c r="E9" i="19"/>
  <c r="F9" i="19"/>
  <c r="I9" i="19"/>
  <c r="J9" i="19"/>
  <c r="N9" i="19"/>
  <c r="Q9" i="19"/>
  <c r="R9" i="19"/>
  <c r="C10" i="19"/>
  <c r="C9" i="19" s="1"/>
  <c r="D10" i="19"/>
  <c r="D9" i="19" s="1"/>
  <c r="E10" i="19"/>
  <c r="F10" i="19"/>
  <c r="G10" i="19"/>
  <c r="G9" i="19" s="1"/>
  <c r="H10" i="19"/>
  <c r="H9" i="19" s="1"/>
  <c r="I10" i="19"/>
  <c r="J10" i="19"/>
  <c r="K10" i="19"/>
  <c r="K9" i="19" s="1"/>
  <c r="L10" i="19"/>
  <c r="L9" i="19" s="1"/>
  <c r="M10" i="19"/>
  <c r="M9" i="19" s="1"/>
  <c r="N10" i="19"/>
  <c r="O10" i="19"/>
  <c r="O9" i="19" s="1"/>
  <c r="P10" i="19"/>
  <c r="P9" i="19" s="1"/>
  <c r="Q10" i="19"/>
  <c r="R10" i="19"/>
  <c r="S10" i="19"/>
  <c r="S9" i="19" s="1"/>
  <c r="T10" i="19"/>
  <c r="T9" i="19" s="1"/>
  <c r="J19" i="19"/>
  <c r="D20" i="19"/>
  <c r="E20" i="19"/>
  <c r="I20" i="19"/>
  <c r="M20" i="19"/>
  <c r="N20" i="19"/>
  <c r="P20" i="19"/>
  <c r="Q20" i="19"/>
  <c r="T20" i="19"/>
  <c r="C21" i="19"/>
  <c r="C20" i="19" s="1"/>
  <c r="D21" i="19"/>
  <c r="E21" i="19"/>
  <c r="F21" i="19"/>
  <c r="F20" i="19" s="1"/>
  <c r="G21" i="19"/>
  <c r="G20" i="19" s="1"/>
  <c r="H21" i="19"/>
  <c r="H20" i="19" s="1"/>
  <c r="I21" i="19"/>
  <c r="J21" i="19"/>
  <c r="J20" i="19" s="1"/>
  <c r="K21" i="19"/>
  <c r="K20" i="19" s="1"/>
  <c r="L21" i="19"/>
  <c r="L20" i="19" s="1"/>
  <c r="M21" i="19"/>
  <c r="N21" i="19"/>
  <c r="O21" i="19"/>
  <c r="O20" i="19" s="1"/>
  <c r="P21" i="19"/>
  <c r="Q21" i="19"/>
  <c r="R21" i="19"/>
  <c r="R20" i="19" s="1"/>
  <c r="S21" i="19"/>
  <c r="S20" i="19" s="1"/>
  <c r="T21" i="19"/>
  <c r="H27" i="19"/>
  <c r="L27" i="19"/>
  <c r="N27" i="19"/>
  <c r="S27" i="19"/>
  <c r="C28" i="19"/>
  <c r="C27" i="19" s="1"/>
  <c r="F28" i="19"/>
  <c r="F27" i="19" s="1"/>
  <c r="G28" i="19"/>
  <c r="G27" i="19" s="1"/>
  <c r="H28" i="19"/>
  <c r="I28" i="19"/>
  <c r="I27" i="19" s="1"/>
  <c r="J28" i="19"/>
  <c r="J27" i="19" s="1"/>
  <c r="K28" i="19"/>
  <c r="K27" i="19" s="1"/>
  <c r="L28" i="19"/>
  <c r="M28" i="19"/>
  <c r="M27" i="19" s="1"/>
  <c r="N28" i="19"/>
  <c r="O28" i="19"/>
  <c r="O27" i="19" s="1"/>
  <c r="P28" i="19"/>
  <c r="P27" i="19" s="1"/>
  <c r="Q28" i="19"/>
  <c r="Q27" i="19" s="1"/>
  <c r="R28" i="19"/>
  <c r="R27" i="19" s="1"/>
  <c r="S28" i="19"/>
  <c r="T28" i="19"/>
  <c r="T27" i="19" s="1"/>
  <c r="E7" i="18"/>
  <c r="F7" i="18"/>
  <c r="I7" i="18"/>
  <c r="M7" i="18"/>
  <c r="D8" i="18"/>
  <c r="K8" i="18"/>
  <c r="B9" i="18"/>
  <c r="B8" i="18" s="1"/>
  <c r="C9" i="18"/>
  <c r="D9" i="18"/>
  <c r="G9" i="18"/>
  <c r="H9" i="18"/>
  <c r="H8" i="18" s="1"/>
  <c r="J9" i="18"/>
  <c r="J8" i="18" s="1"/>
  <c r="K9" i="18"/>
  <c r="L9" i="18"/>
  <c r="L8" i="18" s="1"/>
  <c r="E10" i="18"/>
  <c r="F10" i="18"/>
  <c r="I10" i="18"/>
  <c r="M10" i="18"/>
  <c r="E11" i="18"/>
  <c r="F11" i="18"/>
  <c r="I11" i="18"/>
  <c r="M11" i="18"/>
  <c r="E12" i="18"/>
  <c r="F12" i="18"/>
  <c r="I12" i="18"/>
  <c r="M12" i="18"/>
  <c r="E13" i="18"/>
  <c r="F13" i="18"/>
  <c r="I13" i="18"/>
  <c r="M13" i="18"/>
  <c r="E14" i="18"/>
  <c r="F14" i="18"/>
  <c r="I14" i="18"/>
  <c r="M14" i="18"/>
  <c r="E15" i="18"/>
  <c r="F15" i="18"/>
  <c r="I15" i="18"/>
  <c r="M15" i="18"/>
  <c r="E16" i="18"/>
  <c r="F16" i="18"/>
  <c r="I16" i="18"/>
  <c r="M16" i="18"/>
  <c r="E17" i="18"/>
  <c r="F17" i="18"/>
  <c r="I17" i="18"/>
  <c r="M17" i="18"/>
  <c r="E18" i="18"/>
  <c r="F18" i="18"/>
  <c r="I18" i="18"/>
  <c r="M18" i="18"/>
  <c r="D19" i="18"/>
  <c r="K19" i="18"/>
  <c r="B20" i="18"/>
  <c r="B19" i="18" s="1"/>
  <c r="C20" i="18"/>
  <c r="D20" i="18"/>
  <c r="G20" i="18"/>
  <c r="H20" i="18"/>
  <c r="H19" i="18" s="1"/>
  <c r="J20" i="18"/>
  <c r="J19" i="18" s="1"/>
  <c r="K20" i="18"/>
  <c r="L20" i="18"/>
  <c r="L19" i="18" s="1"/>
  <c r="E21" i="18"/>
  <c r="F21" i="18"/>
  <c r="I21" i="18"/>
  <c r="M21" i="18"/>
  <c r="E22" i="18"/>
  <c r="F22" i="18"/>
  <c r="I22" i="18"/>
  <c r="M22" i="18"/>
  <c r="E23" i="18"/>
  <c r="F23" i="18"/>
  <c r="I23" i="18"/>
  <c r="M23" i="18"/>
  <c r="E24" i="18"/>
  <c r="F24" i="18"/>
  <c r="I24" i="18"/>
  <c r="M24" i="18"/>
  <c r="E25" i="18"/>
  <c r="F25" i="18"/>
  <c r="I25" i="18"/>
  <c r="M25" i="18"/>
  <c r="L26" i="18"/>
  <c r="B27" i="18"/>
  <c r="B26" i="18" s="1"/>
  <c r="C27" i="18"/>
  <c r="C26" i="18" s="1"/>
  <c r="D27" i="18"/>
  <c r="G27" i="18"/>
  <c r="G26" i="18" s="1"/>
  <c r="H27" i="18"/>
  <c r="H26" i="18" s="1"/>
  <c r="I27" i="18"/>
  <c r="I26" i="18" s="1"/>
  <c r="J27" i="18"/>
  <c r="J26" i="18" s="1"/>
  <c r="K27" i="18"/>
  <c r="K26" i="18" s="1"/>
  <c r="L27" i="18"/>
  <c r="M27" i="18"/>
  <c r="M26" i="18" s="1"/>
  <c r="F28" i="18"/>
  <c r="F29" i="18"/>
  <c r="F30" i="18"/>
  <c r="F31" i="18"/>
  <c r="C8" i="17"/>
  <c r="D8" i="17"/>
  <c r="E8" i="17"/>
  <c r="F8" i="17"/>
  <c r="G8" i="17"/>
  <c r="H8" i="17"/>
  <c r="I8" i="17"/>
  <c r="J8" i="17"/>
  <c r="K8" i="17"/>
  <c r="L8" i="17"/>
  <c r="M8" i="17"/>
  <c r="F11" i="17"/>
  <c r="C12" i="17"/>
  <c r="C11" i="17" s="1"/>
  <c r="D12" i="17"/>
  <c r="E12" i="17"/>
  <c r="G12" i="17"/>
  <c r="G11" i="17" s="1"/>
  <c r="H12" i="17"/>
  <c r="H11" i="17" s="1"/>
  <c r="I12" i="17"/>
  <c r="L12" i="17"/>
  <c r="M12" i="17"/>
  <c r="M11" i="17" s="1"/>
  <c r="E13" i="17"/>
  <c r="F13" i="17"/>
  <c r="H13" i="17"/>
  <c r="I13" i="17"/>
  <c r="J13" i="17"/>
  <c r="L13" i="17"/>
  <c r="M13" i="17"/>
  <c r="E14" i="17"/>
  <c r="F14" i="17"/>
  <c r="I14" i="17"/>
  <c r="J14" i="17"/>
  <c r="M14" i="17"/>
  <c r="C15" i="17"/>
  <c r="C14" i="17" s="1"/>
  <c r="D15" i="17"/>
  <c r="D14" i="17" s="1"/>
  <c r="E15" i="17"/>
  <c r="F15" i="17"/>
  <c r="F12" i="17" s="1"/>
  <c r="G15" i="17"/>
  <c r="G14" i="17" s="1"/>
  <c r="H15" i="17"/>
  <c r="H14" i="17" s="1"/>
  <c r="I15" i="17"/>
  <c r="J15" i="17"/>
  <c r="J12" i="17" s="1"/>
  <c r="J11" i="17" s="1"/>
  <c r="K15" i="17"/>
  <c r="K14" i="17" s="1"/>
  <c r="L15" i="17"/>
  <c r="L14" i="17" s="1"/>
  <c r="M15" i="17"/>
  <c r="C16" i="17"/>
  <c r="C13" i="17" s="1"/>
  <c r="D16" i="17"/>
  <c r="D13" i="17" s="1"/>
  <c r="E16" i="17"/>
  <c r="F16" i="17"/>
  <c r="G16" i="17"/>
  <c r="G13" i="17" s="1"/>
  <c r="H16" i="17"/>
  <c r="I16" i="17"/>
  <c r="J16" i="17"/>
  <c r="K16" i="17"/>
  <c r="K13" i="17" s="1"/>
  <c r="L16" i="17"/>
  <c r="M16" i="17"/>
  <c r="C17" i="17"/>
  <c r="D17" i="17"/>
  <c r="E17" i="17"/>
  <c r="F17" i="17"/>
  <c r="G17" i="17"/>
  <c r="H17" i="17"/>
  <c r="I17" i="17"/>
  <c r="J17" i="17"/>
  <c r="K17" i="17"/>
  <c r="L17" i="17"/>
  <c r="M17" i="17"/>
  <c r="C20" i="17"/>
  <c r="D20" i="17"/>
  <c r="E20" i="17"/>
  <c r="F20" i="17"/>
  <c r="G20" i="17"/>
  <c r="H20" i="17"/>
  <c r="I20" i="17"/>
  <c r="J20" i="17"/>
  <c r="K20" i="17"/>
  <c r="L20" i="17"/>
  <c r="M20" i="17"/>
  <c r="C23" i="17"/>
  <c r="D23" i="17"/>
  <c r="E23" i="17"/>
  <c r="F23" i="17"/>
  <c r="G23" i="17"/>
  <c r="H23" i="17"/>
  <c r="I23" i="17"/>
  <c r="J23" i="17"/>
  <c r="K23" i="17"/>
  <c r="L23" i="17"/>
  <c r="M23" i="17"/>
  <c r="C26" i="17"/>
  <c r="D26" i="17"/>
  <c r="E26" i="17"/>
  <c r="F26" i="17"/>
  <c r="G26" i="17"/>
  <c r="H26" i="17"/>
  <c r="I26" i="17"/>
  <c r="J26" i="17"/>
  <c r="K26" i="17"/>
  <c r="L26" i="17"/>
  <c r="M26" i="17"/>
  <c r="C29" i="17"/>
  <c r="D29" i="17"/>
  <c r="E29" i="17"/>
  <c r="F29" i="17"/>
  <c r="G29" i="17"/>
  <c r="H29" i="17"/>
  <c r="I29" i="17"/>
  <c r="J29" i="17"/>
  <c r="K29" i="17"/>
  <c r="L29" i="17"/>
  <c r="M29" i="17"/>
  <c r="C32" i="17"/>
  <c r="D32" i="17"/>
  <c r="E32" i="17"/>
  <c r="F32" i="17"/>
  <c r="G32" i="17"/>
  <c r="H32" i="17"/>
  <c r="I32" i="17"/>
  <c r="J32" i="17"/>
  <c r="K32" i="17"/>
  <c r="L32" i="17"/>
  <c r="M32" i="17"/>
  <c r="C35" i="17"/>
  <c r="D35" i="17"/>
  <c r="E35" i="17"/>
  <c r="F35" i="17"/>
  <c r="G35" i="17"/>
  <c r="H35" i="17"/>
  <c r="I35" i="17"/>
  <c r="J35" i="17"/>
  <c r="K35" i="17"/>
  <c r="L35" i="17"/>
  <c r="M35" i="17"/>
  <c r="C38" i="17"/>
  <c r="D38" i="17"/>
  <c r="E38" i="17"/>
  <c r="F38" i="17"/>
  <c r="G38" i="17"/>
  <c r="H38" i="17"/>
  <c r="I38" i="17"/>
  <c r="J38" i="17"/>
  <c r="K38" i="17"/>
  <c r="L38" i="17"/>
  <c r="M38" i="17"/>
  <c r="C41" i="17"/>
  <c r="D41" i="17"/>
  <c r="E41" i="17"/>
  <c r="F41" i="17"/>
  <c r="G41" i="17"/>
  <c r="H41" i="17"/>
  <c r="I41" i="17"/>
  <c r="J41" i="17"/>
  <c r="K41" i="17"/>
  <c r="L41" i="17"/>
  <c r="M41" i="17"/>
  <c r="D42" i="17"/>
  <c r="D43" i="17"/>
  <c r="D45" i="17"/>
  <c r="E45" i="17"/>
  <c r="F45" i="17"/>
  <c r="H45" i="17"/>
  <c r="I45" i="17"/>
  <c r="J45" i="17"/>
  <c r="M45" i="17"/>
  <c r="C46" i="17"/>
  <c r="E46" i="17"/>
  <c r="F46" i="17"/>
  <c r="G46" i="17"/>
  <c r="I46" i="17"/>
  <c r="J46" i="17"/>
  <c r="K46" i="17"/>
  <c r="C47" i="17"/>
  <c r="C44" i="17" s="1"/>
  <c r="F47" i="17"/>
  <c r="F44" i="17" s="1"/>
  <c r="K47" i="17"/>
  <c r="K44" i="17" s="1"/>
  <c r="C48" i="17"/>
  <c r="C45" i="17" s="1"/>
  <c r="D48" i="17"/>
  <c r="E48" i="17"/>
  <c r="F48" i="17"/>
  <c r="G48" i="17"/>
  <c r="G45" i="17" s="1"/>
  <c r="H48" i="17"/>
  <c r="I48" i="17"/>
  <c r="J48" i="17"/>
  <c r="K48" i="17"/>
  <c r="K45" i="17" s="1"/>
  <c r="L48" i="17"/>
  <c r="L45" i="17" s="1"/>
  <c r="M48" i="17"/>
  <c r="C49" i="17"/>
  <c r="D49" i="17"/>
  <c r="D46" i="17" s="1"/>
  <c r="E49" i="17"/>
  <c r="F49" i="17"/>
  <c r="G49" i="17"/>
  <c r="H49" i="17"/>
  <c r="H46" i="17" s="1"/>
  <c r="I49" i="17"/>
  <c r="J49" i="17"/>
  <c r="K49" i="17"/>
  <c r="L49" i="17"/>
  <c r="L46" i="17" s="1"/>
  <c r="M49" i="17"/>
  <c r="M46" i="17" s="1"/>
  <c r="C50" i="17"/>
  <c r="D50" i="17"/>
  <c r="E50" i="17"/>
  <c r="F50" i="17"/>
  <c r="G50" i="17"/>
  <c r="H50" i="17"/>
  <c r="I50" i="17"/>
  <c r="J50" i="17"/>
  <c r="J47" i="17" s="1"/>
  <c r="J44" i="17" s="1"/>
  <c r="K50" i="17"/>
  <c r="L50" i="17"/>
  <c r="M50" i="17"/>
  <c r="C53" i="17"/>
  <c r="D53" i="17"/>
  <c r="E53" i="17"/>
  <c r="F53" i="17"/>
  <c r="G53" i="17"/>
  <c r="G47" i="17" s="1"/>
  <c r="G44" i="17" s="1"/>
  <c r="H53" i="17"/>
  <c r="I53" i="17"/>
  <c r="J53" i="17"/>
  <c r="K53" i="17"/>
  <c r="L53" i="17"/>
  <c r="M53" i="17"/>
  <c r="C56" i="17"/>
  <c r="D56" i="17"/>
  <c r="E56" i="17"/>
  <c r="F56" i="17"/>
  <c r="G56" i="17"/>
  <c r="H56" i="17"/>
  <c r="I56" i="17"/>
  <c r="J56" i="17"/>
  <c r="K56" i="17"/>
  <c r="L56" i="17"/>
  <c r="M56" i="17"/>
  <c r="C59" i="17"/>
  <c r="D59" i="17"/>
  <c r="E59" i="17"/>
  <c r="F59" i="17"/>
  <c r="G59" i="17"/>
  <c r="H59" i="17"/>
  <c r="I59" i="17"/>
  <c r="J59" i="17"/>
  <c r="K59" i="17"/>
  <c r="L59" i="17"/>
  <c r="M59" i="17"/>
  <c r="C62" i="17"/>
  <c r="D62" i="17"/>
  <c r="E62" i="17"/>
  <c r="F62" i="17"/>
  <c r="G62" i="17"/>
  <c r="H62" i="17"/>
  <c r="I62" i="17"/>
  <c r="J62" i="17"/>
  <c r="K62" i="17"/>
  <c r="L62" i="17"/>
  <c r="M62" i="17"/>
  <c r="D66" i="17"/>
  <c r="E66" i="17"/>
  <c r="H66" i="17"/>
  <c r="I66" i="17"/>
  <c r="K66" i="17"/>
  <c r="L66" i="17"/>
  <c r="M66" i="17"/>
  <c r="D67" i="17"/>
  <c r="E67" i="17"/>
  <c r="F67" i="17"/>
  <c r="I67" i="17"/>
  <c r="J67" i="17"/>
  <c r="M67" i="17"/>
  <c r="E68" i="17"/>
  <c r="E65" i="17" s="1"/>
  <c r="I68" i="17"/>
  <c r="I65" i="17" s="1"/>
  <c r="M68" i="17"/>
  <c r="M65" i="17" s="1"/>
  <c r="C69" i="17"/>
  <c r="D69" i="17"/>
  <c r="E69" i="17"/>
  <c r="F69" i="17"/>
  <c r="G69" i="17"/>
  <c r="H69" i="17"/>
  <c r="I69" i="17"/>
  <c r="J69" i="17"/>
  <c r="K69" i="17"/>
  <c r="L69" i="17"/>
  <c r="M69" i="17"/>
  <c r="C70" i="17"/>
  <c r="C67" i="17" s="1"/>
  <c r="D70" i="17"/>
  <c r="E70" i="17"/>
  <c r="F70" i="17"/>
  <c r="G70" i="17"/>
  <c r="G67" i="17" s="1"/>
  <c r="H70" i="17"/>
  <c r="H67" i="17" s="1"/>
  <c r="I70" i="17"/>
  <c r="J70" i="17"/>
  <c r="K70" i="17"/>
  <c r="K67" i="17" s="1"/>
  <c r="L70" i="17"/>
  <c r="L67" i="17" s="1"/>
  <c r="M70" i="17"/>
  <c r="C71" i="17"/>
  <c r="D71" i="17"/>
  <c r="E71" i="17"/>
  <c r="F71" i="17"/>
  <c r="G71" i="17"/>
  <c r="H71" i="17"/>
  <c r="I71" i="17"/>
  <c r="J71" i="17"/>
  <c r="K71" i="17"/>
  <c r="L71" i="17"/>
  <c r="M71" i="17"/>
  <c r="C74" i="17"/>
  <c r="D74" i="17"/>
  <c r="E74" i="17"/>
  <c r="F74" i="17"/>
  <c r="G74" i="17"/>
  <c r="H74" i="17"/>
  <c r="I74" i="17"/>
  <c r="J74" i="17"/>
  <c r="K74" i="17"/>
  <c r="L74" i="17"/>
  <c r="M74" i="17"/>
  <c r="C77" i="17"/>
  <c r="D77" i="17"/>
  <c r="E77" i="17"/>
  <c r="F77" i="17"/>
  <c r="G77" i="17"/>
  <c r="H77" i="17"/>
  <c r="I77" i="17"/>
  <c r="J77" i="17"/>
  <c r="K77" i="17"/>
  <c r="L77" i="17"/>
  <c r="M77" i="17"/>
  <c r="C80" i="17"/>
  <c r="D80" i="17"/>
  <c r="E80" i="17"/>
  <c r="F80" i="17"/>
  <c r="G80" i="17"/>
  <c r="H80" i="17"/>
  <c r="I80" i="17"/>
  <c r="J80" i="17"/>
  <c r="K80" i="17"/>
  <c r="L80" i="17"/>
  <c r="M80" i="17"/>
  <c r="C4" i="16"/>
  <c r="D4" i="16"/>
  <c r="F4" i="16" s="1"/>
  <c r="G4" i="16" s="1"/>
  <c r="E4" i="16"/>
  <c r="F5" i="16"/>
  <c r="G5" i="16" s="1"/>
  <c r="F6" i="16"/>
  <c r="G6" i="16" s="1"/>
  <c r="C8" i="16"/>
  <c r="F8" i="16"/>
  <c r="E9" i="16"/>
  <c r="F9" i="16"/>
  <c r="C11" i="16"/>
  <c r="D11" i="16"/>
  <c r="D8" i="16" s="1"/>
  <c r="E11" i="16"/>
  <c r="E8" i="16" s="1"/>
  <c r="E7" i="16" s="1"/>
  <c r="F11" i="16"/>
  <c r="G11" i="16"/>
  <c r="C12" i="16"/>
  <c r="C9" i="16" s="1"/>
  <c r="C7" i="16" s="1"/>
  <c r="D12" i="16"/>
  <c r="D9" i="16" s="1"/>
  <c r="E12" i="16"/>
  <c r="F12" i="16"/>
  <c r="G12" i="16"/>
  <c r="C13" i="16"/>
  <c r="C10" i="16" s="1"/>
  <c r="D13" i="16"/>
  <c r="E13" i="16"/>
  <c r="F13" i="16"/>
  <c r="G13" i="16"/>
  <c r="G14" i="16"/>
  <c r="G15" i="16"/>
  <c r="C16" i="16"/>
  <c r="D16" i="16"/>
  <c r="E16" i="16"/>
  <c r="G17" i="16"/>
  <c r="G18" i="16"/>
  <c r="C19" i="16"/>
  <c r="D19" i="16"/>
  <c r="E19" i="16"/>
  <c r="G20" i="16"/>
  <c r="G21" i="16"/>
  <c r="C22" i="16"/>
  <c r="D22" i="16"/>
  <c r="E22" i="16"/>
  <c r="F22" i="16"/>
  <c r="G22" i="16" s="1"/>
  <c r="G23" i="16"/>
  <c r="G24" i="16"/>
  <c r="C25" i="16"/>
  <c r="D25" i="16"/>
  <c r="E25" i="16"/>
  <c r="F25" i="16" s="1"/>
  <c r="G25" i="16" s="1"/>
  <c r="G26" i="16"/>
  <c r="G27" i="16"/>
  <c r="C28" i="16"/>
  <c r="D28" i="16"/>
  <c r="E28" i="16"/>
  <c r="F28" i="16"/>
  <c r="G28" i="16" s="1"/>
  <c r="G29" i="16"/>
  <c r="G30" i="16"/>
  <c r="C31" i="16"/>
  <c r="D31" i="16"/>
  <c r="E31" i="16"/>
  <c r="G32" i="16"/>
  <c r="G33" i="16"/>
  <c r="C34" i="16"/>
  <c r="D34" i="16"/>
  <c r="E34" i="16"/>
  <c r="G35" i="16"/>
  <c r="G36" i="16"/>
  <c r="C37" i="16"/>
  <c r="D37" i="16"/>
  <c r="E37" i="16"/>
  <c r="F38" i="16"/>
  <c r="G38" i="16"/>
  <c r="F39" i="16"/>
  <c r="F37" i="16" s="1"/>
  <c r="G37" i="16" s="1"/>
  <c r="C41" i="16"/>
  <c r="G42" i="16"/>
  <c r="C43" i="16"/>
  <c r="C40" i="16" s="1"/>
  <c r="C44" i="16"/>
  <c r="D44" i="16"/>
  <c r="D41" i="16" s="1"/>
  <c r="E44" i="16"/>
  <c r="E41" i="16" s="1"/>
  <c r="F44" i="16"/>
  <c r="C45" i="16"/>
  <c r="C42" i="16" s="1"/>
  <c r="D45" i="16"/>
  <c r="F45" i="16" s="1"/>
  <c r="F42" i="16" s="1"/>
  <c r="E45" i="16"/>
  <c r="E42" i="16" s="1"/>
  <c r="G45" i="16"/>
  <c r="C46" i="16"/>
  <c r="D46" i="16"/>
  <c r="E46" i="16"/>
  <c r="F46" i="16"/>
  <c r="G46" i="16" s="1"/>
  <c r="F47" i="16"/>
  <c r="G47" i="16" s="1"/>
  <c r="F48" i="16"/>
  <c r="G48" i="16"/>
  <c r="C49" i="16"/>
  <c r="D49" i="16"/>
  <c r="E49" i="16"/>
  <c r="E43" i="16" s="1"/>
  <c r="E40" i="16" s="1"/>
  <c r="F49" i="16"/>
  <c r="G49" i="16" s="1"/>
  <c r="G50" i="16"/>
  <c r="G51" i="16"/>
  <c r="C52" i="16"/>
  <c r="D52" i="16"/>
  <c r="F52" i="16" s="1"/>
  <c r="E52" i="16"/>
  <c r="G52" i="16"/>
  <c r="G53" i="16"/>
  <c r="G54" i="16"/>
  <c r="C55" i="16"/>
  <c r="D55" i="16"/>
  <c r="F55" i="16" s="1"/>
  <c r="G55" i="16" s="1"/>
  <c r="E55" i="16"/>
  <c r="F56" i="16"/>
  <c r="G56" i="16"/>
  <c r="F57" i="16"/>
  <c r="G57" i="16"/>
  <c r="C58" i="16"/>
  <c r="D58" i="16"/>
  <c r="F58" i="16" s="1"/>
  <c r="G58" i="16" s="1"/>
  <c r="E58" i="16"/>
  <c r="D62" i="16"/>
  <c r="E62" i="16"/>
  <c r="C63" i="16"/>
  <c r="E63" i="16"/>
  <c r="D64" i="16"/>
  <c r="C65" i="16"/>
  <c r="C62" i="16" s="1"/>
  <c r="D65" i="16"/>
  <c r="E65" i="16"/>
  <c r="C66" i="16"/>
  <c r="D66" i="16"/>
  <c r="F66" i="16" s="1"/>
  <c r="E66" i="16"/>
  <c r="C67" i="16"/>
  <c r="D67" i="16"/>
  <c r="F67" i="16" s="1"/>
  <c r="E67" i="16"/>
  <c r="F68" i="16"/>
  <c r="G68" i="16" s="1"/>
  <c r="F69" i="16"/>
  <c r="G69" i="16"/>
  <c r="C70" i="16"/>
  <c r="D70" i="16"/>
  <c r="F70" i="16" s="1"/>
  <c r="E70" i="16"/>
  <c r="F71" i="16"/>
  <c r="G71" i="16" s="1"/>
  <c r="F72" i="16"/>
  <c r="G72" i="16" s="1"/>
  <c r="C73" i="16"/>
  <c r="D73" i="16"/>
  <c r="E73" i="16"/>
  <c r="F73" i="16" s="1"/>
  <c r="G73" i="16" s="1"/>
  <c r="F74" i="16"/>
  <c r="G74" i="16"/>
  <c r="F75" i="16"/>
  <c r="G75" i="16"/>
  <c r="C76" i="16"/>
  <c r="D76" i="16"/>
  <c r="E76" i="16"/>
  <c r="F76" i="16"/>
  <c r="G76" i="16" s="1"/>
  <c r="F77" i="16"/>
  <c r="G77" i="16" s="1"/>
  <c r="F78" i="16"/>
  <c r="G78" i="16" s="1"/>
  <c r="C8" i="15"/>
  <c r="D8" i="15"/>
  <c r="E8" i="15"/>
  <c r="F8" i="15"/>
  <c r="G8" i="15"/>
  <c r="I8" i="15"/>
  <c r="J8" i="15"/>
  <c r="K8" i="15"/>
  <c r="L8" i="15"/>
  <c r="M8" i="15"/>
  <c r="K11" i="15"/>
  <c r="D12" i="15"/>
  <c r="F12" i="15"/>
  <c r="G12" i="15"/>
  <c r="H12" i="15"/>
  <c r="K12" i="15"/>
  <c r="L12" i="15"/>
  <c r="E13" i="15"/>
  <c r="G13" i="15"/>
  <c r="I13" i="15"/>
  <c r="K13" i="15"/>
  <c r="L13" i="15"/>
  <c r="M13" i="15"/>
  <c r="L14" i="15"/>
  <c r="C15" i="15"/>
  <c r="D15" i="15"/>
  <c r="E15" i="15"/>
  <c r="F15" i="15"/>
  <c r="G15" i="15"/>
  <c r="H15" i="15"/>
  <c r="I15" i="15"/>
  <c r="J15" i="15"/>
  <c r="J12" i="15" s="1"/>
  <c r="K15" i="15"/>
  <c r="L15" i="15"/>
  <c r="M15" i="15"/>
  <c r="C16" i="15"/>
  <c r="C13" i="15" s="1"/>
  <c r="D16" i="15"/>
  <c r="D13" i="15" s="1"/>
  <c r="E16" i="15"/>
  <c r="F16" i="15"/>
  <c r="G16" i="15"/>
  <c r="H16" i="15"/>
  <c r="H13" i="15" s="1"/>
  <c r="I16" i="15"/>
  <c r="J16" i="15"/>
  <c r="J13" i="15" s="1"/>
  <c r="K16" i="15"/>
  <c r="L16" i="15"/>
  <c r="M16" i="15"/>
  <c r="C17" i="15"/>
  <c r="D17" i="15"/>
  <c r="E17" i="15"/>
  <c r="F17" i="15"/>
  <c r="G17" i="15"/>
  <c r="H17" i="15"/>
  <c r="I17" i="15"/>
  <c r="J17" i="15"/>
  <c r="K17" i="15"/>
  <c r="L17" i="15"/>
  <c r="M17" i="15"/>
  <c r="C20" i="15"/>
  <c r="D20" i="15"/>
  <c r="E20" i="15"/>
  <c r="F20" i="15"/>
  <c r="G20" i="15"/>
  <c r="H20" i="15"/>
  <c r="I20" i="15"/>
  <c r="J20" i="15"/>
  <c r="K20" i="15"/>
  <c r="L20" i="15"/>
  <c r="M20" i="15"/>
  <c r="C23" i="15"/>
  <c r="D23" i="15"/>
  <c r="E23" i="15"/>
  <c r="F23" i="15"/>
  <c r="G23" i="15"/>
  <c r="H23" i="15"/>
  <c r="I23" i="15"/>
  <c r="J23" i="15"/>
  <c r="K23" i="15"/>
  <c r="L23" i="15"/>
  <c r="M23" i="15"/>
  <c r="C26" i="15"/>
  <c r="D26" i="15"/>
  <c r="E26" i="15"/>
  <c r="F26" i="15"/>
  <c r="G26" i="15"/>
  <c r="H26" i="15"/>
  <c r="I26" i="15"/>
  <c r="J26" i="15"/>
  <c r="K26" i="15"/>
  <c r="L26" i="15"/>
  <c r="M26" i="15"/>
  <c r="C29" i="15"/>
  <c r="D29" i="15"/>
  <c r="E29" i="15"/>
  <c r="F29" i="15"/>
  <c r="G29" i="15"/>
  <c r="H29" i="15"/>
  <c r="I29" i="15"/>
  <c r="J29" i="15"/>
  <c r="K29" i="15"/>
  <c r="L29" i="15"/>
  <c r="M29" i="15"/>
  <c r="C32" i="15"/>
  <c r="D32" i="15"/>
  <c r="E32" i="15"/>
  <c r="F32" i="15"/>
  <c r="G32" i="15"/>
  <c r="H32" i="15"/>
  <c r="I32" i="15"/>
  <c r="J32" i="15"/>
  <c r="K32" i="15"/>
  <c r="L32" i="15"/>
  <c r="M32" i="15"/>
  <c r="C35" i="15"/>
  <c r="D35" i="15"/>
  <c r="E35" i="15"/>
  <c r="F35" i="15"/>
  <c r="G35" i="15"/>
  <c r="H35" i="15"/>
  <c r="I35" i="15"/>
  <c r="J35" i="15"/>
  <c r="K35" i="15"/>
  <c r="L35" i="15"/>
  <c r="M35" i="15"/>
  <c r="C38" i="15"/>
  <c r="D38" i="15"/>
  <c r="E38" i="15"/>
  <c r="F38" i="15"/>
  <c r="G38" i="15"/>
  <c r="H38" i="15"/>
  <c r="I38" i="15"/>
  <c r="J38" i="15"/>
  <c r="K38" i="15"/>
  <c r="L38" i="15"/>
  <c r="M38" i="15"/>
  <c r="C41" i="15"/>
  <c r="E41" i="15"/>
  <c r="F41" i="15"/>
  <c r="G41" i="15"/>
  <c r="H41" i="15"/>
  <c r="I41" i="15"/>
  <c r="J41" i="15"/>
  <c r="K41" i="15"/>
  <c r="L41" i="15"/>
  <c r="M41" i="15"/>
  <c r="D42" i="15"/>
  <c r="D43" i="15"/>
  <c r="D41" i="15" s="1"/>
  <c r="F44" i="15"/>
  <c r="G44" i="15"/>
  <c r="E45" i="15"/>
  <c r="G45" i="15"/>
  <c r="I45" i="15"/>
  <c r="K45" i="15"/>
  <c r="L45" i="15"/>
  <c r="M45" i="15"/>
  <c r="F46" i="15"/>
  <c r="J46" i="15"/>
  <c r="L46" i="15"/>
  <c r="J47" i="15"/>
  <c r="J44" i="15" s="1"/>
  <c r="K47" i="15"/>
  <c r="K44" i="15" s="1"/>
  <c r="C48" i="15"/>
  <c r="C45" i="15" s="1"/>
  <c r="D48" i="15"/>
  <c r="D45" i="15" s="1"/>
  <c r="E48" i="15"/>
  <c r="F48" i="15"/>
  <c r="F45" i="15" s="1"/>
  <c r="G48" i="15"/>
  <c r="H48" i="15"/>
  <c r="H45" i="15" s="1"/>
  <c r="I48" i="15"/>
  <c r="J48" i="15"/>
  <c r="J45" i="15" s="1"/>
  <c r="K48" i="15"/>
  <c r="L48" i="15"/>
  <c r="M48" i="15"/>
  <c r="C49" i="15"/>
  <c r="C46" i="15" s="1"/>
  <c r="D49" i="15"/>
  <c r="D46" i="15" s="1"/>
  <c r="E49" i="15"/>
  <c r="E46" i="15" s="1"/>
  <c r="F49" i="15"/>
  <c r="G49" i="15"/>
  <c r="G46" i="15" s="1"/>
  <c r="H49" i="15"/>
  <c r="H46" i="15" s="1"/>
  <c r="I49" i="15"/>
  <c r="I46" i="15" s="1"/>
  <c r="J49" i="15"/>
  <c r="K49" i="15"/>
  <c r="K46" i="15" s="1"/>
  <c r="L49" i="15"/>
  <c r="M49" i="15"/>
  <c r="M46" i="15" s="1"/>
  <c r="C50" i="15"/>
  <c r="D50" i="15"/>
  <c r="E50" i="15"/>
  <c r="F50" i="15"/>
  <c r="F47" i="15" s="1"/>
  <c r="G50" i="15"/>
  <c r="H50" i="15"/>
  <c r="I50" i="15"/>
  <c r="J50" i="15"/>
  <c r="K50" i="15"/>
  <c r="L50" i="15"/>
  <c r="M50" i="15"/>
  <c r="C53" i="15"/>
  <c r="C47" i="15" s="1"/>
  <c r="C44" i="15" s="1"/>
  <c r="D53" i="15"/>
  <c r="E53" i="15"/>
  <c r="F53" i="15"/>
  <c r="G53" i="15"/>
  <c r="G47" i="15" s="1"/>
  <c r="H53" i="15"/>
  <c r="I53" i="15"/>
  <c r="J53" i="15"/>
  <c r="K53" i="15"/>
  <c r="L53" i="15"/>
  <c r="M53" i="15"/>
  <c r="C56" i="15"/>
  <c r="D56" i="15"/>
  <c r="E56" i="15"/>
  <c r="F56" i="15"/>
  <c r="G56" i="15"/>
  <c r="H56" i="15"/>
  <c r="I56" i="15"/>
  <c r="J56" i="15"/>
  <c r="K56" i="15"/>
  <c r="L56" i="15"/>
  <c r="M56" i="15"/>
  <c r="C59" i="15"/>
  <c r="D59" i="15"/>
  <c r="E59" i="15"/>
  <c r="E47" i="15" s="1"/>
  <c r="E44" i="15" s="1"/>
  <c r="F59" i="15"/>
  <c r="G59" i="15"/>
  <c r="H59" i="15"/>
  <c r="I59" i="15"/>
  <c r="J59" i="15"/>
  <c r="K59" i="15"/>
  <c r="L59" i="15"/>
  <c r="M59" i="15"/>
  <c r="C62" i="15"/>
  <c r="D62" i="15"/>
  <c r="E62" i="15"/>
  <c r="F62" i="15"/>
  <c r="G62" i="15"/>
  <c r="H62" i="15"/>
  <c r="I62" i="15"/>
  <c r="J62" i="15"/>
  <c r="K62" i="15"/>
  <c r="L62" i="15"/>
  <c r="M62" i="15"/>
  <c r="I65" i="15"/>
  <c r="D66" i="15"/>
  <c r="H66" i="15"/>
  <c r="L66" i="15"/>
  <c r="D67" i="15"/>
  <c r="E67" i="15"/>
  <c r="I67" i="15"/>
  <c r="M67" i="15"/>
  <c r="E68" i="15"/>
  <c r="E65" i="15" s="1"/>
  <c r="I68" i="15"/>
  <c r="M68" i="15"/>
  <c r="M65" i="15" s="1"/>
  <c r="C69" i="15"/>
  <c r="D69" i="15"/>
  <c r="E69" i="15"/>
  <c r="E66" i="15" s="1"/>
  <c r="F69" i="15"/>
  <c r="G69" i="15"/>
  <c r="H69" i="15"/>
  <c r="I69" i="15"/>
  <c r="I66" i="15" s="1"/>
  <c r="J69" i="15"/>
  <c r="K69" i="15"/>
  <c r="L69" i="15"/>
  <c r="M69" i="15"/>
  <c r="M66" i="15" s="1"/>
  <c r="C70" i="15"/>
  <c r="C67" i="15" s="1"/>
  <c r="D70" i="15"/>
  <c r="D68" i="15" s="1"/>
  <c r="D65" i="15" s="1"/>
  <c r="E70" i="15"/>
  <c r="F70" i="15"/>
  <c r="F67" i="15" s="1"/>
  <c r="G70" i="15"/>
  <c r="G67" i="15" s="1"/>
  <c r="H70" i="15"/>
  <c r="H67" i="15" s="1"/>
  <c r="I70" i="15"/>
  <c r="J70" i="15"/>
  <c r="J67" i="15" s="1"/>
  <c r="K70" i="15"/>
  <c r="K67" i="15" s="1"/>
  <c r="L70" i="15"/>
  <c r="M70" i="15"/>
  <c r="C71" i="15"/>
  <c r="D71" i="15"/>
  <c r="E71" i="15"/>
  <c r="F71" i="15"/>
  <c r="G71" i="15"/>
  <c r="H71" i="15"/>
  <c r="I71" i="15"/>
  <c r="J71" i="15"/>
  <c r="K71" i="15"/>
  <c r="L71" i="15"/>
  <c r="M71" i="15"/>
  <c r="C74" i="15"/>
  <c r="D74" i="15"/>
  <c r="E74" i="15"/>
  <c r="F74" i="15"/>
  <c r="G74" i="15"/>
  <c r="H74" i="15"/>
  <c r="I74" i="15"/>
  <c r="J74" i="15"/>
  <c r="K74" i="15"/>
  <c r="L74" i="15"/>
  <c r="M74" i="15"/>
  <c r="C77" i="15"/>
  <c r="D77" i="15"/>
  <c r="E77" i="15"/>
  <c r="F77" i="15"/>
  <c r="G77" i="15"/>
  <c r="H77" i="15"/>
  <c r="I77" i="15"/>
  <c r="J77" i="15"/>
  <c r="K77" i="15"/>
  <c r="L77" i="15"/>
  <c r="M77" i="15"/>
  <c r="C80" i="15"/>
  <c r="D80" i="15"/>
  <c r="E80" i="15"/>
  <c r="F80" i="15"/>
  <c r="G80" i="15"/>
  <c r="H80" i="15"/>
  <c r="I80" i="15"/>
  <c r="J80" i="15"/>
  <c r="K80" i="15"/>
  <c r="L80" i="15"/>
  <c r="M80" i="15"/>
  <c r="C5" i="14"/>
  <c r="D5" i="14"/>
  <c r="E5" i="14"/>
  <c r="H5" i="14"/>
  <c r="I5" i="14"/>
  <c r="F6" i="14"/>
  <c r="J6" i="14"/>
  <c r="J5" i="14" s="1"/>
  <c r="F7" i="14"/>
  <c r="G7" i="14"/>
  <c r="J7" i="14"/>
  <c r="C9" i="14"/>
  <c r="C8" i="14" s="1"/>
  <c r="C12" i="14"/>
  <c r="D12" i="14"/>
  <c r="D9" i="14" s="1"/>
  <c r="E12" i="14"/>
  <c r="E9" i="14" s="1"/>
  <c r="E8" i="14" s="1"/>
  <c r="H12" i="14"/>
  <c r="H9" i="14" s="1"/>
  <c r="I12" i="14"/>
  <c r="J12" i="14" s="1"/>
  <c r="C13" i="14"/>
  <c r="C10" i="14" s="1"/>
  <c r="D13" i="14"/>
  <c r="D10" i="14" s="1"/>
  <c r="E13" i="14"/>
  <c r="E10" i="14" s="1"/>
  <c r="H13" i="14"/>
  <c r="H10" i="14" s="1"/>
  <c r="C14" i="14"/>
  <c r="D14" i="14"/>
  <c r="D11" i="14" s="1"/>
  <c r="E14" i="14"/>
  <c r="H14" i="14"/>
  <c r="I14" i="14"/>
  <c r="J14" i="14" s="1"/>
  <c r="F15" i="14"/>
  <c r="G15" i="14" s="1"/>
  <c r="J15" i="14"/>
  <c r="F16" i="14"/>
  <c r="J16" i="14"/>
  <c r="C17" i="14"/>
  <c r="C11" i="14" s="1"/>
  <c r="D17" i="14"/>
  <c r="F17" i="14" s="1"/>
  <c r="E17" i="14"/>
  <c r="H17" i="14"/>
  <c r="I17" i="14"/>
  <c r="I11" i="14" s="1"/>
  <c r="F18" i="14"/>
  <c r="G18" i="14"/>
  <c r="J18" i="14"/>
  <c r="F19" i="14"/>
  <c r="G19" i="14"/>
  <c r="J19" i="14"/>
  <c r="C20" i="14"/>
  <c r="G20" i="14" s="1"/>
  <c r="D20" i="14"/>
  <c r="E20" i="14"/>
  <c r="F20" i="14"/>
  <c r="H20" i="14"/>
  <c r="I20" i="14"/>
  <c r="J20" i="14"/>
  <c r="F21" i="14"/>
  <c r="G21" i="14" s="1"/>
  <c r="J21" i="14"/>
  <c r="F22" i="14"/>
  <c r="G22" i="14"/>
  <c r="J22" i="14"/>
  <c r="C23" i="14"/>
  <c r="D23" i="14"/>
  <c r="E23" i="14"/>
  <c r="H23" i="14"/>
  <c r="J23" i="14" s="1"/>
  <c r="I23" i="14"/>
  <c r="F24" i="14"/>
  <c r="G24" i="14"/>
  <c r="J24" i="14"/>
  <c r="F25" i="14"/>
  <c r="G25" i="14"/>
  <c r="J25" i="14"/>
  <c r="C26" i="14"/>
  <c r="D26" i="14"/>
  <c r="E26" i="14"/>
  <c r="F26" i="14"/>
  <c r="G26" i="14"/>
  <c r="H26" i="14"/>
  <c r="I26" i="14"/>
  <c r="J26" i="14"/>
  <c r="F27" i="14"/>
  <c r="G27" i="14" s="1"/>
  <c r="J27" i="14"/>
  <c r="F28" i="14"/>
  <c r="G28" i="14"/>
  <c r="J28" i="14"/>
  <c r="C29" i="14"/>
  <c r="D29" i="14"/>
  <c r="E29" i="14"/>
  <c r="H29" i="14"/>
  <c r="I29" i="14"/>
  <c r="F30" i="14"/>
  <c r="G30" i="14"/>
  <c r="J30" i="14"/>
  <c r="F31" i="14"/>
  <c r="G31" i="14"/>
  <c r="J31" i="14"/>
  <c r="C32" i="14"/>
  <c r="D32" i="14"/>
  <c r="E32" i="14"/>
  <c r="F32" i="14"/>
  <c r="G32" i="14" s="1"/>
  <c r="H32" i="14"/>
  <c r="I32" i="14"/>
  <c r="J32" i="14"/>
  <c r="F33" i="14"/>
  <c r="G33" i="14" s="1"/>
  <c r="J33" i="14"/>
  <c r="F34" i="14"/>
  <c r="G34" i="14"/>
  <c r="J34" i="14"/>
  <c r="C35" i="14"/>
  <c r="D35" i="14"/>
  <c r="E35" i="14"/>
  <c r="H35" i="14"/>
  <c r="I35" i="14"/>
  <c r="F36" i="14"/>
  <c r="G36" i="14" s="1"/>
  <c r="J36" i="14"/>
  <c r="F37" i="14"/>
  <c r="G37" i="14"/>
  <c r="J37" i="14"/>
  <c r="C38" i="14"/>
  <c r="D38" i="14"/>
  <c r="E38" i="14"/>
  <c r="F38" i="14" s="1"/>
  <c r="G38" i="14" s="1"/>
  <c r="H38" i="14"/>
  <c r="I38" i="14"/>
  <c r="J38" i="14" s="1"/>
  <c r="F39" i="14"/>
  <c r="G39" i="14" s="1"/>
  <c r="J39" i="14"/>
  <c r="F40" i="14"/>
  <c r="G40" i="14" s="1"/>
  <c r="J40" i="14"/>
  <c r="D42" i="14"/>
  <c r="E42" i="14"/>
  <c r="D43" i="14"/>
  <c r="I43" i="14"/>
  <c r="D44" i="14"/>
  <c r="D41" i="14" s="1"/>
  <c r="I44" i="14"/>
  <c r="I41" i="14" s="1"/>
  <c r="C45" i="14"/>
  <c r="C42" i="14" s="1"/>
  <c r="D45" i="14"/>
  <c r="E45" i="14"/>
  <c r="H45" i="14"/>
  <c r="H42" i="14" s="1"/>
  <c r="I45" i="14"/>
  <c r="I42" i="14" s="1"/>
  <c r="C46" i="14"/>
  <c r="C43" i="14" s="1"/>
  <c r="D46" i="14"/>
  <c r="E46" i="14"/>
  <c r="E43" i="14" s="1"/>
  <c r="H46" i="14"/>
  <c r="H43" i="14" s="1"/>
  <c r="I46" i="14"/>
  <c r="C47" i="14"/>
  <c r="D47" i="14"/>
  <c r="E47" i="14"/>
  <c r="E44" i="14" s="1"/>
  <c r="E41" i="14" s="1"/>
  <c r="H47" i="14"/>
  <c r="J47" i="14" s="1"/>
  <c r="I47" i="14"/>
  <c r="F48" i="14"/>
  <c r="F45" i="14" s="1"/>
  <c r="G48" i="14"/>
  <c r="J48" i="14"/>
  <c r="F49" i="14"/>
  <c r="G49" i="14"/>
  <c r="J49" i="14"/>
  <c r="C50" i="14"/>
  <c r="D50" i="14"/>
  <c r="E50" i="14"/>
  <c r="F50" i="14"/>
  <c r="G50" i="14" s="1"/>
  <c r="H50" i="14"/>
  <c r="I50" i="14"/>
  <c r="J50" i="14"/>
  <c r="F51" i="14"/>
  <c r="G51" i="14" s="1"/>
  <c r="J51" i="14"/>
  <c r="F52" i="14"/>
  <c r="G52" i="14"/>
  <c r="J52" i="14"/>
  <c r="C53" i="14"/>
  <c r="D53" i="14"/>
  <c r="E53" i="14"/>
  <c r="H53" i="14"/>
  <c r="J53" i="14" s="1"/>
  <c r="I53" i="14"/>
  <c r="F54" i="14"/>
  <c r="G54" i="14"/>
  <c r="J54" i="14"/>
  <c r="F55" i="14"/>
  <c r="G55" i="14"/>
  <c r="J55" i="14"/>
  <c r="C56" i="14"/>
  <c r="D56" i="14"/>
  <c r="E56" i="14"/>
  <c r="F56" i="14"/>
  <c r="G56" i="14" s="1"/>
  <c r="H56" i="14"/>
  <c r="I56" i="14"/>
  <c r="J56" i="14"/>
  <c r="F57" i="14"/>
  <c r="G57" i="14" s="1"/>
  <c r="J57" i="14"/>
  <c r="F58" i="14"/>
  <c r="G58" i="14"/>
  <c r="J58" i="14"/>
  <c r="C59" i="14"/>
  <c r="D59" i="14"/>
  <c r="E59" i="14"/>
  <c r="H59" i="14"/>
  <c r="J59" i="14" s="1"/>
  <c r="I59" i="14"/>
  <c r="F60" i="14"/>
  <c r="G60" i="14"/>
  <c r="J60" i="14"/>
  <c r="F61" i="14"/>
  <c r="G61" i="14"/>
  <c r="J61" i="14"/>
  <c r="C66" i="14"/>
  <c r="C63" i="14" s="1"/>
  <c r="D66" i="14"/>
  <c r="D63" i="14" s="1"/>
  <c r="E66" i="14"/>
  <c r="E63" i="14" s="1"/>
  <c r="F66" i="14"/>
  <c r="G66" i="14" s="1"/>
  <c r="G63" i="14" s="1"/>
  <c r="H66" i="14"/>
  <c r="H63" i="14" s="1"/>
  <c r="I66" i="14"/>
  <c r="I63" i="14" s="1"/>
  <c r="J66" i="14"/>
  <c r="J63" i="14" s="1"/>
  <c r="C67" i="14"/>
  <c r="C64" i="14" s="1"/>
  <c r="D67" i="14"/>
  <c r="D64" i="14" s="1"/>
  <c r="E67" i="14"/>
  <c r="E64" i="14" s="1"/>
  <c r="F67" i="14"/>
  <c r="G67" i="14" s="1"/>
  <c r="G64" i="14" s="1"/>
  <c r="H67" i="14"/>
  <c r="H64" i="14" s="1"/>
  <c r="I67" i="14"/>
  <c r="I64" i="14" s="1"/>
  <c r="J67" i="14"/>
  <c r="J64" i="14" s="1"/>
  <c r="C68" i="14"/>
  <c r="D68" i="14"/>
  <c r="E68" i="14"/>
  <c r="F68" i="14"/>
  <c r="G68" i="14" s="1"/>
  <c r="H68" i="14"/>
  <c r="I68" i="14"/>
  <c r="J68" i="14"/>
  <c r="G69" i="14"/>
  <c r="J69" i="14"/>
  <c r="G70" i="14"/>
  <c r="J70" i="14"/>
  <c r="C71" i="14"/>
  <c r="D71" i="14"/>
  <c r="E71" i="14"/>
  <c r="F71" i="14"/>
  <c r="G71" i="14" s="1"/>
  <c r="H71" i="14"/>
  <c r="I71" i="14"/>
  <c r="J71" i="14"/>
  <c r="G72" i="14"/>
  <c r="J72" i="14"/>
  <c r="G73" i="14"/>
  <c r="J73" i="14"/>
  <c r="C74" i="14"/>
  <c r="D74" i="14"/>
  <c r="E74" i="14"/>
  <c r="F74" i="14"/>
  <c r="G74" i="14" s="1"/>
  <c r="H74" i="14"/>
  <c r="I74" i="14"/>
  <c r="J74" i="14"/>
  <c r="G75" i="14"/>
  <c r="J75" i="14"/>
  <c r="G76" i="14"/>
  <c r="J76" i="14"/>
  <c r="C77" i="14"/>
  <c r="D77" i="14"/>
  <c r="E77" i="14"/>
  <c r="F77" i="14"/>
  <c r="G77" i="14" s="1"/>
  <c r="H77" i="14"/>
  <c r="I77" i="14"/>
  <c r="J77" i="14"/>
  <c r="G78" i="14"/>
  <c r="J78" i="14"/>
  <c r="G79" i="14"/>
  <c r="J79" i="14"/>
  <c r="C8" i="13"/>
  <c r="D8" i="13"/>
  <c r="E8" i="13"/>
  <c r="F8" i="13"/>
  <c r="G8" i="13"/>
  <c r="H8" i="13"/>
  <c r="I8" i="13"/>
  <c r="J8" i="13"/>
  <c r="K8" i="13"/>
  <c r="L8" i="13"/>
  <c r="M8" i="13"/>
  <c r="C11" i="13"/>
  <c r="K11" i="13"/>
  <c r="E12" i="13"/>
  <c r="H12" i="13"/>
  <c r="H11" i="13" s="1"/>
  <c r="I12" i="13"/>
  <c r="M12" i="13"/>
  <c r="E13" i="13"/>
  <c r="F13" i="13"/>
  <c r="J13" i="13"/>
  <c r="M13" i="13"/>
  <c r="C14" i="13"/>
  <c r="F14" i="13"/>
  <c r="G14" i="13"/>
  <c r="J14" i="13"/>
  <c r="K14" i="13"/>
  <c r="C15" i="13"/>
  <c r="C12" i="13" s="1"/>
  <c r="D15" i="13"/>
  <c r="D14" i="13" s="1"/>
  <c r="E15" i="13"/>
  <c r="F15" i="13"/>
  <c r="F12" i="13" s="1"/>
  <c r="F11" i="13" s="1"/>
  <c r="G15" i="13"/>
  <c r="G12" i="13" s="1"/>
  <c r="G11" i="13" s="1"/>
  <c r="H15" i="13"/>
  <c r="H14" i="13" s="1"/>
  <c r="I15" i="13"/>
  <c r="J15" i="13"/>
  <c r="J12" i="13" s="1"/>
  <c r="K15" i="13"/>
  <c r="K12" i="13" s="1"/>
  <c r="L15" i="13"/>
  <c r="L14" i="13" s="1"/>
  <c r="M15" i="13"/>
  <c r="C16" i="13"/>
  <c r="C13" i="13" s="1"/>
  <c r="D16" i="13"/>
  <c r="D13" i="13" s="1"/>
  <c r="E16" i="13"/>
  <c r="E14" i="13" s="1"/>
  <c r="F16" i="13"/>
  <c r="G16" i="13"/>
  <c r="G13" i="13" s="1"/>
  <c r="H16" i="13"/>
  <c r="H13" i="13" s="1"/>
  <c r="I16" i="13"/>
  <c r="I14" i="13" s="1"/>
  <c r="J16" i="13"/>
  <c r="K16" i="13"/>
  <c r="K13" i="13" s="1"/>
  <c r="L16" i="13"/>
  <c r="L13" i="13" s="1"/>
  <c r="M16" i="13"/>
  <c r="M14" i="13" s="1"/>
  <c r="C17" i="13"/>
  <c r="D17" i="13"/>
  <c r="E17" i="13"/>
  <c r="F17" i="13"/>
  <c r="G17" i="13"/>
  <c r="H17" i="13"/>
  <c r="I17" i="13"/>
  <c r="J17" i="13"/>
  <c r="K17" i="13"/>
  <c r="L17" i="13"/>
  <c r="M17" i="13"/>
  <c r="C20" i="13"/>
  <c r="D20" i="13"/>
  <c r="E20" i="13"/>
  <c r="F20" i="13"/>
  <c r="G20" i="13"/>
  <c r="H20" i="13"/>
  <c r="I20" i="13"/>
  <c r="J20" i="13"/>
  <c r="K20" i="13"/>
  <c r="L20" i="13"/>
  <c r="M20" i="13"/>
  <c r="C23" i="13"/>
  <c r="D23" i="13"/>
  <c r="E23" i="13"/>
  <c r="F23" i="13"/>
  <c r="G23" i="13"/>
  <c r="H23" i="13"/>
  <c r="I23" i="13"/>
  <c r="J23" i="13"/>
  <c r="K23" i="13"/>
  <c r="L23" i="13"/>
  <c r="M23" i="13"/>
  <c r="C26" i="13"/>
  <c r="D26" i="13"/>
  <c r="E26" i="13"/>
  <c r="F26" i="13"/>
  <c r="G26" i="13"/>
  <c r="H26" i="13"/>
  <c r="I26" i="13"/>
  <c r="J26" i="13"/>
  <c r="K26" i="13"/>
  <c r="L26" i="13"/>
  <c r="M26" i="13"/>
  <c r="C29" i="13"/>
  <c r="D29" i="13"/>
  <c r="E29" i="13"/>
  <c r="F29" i="13"/>
  <c r="G29" i="13"/>
  <c r="H29" i="13"/>
  <c r="I29" i="13"/>
  <c r="J29" i="13"/>
  <c r="K29" i="13"/>
  <c r="L29" i="13"/>
  <c r="M29" i="13"/>
  <c r="C32" i="13"/>
  <c r="D32" i="13"/>
  <c r="E32" i="13"/>
  <c r="F32" i="13"/>
  <c r="G32" i="13"/>
  <c r="H32" i="13"/>
  <c r="I32" i="13"/>
  <c r="J32" i="13"/>
  <c r="K32" i="13"/>
  <c r="L32" i="13"/>
  <c r="M32" i="13"/>
  <c r="C35" i="13"/>
  <c r="D35" i="13"/>
  <c r="E35" i="13"/>
  <c r="F35" i="13"/>
  <c r="G35" i="13"/>
  <c r="H35" i="13"/>
  <c r="I35" i="13"/>
  <c r="J35" i="13"/>
  <c r="K35" i="13"/>
  <c r="L35" i="13"/>
  <c r="M35" i="13"/>
  <c r="C38" i="13"/>
  <c r="D38" i="13"/>
  <c r="E38" i="13"/>
  <c r="F38" i="13"/>
  <c r="G38" i="13"/>
  <c r="H38" i="13"/>
  <c r="I38" i="13"/>
  <c r="J38" i="13"/>
  <c r="K38" i="13"/>
  <c r="L38" i="13"/>
  <c r="M38" i="13"/>
  <c r="C41" i="13"/>
  <c r="E41" i="13"/>
  <c r="F41" i="13"/>
  <c r="G41" i="13"/>
  <c r="H41" i="13"/>
  <c r="I41" i="13"/>
  <c r="J41" i="13"/>
  <c r="K41" i="13"/>
  <c r="L41" i="13"/>
  <c r="M41" i="13"/>
  <c r="D42" i="13"/>
  <c r="D41" i="13" s="1"/>
  <c r="D43" i="13"/>
  <c r="F45" i="13"/>
  <c r="J45" i="13"/>
  <c r="C46" i="13"/>
  <c r="G46" i="13"/>
  <c r="K46" i="13"/>
  <c r="C48" i="13"/>
  <c r="C45" i="13" s="1"/>
  <c r="D48" i="13"/>
  <c r="D45" i="13" s="1"/>
  <c r="E48" i="13"/>
  <c r="E45" i="13" s="1"/>
  <c r="F48" i="13"/>
  <c r="G48" i="13"/>
  <c r="G45" i="13" s="1"/>
  <c r="H48" i="13"/>
  <c r="H45" i="13" s="1"/>
  <c r="I48" i="13"/>
  <c r="I45" i="13" s="1"/>
  <c r="J48" i="13"/>
  <c r="K48" i="13"/>
  <c r="K45" i="13" s="1"/>
  <c r="L48" i="13"/>
  <c r="L45" i="13" s="1"/>
  <c r="M48" i="13"/>
  <c r="M45" i="13" s="1"/>
  <c r="C49" i="13"/>
  <c r="D49" i="13"/>
  <c r="D46" i="13" s="1"/>
  <c r="E49" i="13"/>
  <c r="E46" i="13" s="1"/>
  <c r="F49" i="13"/>
  <c r="F46" i="13" s="1"/>
  <c r="G49" i="13"/>
  <c r="H49" i="13"/>
  <c r="H46" i="13" s="1"/>
  <c r="I49" i="13"/>
  <c r="I46" i="13" s="1"/>
  <c r="J49" i="13"/>
  <c r="J46" i="13" s="1"/>
  <c r="K49" i="13"/>
  <c r="L49" i="13"/>
  <c r="L46" i="13" s="1"/>
  <c r="M49" i="13"/>
  <c r="M46" i="13" s="1"/>
  <c r="C50" i="13"/>
  <c r="C47" i="13" s="1"/>
  <c r="C44" i="13" s="1"/>
  <c r="D50" i="13"/>
  <c r="E50" i="13"/>
  <c r="F50" i="13"/>
  <c r="G50" i="13"/>
  <c r="G47" i="13" s="1"/>
  <c r="G44" i="13" s="1"/>
  <c r="H50" i="13"/>
  <c r="I50" i="13"/>
  <c r="J50" i="13"/>
  <c r="K50" i="13"/>
  <c r="K47" i="13" s="1"/>
  <c r="K44" i="13" s="1"/>
  <c r="L50" i="13"/>
  <c r="M50" i="13"/>
  <c r="C53" i="13"/>
  <c r="D53" i="13"/>
  <c r="D47" i="13" s="1"/>
  <c r="D44" i="13" s="1"/>
  <c r="E53" i="13"/>
  <c r="F53" i="13"/>
  <c r="G53" i="13"/>
  <c r="H53" i="13"/>
  <c r="H47" i="13" s="1"/>
  <c r="H44" i="13" s="1"/>
  <c r="I53" i="13"/>
  <c r="J53" i="13"/>
  <c r="K53" i="13"/>
  <c r="L53" i="13"/>
  <c r="L47" i="13" s="1"/>
  <c r="L44" i="13" s="1"/>
  <c r="M53" i="13"/>
  <c r="C56" i="13"/>
  <c r="D56" i="13"/>
  <c r="E56" i="13"/>
  <c r="F56" i="13"/>
  <c r="G56" i="13"/>
  <c r="H56" i="13"/>
  <c r="I56" i="13"/>
  <c r="J56" i="13"/>
  <c r="K56" i="13"/>
  <c r="L56" i="13"/>
  <c r="M56" i="13"/>
  <c r="C59" i="13"/>
  <c r="D59" i="13"/>
  <c r="E59" i="13"/>
  <c r="F59" i="13"/>
  <c r="G59" i="13"/>
  <c r="H59" i="13"/>
  <c r="I59" i="13"/>
  <c r="J59" i="13"/>
  <c r="K59" i="13"/>
  <c r="L59" i="13"/>
  <c r="M59" i="13"/>
  <c r="C62" i="13"/>
  <c r="D62" i="13"/>
  <c r="E62" i="13"/>
  <c r="F62" i="13"/>
  <c r="G62" i="13"/>
  <c r="H62" i="13"/>
  <c r="I62" i="13"/>
  <c r="J62" i="13"/>
  <c r="K62" i="13"/>
  <c r="L62" i="13"/>
  <c r="M62" i="13"/>
  <c r="D66" i="13"/>
  <c r="E66" i="13"/>
  <c r="H66" i="13"/>
  <c r="I66" i="13"/>
  <c r="L66" i="13"/>
  <c r="M66" i="13"/>
  <c r="E67" i="13"/>
  <c r="F67" i="13"/>
  <c r="I67" i="13"/>
  <c r="J67" i="13"/>
  <c r="M67" i="13"/>
  <c r="C68" i="13"/>
  <c r="C65" i="13" s="1"/>
  <c r="F68" i="13"/>
  <c r="F65" i="13" s="1"/>
  <c r="J68" i="13"/>
  <c r="J65" i="13" s="1"/>
  <c r="K68" i="13"/>
  <c r="K65" i="13" s="1"/>
  <c r="C69" i="13"/>
  <c r="C66" i="13" s="1"/>
  <c r="D69" i="13"/>
  <c r="E69" i="13"/>
  <c r="E68" i="13" s="1"/>
  <c r="E65" i="13" s="1"/>
  <c r="F69" i="13"/>
  <c r="F66" i="13" s="1"/>
  <c r="G69" i="13"/>
  <c r="G66" i="13" s="1"/>
  <c r="H69" i="13"/>
  <c r="I69" i="13"/>
  <c r="I68" i="13" s="1"/>
  <c r="I65" i="13" s="1"/>
  <c r="J69" i="13"/>
  <c r="J66" i="13" s="1"/>
  <c r="K69" i="13"/>
  <c r="K66" i="13" s="1"/>
  <c r="L69" i="13"/>
  <c r="M69" i="13"/>
  <c r="M68" i="13" s="1"/>
  <c r="M65" i="13" s="1"/>
  <c r="C70" i="13"/>
  <c r="C67" i="13" s="1"/>
  <c r="D70" i="13"/>
  <c r="D67" i="13" s="1"/>
  <c r="E70" i="13"/>
  <c r="F70" i="13"/>
  <c r="G70" i="13"/>
  <c r="G67" i="13" s="1"/>
  <c r="H70" i="13"/>
  <c r="H67" i="13" s="1"/>
  <c r="I70" i="13"/>
  <c r="J70" i="13"/>
  <c r="K70" i="13"/>
  <c r="K67" i="13" s="1"/>
  <c r="L70" i="13"/>
  <c r="L67" i="13" s="1"/>
  <c r="M70" i="13"/>
  <c r="C71" i="13"/>
  <c r="D71" i="13"/>
  <c r="E71" i="13"/>
  <c r="F71" i="13"/>
  <c r="G71" i="13"/>
  <c r="H71" i="13"/>
  <c r="I71" i="13"/>
  <c r="J71" i="13"/>
  <c r="K71" i="13"/>
  <c r="L71" i="13"/>
  <c r="M71" i="13"/>
  <c r="C74" i="13"/>
  <c r="D74" i="13"/>
  <c r="E74" i="13"/>
  <c r="F74" i="13"/>
  <c r="G74" i="13"/>
  <c r="H74" i="13"/>
  <c r="I74" i="13"/>
  <c r="J74" i="13"/>
  <c r="K74" i="13"/>
  <c r="L74" i="13"/>
  <c r="M74" i="13"/>
  <c r="C77" i="13"/>
  <c r="D77" i="13"/>
  <c r="E77" i="13"/>
  <c r="F77" i="13"/>
  <c r="G77" i="13"/>
  <c r="H77" i="13"/>
  <c r="I77" i="13"/>
  <c r="J77" i="13"/>
  <c r="K77" i="13"/>
  <c r="L77" i="13"/>
  <c r="M77" i="13"/>
  <c r="C80" i="13"/>
  <c r="D80" i="13"/>
  <c r="E80" i="13"/>
  <c r="F80" i="13"/>
  <c r="G80" i="13"/>
  <c r="H80" i="13"/>
  <c r="I80" i="13"/>
  <c r="J80" i="13"/>
  <c r="K80" i="13"/>
  <c r="L80" i="13"/>
  <c r="M80" i="13"/>
  <c r="C4" i="12"/>
  <c r="D4" i="12"/>
  <c r="E4" i="12"/>
  <c r="F4" i="12" s="1"/>
  <c r="G4" i="12" s="1"/>
  <c r="F5" i="12"/>
  <c r="G5" i="12"/>
  <c r="F6" i="12"/>
  <c r="G6" i="12" s="1"/>
  <c r="C8" i="12"/>
  <c r="C7" i="12" s="1"/>
  <c r="C9" i="12"/>
  <c r="C11" i="12"/>
  <c r="D11" i="12"/>
  <c r="D8" i="12" s="1"/>
  <c r="D7" i="12" s="1"/>
  <c r="E11" i="12"/>
  <c r="E8" i="12" s="1"/>
  <c r="F11" i="12"/>
  <c r="F8" i="12" s="1"/>
  <c r="G8" i="12" s="1"/>
  <c r="G11" i="12"/>
  <c r="C12" i="12"/>
  <c r="D12" i="12"/>
  <c r="D9" i="12" s="1"/>
  <c r="E12" i="12"/>
  <c r="E9" i="12" s="1"/>
  <c r="E7" i="12" s="1"/>
  <c r="F12" i="12"/>
  <c r="G12" i="12"/>
  <c r="C13" i="12"/>
  <c r="D13" i="12"/>
  <c r="E13" i="12"/>
  <c r="F13" i="12"/>
  <c r="G13" i="12" s="1"/>
  <c r="G14" i="12"/>
  <c r="G15" i="12"/>
  <c r="C16" i="12"/>
  <c r="D16" i="12"/>
  <c r="E16" i="12"/>
  <c r="F16" i="12"/>
  <c r="G16" i="12"/>
  <c r="G17" i="12"/>
  <c r="G18" i="12"/>
  <c r="C19" i="12"/>
  <c r="D19" i="12"/>
  <c r="E19" i="12"/>
  <c r="E10" i="12" s="1"/>
  <c r="F19" i="12"/>
  <c r="G19" i="12" s="1"/>
  <c r="G20" i="12"/>
  <c r="G21" i="12"/>
  <c r="C22" i="12"/>
  <c r="D22" i="12"/>
  <c r="E22" i="12"/>
  <c r="F22" i="12"/>
  <c r="G22" i="12" s="1"/>
  <c r="G23" i="12"/>
  <c r="G24" i="12"/>
  <c r="C25" i="12"/>
  <c r="G25" i="12" s="1"/>
  <c r="D25" i="12"/>
  <c r="E25" i="12"/>
  <c r="F25" i="12"/>
  <c r="F10" i="12" s="1"/>
  <c r="G26" i="12"/>
  <c r="G27" i="12"/>
  <c r="C28" i="12"/>
  <c r="G28" i="12" s="1"/>
  <c r="D28" i="12"/>
  <c r="E28" i="12"/>
  <c r="F28" i="12"/>
  <c r="G29" i="12"/>
  <c r="G30" i="12"/>
  <c r="C31" i="12"/>
  <c r="D31" i="12"/>
  <c r="E31" i="12"/>
  <c r="F31" i="12"/>
  <c r="G31" i="12" s="1"/>
  <c r="G32" i="12"/>
  <c r="G33" i="12"/>
  <c r="C34" i="12"/>
  <c r="D34" i="12"/>
  <c r="E34" i="12"/>
  <c r="F34" i="12"/>
  <c r="G34" i="12" s="1"/>
  <c r="G35" i="12"/>
  <c r="G36" i="12"/>
  <c r="C37" i="12"/>
  <c r="D37" i="12"/>
  <c r="E37" i="12"/>
  <c r="F38" i="12"/>
  <c r="G38" i="12" s="1"/>
  <c r="F39" i="12"/>
  <c r="F37" i="12" s="1"/>
  <c r="G37" i="12" s="1"/>
  <c r="D41" i="12"/>
  <c r="E41" i="12"/>
  <c r="C42" i="12"/>
  <c r="D42" i="12"/>
  <c r="C44" i="12"/>
  <c r="C41" i="12" s="1"/>
  <c r="D44" i="12"/>
  <c r="E44" i="12"/>
  <c r="C45" i="12"/>
  <c r="D45" i="12"/>
  <c r="E45" i="12"/>
  <c r="E42" i="12" s="1"/>
  <c r="C46" i="12"/>
  <c r="C43" i="12" s="1"/>
  <c r="C40" i="12" s="1"/>
  <c r="D46" i="12"/>
  <c r="E46" i="12"/>
  <c r="F46" i="12"/>
  <c r="G46" i="12"/>
  <c r="F47" i="12"/>
  <c r="G47" i="12" s="1"/>
  <c r="F48" i="12"/>
  <c r="F45" i="12" s="1"/>
  <c r="G48" i="12"/>
  <c r="C49" i="12"/>
  <c r="D49" i="12"/>
  <c r="E49" i="12"/>
  <c r="F49" i="12"/>
  <c r="F43" i="12" s="1"/>
  <c r="G49" i="12"/>
  <c r="F50" i="12"/>
  <c r="G50" i="12"/>
  <c r="F51" i="12"/>
  <c r="G51" i="12"/>
  <c r="C52" i="12"/>
  <c r="D52" i="12"/>
  <c r="E52" i="12"/>
  <c r="F52" i="12"/>
  <c r="G52" i="12" s="1"/>
  <c r="F53" i="12"/>
  <c r="G53" i="12"/>
  <c r="F54" i="12"/>
  <c r="G54" i="12" s="1"/>
  <c r="C55" i="12"/>
  <c r="D55" i="12"/>
  <c r="E55" i="12"/>
  <c r="F55" i="12"/>
  <c r="G55" i="12"/>
  <c r="F56" i="12"/>
  <c r="G56" i="12" s="1"/>
  <c r="F57" i="12"/>
  <c r="G57" i="12"/>
  <c r="C58" i="12"/>
  <c r="G58" i="12" s="1"/>
  <c r="D58" i="12"/>
  <c r="F58" i="12" s="1"/>
  <c r="E58" i="12"/>
  <c r="F59" i="12"/>
  <c r="G59" i="12" s="1"/>
  <c r="F60" i="12"/>
  <c r="G60" i="12"/>
  <c r="E62" i="12"/>
  <c r="D63" i="12"/>
  <c r="C65" i="12"/>
  <c r="C62" i="12" s="1"/>
  <c r="D65" i="12"/>
  <c r="D62" i="12" s="1"/>
  <c r="E65" i="12"/>
  <c r="F65" i="12"/>
  <c r="G65" i="12" s="1"/>
  <c r="G62" i="12" s="1"/>
  <c r="C66" i="12"/>
  <c r="C63" i="12" s="1"/>
  <c r="D66" i="12"/>
  <c r="E66" i="12"/>
  <c r="E63" i="12" s="1"/>
  <c r="C67" i="12"/>
  <c r="D67" i="12"/>
  <c r="E67" i="12"/>
  <c r="E64" i="12" s="1"/>
  <c r="E61" i="12" s="1"/>
  <c r="F68" i="12"/>
  <c r="G68" i="12" s="1"/>
  <c r="F69" i="12"/>
  <c r="G69" i="12"/>
  <c r="C70" i="12"/>
  <c r="C64" i="12" s="1"/>
  <c r="C61" i="12" s="1"/>
  <c r="D70" i="12"/>
  <c r="F70" i="12" s="1"/>
  <c r="E70" i="12"/>
  <c r="G70" i="12"/>
  <c r="F71" i="12"/>
  <c r="G71" i="12" s="1"/>
  <c r="F72" i="12"/>
  <c r="G72" i="12"/>
  <c r="C73" i="12"/>
  <c r="D73" i="12"/>
  <c r="E73" i="12"/>
  <c r="F73" i="12"/>
  <c r="G73" i="12"/>
  <c r="F74" i="12"/>
  <c r="G74" i="12"/>
  <c r="F75" i="12"/>
  <c r="F66" i="12" s="1"/>
  <c r="G75" i="12"/>
  <c r="C76" i="12"/>
  <c r="D76" i="12"/>
  <c r="E76" i="12"/>
  <c r="F76" i="12"/>
  <c r="G76" i="12" s="1"/>
  <c r="F77" i="12"/>
  <c r="G77" i="12"/>
  <c r="F78" i="12"/>
  <c r="G78" i="12" s="1"/>
  <c r="B5" i="11"/>
  <c r="F6" i="11"/>
  <c r="G6" i="11"/>
  <c r="C7" i="11"/>
  <c r="C6" i="11" s="1"/>
  <c r="D7" i="11"/>
  <c r="D6" i="11" s="1"/>
  <c r="E7" i="11"/>
  <c r="E6" i="11" s="1"/>
  <c r="F7" i="11"/>
  <c r="G7" i="11"/>
  <c r="H7" i="11"/>
  <c r="H6" i="11" s="1"/>
  <c r="B8" i="11"/>
  <c r="B7" i="11" s="1"/>
  <c r="B6" i="11" s="1"/>
  <c r="B9" i="11"/>
  <c r="B10" i="11"/>
  <c r="B11" i="11"/>
  <c r="B12" i="11"/>
  <c r="B13" i="11"/>
  <c r="B14" i="11"/>
  <c r="B15" i="11"/>
  <c r="B16" i="11"/>
  <c r="C17" i="11"/>
  <c r="G17" i="11"/>
  <c r="H17" i="11"/>
  <c r="C18" i="11"/>
  <c r="D18" i="11"/>
  <c r="D17" i="11" s="1"/>
  <c r="E18" i="11"/>
  <c r="E17" i="11" s="1"/>
  <c r="F18" i="11"/>
  <c r="F17" i="11" s="1"/>
  <c r="G18" i="11"/>
  <c r="H18" i="11"/>
  <c r="B19" i="11"/>
  <c r="B20" i="11"/>
  <c r="B21" i="11"/>
  <c r="B22" i="11"/>
  <c r="B23" i="11"/>
  <c r="D24" i="11"/>
  <c r="E24" i="11"/>
  <c r="H24" i="11"/>
  <c r="C25" i="11"/>
  <c r="C24" i="11" s="1"/>
  <c r="D25" i="11"/>
  <c r="E25" i="11"/>
  <c r="F25" i="11"/>
  <c r="F24" i="11" s="1"/>
  <c r="G25" i="11"/>
  <c r="G24" i="11" s="1"/>
  <c r="H25" i="11"/>
  <c r="B26" i="11"/>
  <c r="B25" i="11" s="1"/>
  <c r="B24" i="11" s="1"/>
  <c r="B27" i="11"/>
  <c r="B28" i="11"/>
  <c r="B29" i="11"/>
  <c r="B6" i="10"/>
  <c r="C6" i="10"/>
  <c r="F6" i="10"/>
  <c r="G6" i="10"/>
  <c r="J6" i="10"/>
  <c r="K6" i="10"/>
  <c r="N6" i="10"/>
  <c r="O6" i="10"/>
  <c r="R6" i="10"/>
  <c r="S6" i="10"/>
  <c r="B7" i="10"/>
  <c r="C7" i="10"/>
  <c r="D7" i="10"/>
  <c r="D6" i="10" s="1"/>
  <c r="E7" i="10"/>
  <c r="E6" i="10" s="1"/>
  <c r="F7" i="10"/>
  <c r="G7" i="10"/>
  <c r="H7" i="10"/>
  <c r="H6" i="10" s="1"/>
  <c r="I7" i="10"/>
  <c r="I6" i="10" s="1"/>
  <c r="J7" i="10"/>
  <c r="K7" i="10"/>
  <c r="L7" i="10"/>
  <c r="L6" i="10" s="1"/>
  <c r="M7" i="10"/>
  <c r="M6" i="10" s="1"/>
  <c r="N7" i="10"/>
  <c r="O7" i="10"/>
  <c r="P7" i="10"/>
  <c r="P6" i="10" s="1"/>
  <c r="Q7" i="10"/>
  <c r="Q6" i="10" s="1"/>
  <c r="R7" i="10"/>
  <c r="S7" i="10"/>
  <c r="B17" i="10"/>
  <c r="C17" i="10"/>
  <c r="F17" i="10"/>
  <c r="G17" i="10"/>
  <c r="J17" i="10"/>
  <c r="K17" i="10"/>
  <c r="N17" i="10"/>
  <c r="O17" i="10"/>
  <c r="R17" i="10"/>
  <c r="S17" i="10"/>
  <c r="B18" i="10"/>
  <c r="C18" i="10"/>
  <c r="D18" i="10"/>
  <c r="D17" i="10" s="1"/>
  <c r="E18" i="10"/>
  <c r="E17" i="10" s="1"/>
  <c r="F18" i="10"/>
  <c r="G18" i="10"/>
  <c r="H18" i="10"/>
  <c r="H17" i="10" s="1"/>
  <c r="I18" i="10"/>
  <c r="I17" i="10" s="1"/>
  <c r="J18" i="10"/>
  <c r="K18" i="10"/>
  <c r="L18" i="10"/>
  <c r="L17" i="10" s="1"/>
  <c r="M18" i="10"/>
  <c r="M17" i="10" s="1"/>
  <c r="N18" i="10"/>
  <c r="O18" i="10"/>
  <c r="P18" i="10"/>
  <c r="P17" i="10" s="1"/>
  <c r="Q18" i="10"/>
  <c r="Q17" i="10" s="1"/>
  <c r="R18" i="10"/>
  <c r="S18" i="10"/>
  <c r="B24" i="10"/>
  <c r="C24" i="10"/>
  <c r="F24" i="10"/>
  <c r="G24" i="10"/>
  <c r="J24" i="10"/>
  <c r="K24" i="10"/>
  <c r="N24" i="10"/>
  <c r="O24" i="10"/>
  <c r="R24" i="10"/>
  <c r="S24" i="10"/>
  <c r="B25" i="10"/>
  <c r="C25" i="10"/>
  <c r="D25" i="10"/>
  <c r="D24" i="10" s="1"/>
  <c r="E25" i="10"/>
  <c r="E24" i="10" s="1"/>
  <c r="F25" i="10"/>
  <c r="G25" i="10"/>
  <c r="H25" i="10"/>
  <c r="H24" i="10" s="1"/>
  <c r="I25" i="10"/>
  <c r="I24" i="10" s="1"/>
  <c r="J25" i="10"/>
  <c r="K25" i="10"/>
  <c r="L25" i="10"/>
  <c r="L24" i="10" s="1"/>
  <c r="M25" i="10"/>
  <c r="M24" i="10" s="1"/>
  <c r="N25" i="10"/>
  <c r="O25" i="10"/>
  <c r="P25" i="10"/>
  <c r="P24" i="10" s="1"/>
  <c r="Q25" i="10"/>
  <c r="Q24" i="10" s="1"/>
  <c r="R25" i="10"/>
  <c r="S25" i="10"/>
  <c r="F4" i="9"/>
  <c r="E5" i="9"/>
  <c r="F5" i="9"/>
  <c r="I5" i="9"/>
  <c r="B6" i="9"/>
  <c r="B5" i="9" s="1"/>
  <c r="C6" i="9"/>
  <c r="C5" i="9" s="1"/>
  <c r="D6" i="9"/>
  <c r="D5" i="9" s="1"/>
  <c r="E6" i="9"/>
  <c r="F6" i="9"/>
  <c r="G6" i="9"/>
  <c r="G5" i="9" s="1"/>
  <c r="H6" i="9"/>
  <c r="H5" i="9" s="1"/>
  <c r="I6" i="9"/>
  <c r="J6" i="9"/>
  <c r="J5" i="9" s="1"/>
  <c r="K6" i="9"/>
  <c r="K5" i="9" s="1"/>
  <c r="L6" i="9"/>
  <c r="L5" i="9" s="1"/>
  <c r="C16" i="9"/>
  <c r="D16" i="9"/>
  <c r="G16" i="9"/>
  <c r="K16" i="9"/>
  <c r="L16" i="9"/>
  <c r="B17" i="9"/>
  <c r="B16" i="9" s="1"/>
  <c r="C17" i="9"/>
  <c r="D17" i="9"/>
  <c r="E17" i="9"/>
  <c r="E16" i="9" s="1"/>
  <c r="G17" i="9"/>
  <c r="H17" i="9"/>
  <c r="H16" i="9" s="1"/>
  <c r="I17" i="9"/>
  <c r="I16" i="9" s="1"/>
  <c r="J17" i="9"/>
  <c r="J16" i="9" s="1"/>
  <c r="K17" i="9"/>
  <c r="L17" i="9"/>
  <c r="F20" i="9"/>
  <c r="F17" i="9" s="1"/>
  <c r="F16" i="9" s="1"/>
  <c r="C23" i="9"/>
  <c r="D23" i="9"/>
  <c r="H23" i="9"/>
  <c r="L23" i="9"/>
  <c r="B24" i="9"/>
  <c r="B23" i="9" s="1"/>
  <c r="C24" i="9"/>
  <c r="D24" i="9"/>
  <c r="E24" i="9"/>
  <c r="E23" i="9" s="1"/>
  <c r="G24" i="9"/>
  <c r="G23" i="9" s="1"/>
  <c r="H24" i="9"/>
  <c r="I24" i="9"/>
  <c r="I23" i="9" s="1"/>
  <c r="J24" i="9"/>
  <c r="J23" i="9" s="1"/>
  <c r="K24" i="9"/>
  <c r="K23" i="9" s="1"/>
  <c r="L24" i="9"/>
  <c r="F25" i="9"/>
  <c r="F24" i="9" s="1"/>
  <c r="F23" i="9" s="1"/>
  <c r="D8" i="8"/>
  <c r="E8" i="8"/>
  <c r="F8" i="8"/>
  <c r="C8" i="8" s="1"/>
  <c r="H8" i="8"/>
  <c r="I8" i="8"/>
  <c r="J8" i="8"/>
  <c r="D11" i="8"/>
  <c r="C11" i="8" s="1"/>
  <c r="E11" i="8"/>
  <c r="F11" i="8"/>
  <c r="H11" i="8"/>
  <c r="I11" i="8"/>
  <c r="J11" i="8"/>
  <c r="C14" i="8"/>
  <c r="G14" i="8"/>
  <c r="G8" i="8" s="1"/>
  <c r="C15" i="8"/>
  <c r="C12" i="8" s="1"/>
  <c r="C9" i="8" s="1"/>
  <c r="C16" i="8"/>
  <c r="C17" i="8"/>
  <c r="G17" i="8"/>
  <c r="C18" i="8"/>
  <c r="C19" i="8"/>
  <c r="C20" i="8"/>
  <c r="G20" i="8"/>
  <c r="G22" i="8" s="1"/>
  <c r="C21" i="8"/>
  <c r="C22" i="8"/>
  <c r="C23" i="8"/>
  <c r="G23" i="8"/>
  <c r="C24" i="8"/>
  <c r="C25" i="8"/>
  <c r="G25" i="8"/>
  <c r="C26" i="8"/>
  <c r="G26" i="8"/>
  <c r="C27" i="8"/>
  <c r="C28" i="8"/>
  <c r="C13" i="8" s="1"/>
  <c r="C10" i="8" s="1"/>
  <c r="G28" i="8"/>
  <c r="C29" i="8"/>
  <c r="G29" i="8"/>
  <c r="C30" i="8"/>
  <c r="C31" i="8"/>
  <c r="G31" i="8"/>
  <c r="C32" i="8"/>
  <c r="G32" i="8"/>
  <c r="G34" i="8" s="1"/>
  <c r="C33" i="8"/>
  <c r="C34" i="8"/>
  <c r="C35" i="8"/>
  <c r="G35" i="8"/>
  <c r="G37" i="8" s="1"/>
  <c r="C36" i="8"/>
  <c r="C37" i="8"/>
  <c r="C38" i="8"/>
  <c r="G38" i="8"/>
  <c r="C39" i="8"/>
  <c r="C40" i="8"/>
  <c r="G40" i="8"/>
  <c r="F41" i="8"/>
  <c r="H41" i="8"/>
  <c r="I41" i="8"/>
  <c r="J41" i="8"/>
  <c r="E44" i="8"/>
  <c r="E41" i="8" s="1"/>
  <c r="F44" i="8"/>
  <c r="C47" i="8"/>
  <c r="G47" i="8"/>
  <c r="G44" i="8" s="1"/>
  <c r="C48" i="8"/>
  <c r="C49" i="8"/>
  <c r="C50" i="8"/>
  <c r="G50" i="8"/>
  <c r="G52" i="8" s="1"/>
  <c r="C51" i="8"/>
  <c r="C52" i="8"/>
  <c r="C53" i="8"/>
  <c r="C44" i="8" s="1"/>
  <c r="C41" i="8" s="1"/>
  <c r="G53" i="8"/>
  <c r="C54" i="8"/>
  <c r="C55" i="8"/>
  <c r="G55" i="8"/>
  <c r="C56" i="8"/>
  <c r="G56" i="8"/>
  <c r="C57" i="8"/>
  <c r="C58" i="8"/>
  <c r="C46" i="8" s="1"/>
  <c r="C43" i="8" s="1"/>
  <c r="G58" i="8"/>
  <c r="C59" i="8"/>
  <c r="G59" i="8"/>
  <c r="G61" i="8" s="1"/>
  <c r="C60" i="8"/>
  <c r="C61" i="8"/>
  <c r="D62" i="8"/>
  <c r="H62" i="8"/>
  <c r="D65" i="8"/>
  <c r="E65" i="8"/>
  <c r="E62" i="8" s="1"/>
  <c r="F65" i="8"/>
  <c r="F62" i="8" s="1"/>
  <c r="H65" i="8"/>
  <c r="I65" i="8"/>
  <c r="I62" i="8" s="1"/>
  <c r="J65" i="8"/>
  <c r="J62" i="8" s="1"/>
  <c r="C68" i="8"/>
  <c r="C65" i="8" s="1"/>
  <c r="C62" i="8" s="1"/>
  <c r="G68" i="8"/>
  <c r="G65" i="8" s="1"/>
  <c r="G62" i="8" s="1"/>
  <c r="C69" i="8"/>
  <c r="C66" i="8" s="1"/>
  <c r="C63" i="8" s="1"/>
  <c r="C70" i="8"/>
  <c r="C67" i="8" s="1"/>
  <c r="C64" i="8" s="1"/>
  <c r="C71" i="8"/>
  <c r="G71" i="8"/>
  <c r="C72" i="8"/>
  <c r="C73" i="8"/>
  <c r="G73" i="8"/>
  <c r="C74" i="8"/>
  <c r="G74" i="8"/>
  <c r="C75" i="8"/>
  <c r="C76" i="8"/>
  <c r="G76" i="8"/>
  <c r="C77" i="8"/>
  <c r="G77" i="8"/>
  <c r="G79" i="8" s="1"/>
  <c r="C78" i="8"/>
  <c r="C79" i="8"/>
  <c r="C5" i="7"/>
  <c r="D5" i="7"/>
  <c r="E5" i="7"/>
  <c r="F5" i="7"/>
  <c r="G5" i="7"/>
  <c r="H5" i="7"/>
  <c r="I5" i="7"/>
  <c r="J5" i="7"/>
  <c r="K5" i="7"/>
  <c r="E9" i="7"/>
  <c r="E8" i="7" s="1"/>
  <c r="F9" i="7"/>
  <c r="I9" i="7"/>
  <c r="I8" i="7" s="1"/>
  <c r="J9" i="7"/>
  <c r="J8" i="7" s="1"/>
  <c r="D10" i="7"/>
  <c r="E10" i="7"/>
  <c r="H10" i="7"/>
  <c r="I10" i="7"/>
  <c r="D11" i="7"/>
  <c r="H11" i="7"/>
  <c r="C12" i="7"/>
  <c r="C9" i="7" s="1"/>
  <c r="D12" i="7"/>
  <c r="D9" i="7" s="1"/>
  <c r="D8" i="7" s="1"/>
  <c r="E12" i="7"/>
  <c r="F12" i="7"/>
  <c r="F11" i="7" s="1"/>
  <c r="G12" i="7"/>
  <c r="G9" i="7" s="1"/>
  <c r="H12" i="7"/>
  <c r="H9" i="7" s="1"/>
  <c r="H8" i="7" s="1"/>
  <c r="I12" i="7"/>
  <c r="J12" i="7"/>
  <c r="J11" i="7" s="1"/>
  <c r="K12" i="7"/>
  <c r="K9" i="7" s="1"/>
  <c r="C13" i="7"/>
  <c r="C10" i="7" s="1"/>
  <c r="D13" i="7"/>
  <c r="E13" i="7"/>
  <c r="E11" i="7" s="1"/>
  <c r="F13" i="7"/>
  <c r="F10" i="7" s="1"/>
  <c r="G13" i="7"/>
  <c r="G10" i="7" s="1"/>
  <c r="H13" i="7"/>
  <c r="I13" i="7"/>
  <c r="I11" i="7" s="1"/>
  <c r="J13" i="7"/>
  <c r="J10" i="7" s="1"/>
  <c r="K13" i="7"/>
  <c r="K10" i="7" s="1"/>
  <c r="C14" i="7"/>
  <c r="D14" i="7"/>
  <c r="E14" i="7"/>
  <c r="F14" i="7"/>
  <c r="G14" i="7"/>
  <c r="H14" i="7"/>
  <c r="I14" i="7"/>
  <c r="J14" i="7"/>
  <c r="K14" i="7"/>
  <c r="C17" i="7"/>
  <c r="D17" i="7"/>
  <c r="E17" i="7"/>
  <c r="F17" i="7"/>
  <c r="G17" i="7"/>
  <c r="H17" i="7"/>
  <c r="I17" i="7"/>
  <c r="J17" i="7"/>
  <c r="K17" i="7"/>
  <c r="C20" i="7"/>
  <c r="D20" i="7"/>
  <c r="E20" i="7"/>
  <c r="F20" i="7"/>
  <c r="G20" i="7"/>
  <c r="H20" i="7"/>
  <c r="I20" i="7"/>
  <c r="J20" i="7"/>
  <c r="K20" i="7"/>
  <c r="C23" i="7"/>
  <c r="D23" i="7"/>
  <c r="E23" i="7"/>
  <c r="F23" i="7"/>
  <c r="G23" i="7"/>
  <c r="H23" i="7"/>
  <c r="I23" i="7"/>
  <c r="J23" i="7"/>
  <c r="K23" i="7"/>
  <c r="C26" i="7"/>
  <c r="D26" i="7"/>
  <c r="E26" i="7"/>
  <c r="F26" i="7"/>
  <c r="G26" i="7"/>
  <c r="H26" i="7"/>
  <c r="I26" i="7"/>
  <c r="J26" i="7"/>
  <c r="K26" i="7"/>
  <c r="C29" i="7"/>
  <c r="D29" i="7"/>
  <c r="E29" i="7"/>
  <c r="F29" i="7"/>
  <c r="G29" i="7"/>
  <c r="H29" i="7"/>
  <c r="I29" i="7"/>
  <c r="J29" i="7"/>
  <c r="K29" i="7"/>
  <c r="C32" i="7"/>
  <c r="D32" i="7"/>
  <c r="E32" i="7"/>
  <c r="F32" i="7"/>
  <c r="G32" i="7"/>
  <c r="H32" i="7"/>
  <c r="I32" i="7"/>
  <c r="J32" i="7"/>
  <c r="K32" i="7"/>
  <c r="C35" i="7"/>
  <c r="D35" i="7"/>
  <c r="E35" i="7"/>
  <c r="F35" i="7"/>
  <c r="G35" i="7"/>
  <c r="H35" i="7"/>
  <c r="I35" i="7"/>
  <c r="J35" i="7"/>
  <c r="K35" i="7"/>
  <c r="C38" i="7"/>
  <c r="D38" i="7"/>
  <c r="E38" i="7"/>
  <c r="F38" i="7"/>
  <c r="G38" i="7"/>
  <c r="H38" i="7"/>
  <c r="I38" i="7"/>
  <c r="J38" i="7"/>
  <c r="K38" i="7"/>
  <c r="C42" i="7"/>
  <c r="F42" i="7"/>
  <c r="G42" i="7"/>
  <c r="J42" i="7"/>
  <c r="K42" i="7"/>
  <c r="E43" i="7"/>
  <c r="F43" i="7"/>
  <c r="I43" i="7"/>
  <c r="J43" i="7"/>
  <c r="C45" i="7"/>
  <c r="D45" i="7"/>
  <c r="D42" i="7" s="1"/>
  <c r="E45" i="7"/>
  <c r="E42" i="7" s="1"/>
  <c r="F45" i="7"/>
  <c r="G45" i="7"/>
  <c r="H45" i="7"/>
  <c r="H42" i="7" s="1"/>
  <c r="I45" i="7"/>
  <c r="I42" i="7" s="1"/>
  <c r="J45" i="7"/>
  <c r="K45" i="7"/>
  <c r="C46" i="7"/>
  <c r="C43" i="7" s="1"/>
  <c r="D46" i="7"/>
  <c r="D43" i="7" s="1"/>
  <c r="E46" i="7"/>
  <c r="F46" i="7"/>
  <c r="G46" i="7"/>
  <c r="G43" i="7" s="1"/>
  <c r="H46" i="7"/>
  <c r="H43" i="7" s="1"/>
  <c r="I46" i="7"/>
  <c r="J46" i="7"/>
  <c r="K46" i="7"/>
  <c r="K43" i="7" s="1"/>
  <c r="C47" i="7"/>
  <c r="C44" i="7" s="1"/>
  <c r="C41" i="7" s="1"/>
  <c r="D47" i="7"/>
  <c r="E47" i="7"/>
  <c r="F47" i="7"/>
  <c r="F44" i="7" s="1"/>
  <c r="F41" i="7" s="1"/>
  <c r="G47" i="7"/>
  <c r="G44" i="7" s="1"/>
  <c r="G41" i="7" s="1"/>
  <c r="H47" i="7"/>
  <c r="I47" i="7"/>
  <c r="J47" i="7"/>
  <c r="J44" i="7" s="1"/>
  <c r="J41" i="7" s="1"/>
  <c r="K47" i="7"/>
  <c r="K44" i="7" s="1"/>
  <c r="K41" i="7" s="1"/>
  <c r="C50" i="7"/>
  <c r="D50" i="7"/>
  <c r="D44" i="7" s="1"/>
  <c r="D41" i="7" s="1"/>
  <c r="E50" i="7"/>
  <c r="E44" i="7" s="1"/>
  <c r="E41" i="7" s="1"/>
  <c r="F50" i="7"/>
  <c r="G50" i="7"/>
  <c r="H50" i="7"/>
  <c r="H44" i="7" s="1"/>
  <c r="H41" i="7" s="1"/>
  <c r="I50" i="7"/>
  <c r="I44" i="7" s="1"/>
  <c r="I41" i="7" s="1"/>
  <c r="J50" i="7"/>
  <c r="K50" i="7"/>
  <c r="C53" i="7"/>
  <c r="D53" i="7"/>
  <c r="E53" i="7"/>
  <c r="F53" i="7"/>
  <c r="G53" i="7"/>
  <c r="H53" i="7"/>
  <c r="I53" i="7"/>
  <c r="J53" i="7"/>
  <c r="K53" i="7"/>
  <c r="C56" i="7"/>
  <c r="D56" i="7"/>
  <c r="E56" i="7"/>
  <c r="F56" i="7"/>
  <c r="G56" i="7"/>
  <c r="H56" i="7"/>
  <c r="I56" i="7"/>
  <c r="J56" i="7"/>
  <c r="K56" i="7"/>
  <c r="C59" i="7"/>
  <c r="D59" i="7"/>
  <c r="E59" i="7"/>
  <c r="F59" i="7"/>
  <c r="G59" i="7"/>
  <c r="H59" i="7"/>
  <c r="I59" i="7"/>
  <c r="J59" i="7"/>
  <c r="K59" i="7"/>
  <c r="C63" i="7"/>
  <c r="D63" i="7"/>
  <c r="G63" i="7"/>
  <c r="H63" i="7"/>
  <c r="K63" i="7"/>
  <c r="C64" i="7"/>
  <c r="F64" i="7"/>
  <c r="G64" i="7"/>
  <c r="J64" i="7"/>
  <c r="K64" i="7"/>
  <c r="F65" i="7"/>
  <c r="F62" i="7" s="1"/>
  <c r="J65" i="7"/>
  <c r="J62" i="7" s="1"/>
  <c r="C66" i="7"/>
  <c r="D66" i="7"/>
  <c r="D65" i="7" s="1"/>
  <c r="D62" i="7" s="1"/>
  <c r="E66" i="7"/>
  <c r="E63" i="7" s="1"/>
  <c r="F66" i="7"/>
  <c r="F63" i="7" s="1"/>
  <c r="G66" i="7"/>
  <c r="H66" i="7"/>
  <c r="H65" i="7" s="1"/>
  <c r="H62" i="7" s="1"/>
  <c r="I66" i="7"/>
  <c r="I63" i="7" s="1"/>
  <c r="J66" i="7"/>
  <c r="J63" i="7" s="1"/>
  <c r="K66" i="7"/>
  <c r="C67" i="7"/>
  <c r="C65" i="7" s="1"/>
  <c r="C62" i="7" s="1"/>
  <c r="D67" i="7"/>
  <c r="D64" i="7" s="1"/>
  <c r="E67" i="7"/>
  <c r="E64" i="7" s="1"/>
  <c r="F67" i="7"/>
  <c r="G67" i="7"/>
  <c r="G65" i="7" s="1"/>
  <c r="G62" i="7" s="1"/>
  <c r="H67" i="7"/>
  <c r="H64" i="7" s="1"/>
  <c r="I67" i="7"/>
  <c r="I64" i="7" s="1"/>
  <c r="J67" i="7"/>
  <c r="K67" i="7"/>
  <c r="K65" i="7" s="1"/>
  <c r="K62" i="7" s="1"/>
  <c r="C68" i="7"/>
  <c r="D68" i="7"/>
  <c r="E68" i="7"/>
  <c r="F68" i="7"/>
  <c r="G68" i="7"/>
  <c r="H68" i="7"/>
  <c r="I68" i="7"/>
  <c r="J68" i="7"/>
  <c r="K68" i="7"/>
  <c r="C71" i="7"/>
  <c r="D71" i="7"/>
  <c r="E71" i="7"/>
  <c r="F71" i="7"/>
  <c r="G71" i="7"/>
  <c r="H71" i="7"/>
  <c r="I71" i="7"/>
  <c r="J71" i="7"/>
  <c r="K71" i="7"/>
  <c r="C74" i="7"/>
  <c r="D74" i="7"/>
  <c r="E74" i="7"/>
  <c r="F74" i="7"/>
  <c r="G74" i="7"/>
  <c r="H74" i="7"/>
  <c r="I74" i="7"/>
  <c r="J74" i="7"/>
  <c r="K74" i="7"/>
  <c r="C77" i="7"/>
  <c r="D77" i="7"/>
  <c r="E77" i="7"/>
  <c r="F77" i="7"/>
  <c r="G77" i="7"/>
  <c r="H77" i="7"/>
  <c r="I77" i="7"/>
  <c r="J77" i="7"/>
  <c r="K77" i="7"/>
  <c r="C5" i="6"/>
  <c r="D5" i="6"/>
  <c r="E5" i="6"/>
  <c r="F5" i="6"/>
  <c r="G5" i="6"/>
  <c r="H5" i="6"/>
  <c r="I5" i="6"/>
  <c r="J5" i="6"/>
  <c r="K5" i="6"/>
  <c r="L5" i="6"/>
  <c r="M5" i="6"/>
  <c r="N5" i="6"/>
  <c r="O5" i="6"/>
  <c r="P5" i="6"/>
  <c r="Q5" i="6"/>
  <c r="E9" i="6"/>
  <c r="F9" i="6"/>
  <c r="F8" i="6" s="1"/>
  <c r="I9" i="6"/>
  <c r="J9" i="6"/>
  <c r="J8" i="6" s="1"/>
  <c r="M9" i="6"/>
  <c r="N9" i="6"/>
  <c r="N8" i="6" s="1"/>
  <c r="Q9" i="6"/>
  <c r="C10" i="6"/>
  <c r="F10" i="6"/>
  <c r="G10" i="6"/>
  <c r="J10" i="6"/>
  <c r="K10" i="6"/>
  <c r="N10" i="6"/>
  <c r="O10" i="6"/>
  <c r="C11" i="6"/>
  <c r="F11" i="6"/>
  <c r="G11" i="6"/>
  <c r="J11" i="6"/>
  <c r="K11" i="6"/>
  <c r="N11" i="6"/>
  <c r="O11" i="6"/>
  <c r="C12" i="6"/>
  <c r="C9" i="6" s="1"/>
  <c r="C8" i="6" s="1"/>
  <c r="D12" i="6"/>
  <c r="D11" i="6" s="1"/>
  <c r="E12" i="6"/>
  <c r="E11" i="6" s="1"/>
  <c r="F12" i="6"/>
  <c r="G12" i="6"/>
  <c r="G9" i="6" s="1"/>
  <c r="G8" i="6" s="1"/>
  <c r="H12" i="6"/>
  <c r="H11" i="6" s="1"/>
  <c r="I12" i="6"/>
  <c r="I11" i="6" s="1"/>
  <c r="J12" i="6"/>
  <c r="K12" i="6"/>
  <c r="K9" i="6" s="1"/>
  <c r="K8" i="6" s="1"/>
  <c r="L12" i="6"/>
  <c r="L11" i="6" s="1"/>
  <c r="M12" i="6"/>
  <c r="M11" i="6" s="1"/>
  <c r="N12" i="6"/>
  <c r="O12" i="6"/>
  <c r="O9" i="6" s="1"/>
  <c r="O8" i="6" s="1"/>
  <c r="P12" i="6"/>
  <c r="P11" i="6" s="1"/>
  <c r="Q12" i="6"/>
  <c r="Q11" i="6" s="1"/>
  <c r="C13" i="6"/>
  <c r="D13" i="6"/>
  <c r="D10" i="6" s="1"/>
  <c r="E13" i="6"/>
  <c r="E10" i="6" s="1"/>
  <c r="F13" i="6"/>
  <c r="G13" i="6"/>
  <c r="H13" i="6"/>
  <c r="H10" i="6" s="1"/>
  <c r="I13" i="6"/>
  <c r="I10" i="6" s="1"/>
  <c r="J13" i="6"/>
  <c r="K13" i="6"/>
  <c r="L13" i="6"/>
  <c r="L10" i="6" s="1"/>
  <c r="M13" i="6"/>
  <c r="M10" i="6" s="1"/>
  <c r="N13" i="6"/>
  <c r="O13" i="6"/>
  <c r="P13" i="6"/>
  <c r="P10" i="6" s="1"/>
  <c r="Q13" i="6"/>
  <c r="Q10" i="6" s="1"/>
  <c r="C14" i="6"/>
  <c r="D14" i="6"/>
  <c r="E14" i="6"/>
  <c r="F14" i="6"/>
  <c r="G14" i="6"/>
  <c r="H14" i="6"/>
  <c r="I14" i="6"/>
  <c r="J14" i="6"/>
  <c r="K14" i="6"/>
  <c r="L14" i="6"/>
  <c r="M14" i="6"/>
  <c r="N14" i="6"/>
  <c r="O14" i="6"/>
  <c r="P14" i="6"/>
  <c r="Q14" i="6"/>
  <c r="C17" i="6"/>
  <c r="D17" i="6"/>
  <c r="E17" i="6"/>
  <c r="F17" i="6"/>
  <c r="G17" i="6"/>
  <c r="H17" i="6"/>
  <c r="I17" i="6"/>
  <c r="J17" i="6"/>
  <c r="K17" i="6"/>
  <c r="L17" i="6"/>
  <c r="M17" i="6"/>
  <c r="N17" i="6"/>
  <c r="O17" i="6"/>
  <c r="P17" i="6"/>
  <c r="Q17" i="6"/>
  <c r="C20" i="6"/>
  <c r="D20" i="6"/>
  <c r="E20" i="6"/>
  <c r="F20" i="6"/>
  <c r="G20" i="6"/>
  <c r="H20" i="6"/>
  <c r="I20" i="6"/>
  <c r="J20" i="6"/>
  <c r="K20" i="6"/>
  <c r="L20" i="6"/>
  <c r="M20" i="6"/>
  <c r="N20" i="6"/>
  <c r="O20" i="6"/>
  <c r="P20" i="6"/>
  <c r="Q20" i="6"/>
  <c r="C23" i="6"/>
  <c r="D23" i="6"/>
  <c r="E23" i="6"/>
  <c r="F23" i="6"/>
  <c r="G23" i="6"/>
  <c r="H23" i="6"/>
  <c r="I23" i="6"/>
  <c r="J23" i="6"/>
  <c r="K23" i="6"/>
  <c r="L23" i="6"/>
  <c r="M23" i="6"/>
  <c r="N23" i="6"/>
  <c r="O23" i="6"/>
  <c r="P23" i="6"/>
  <c r="Q23" i="6"/>
  <c r="C26" i="6"/>
  <c r="D26" i="6"/>
  <c r="E26" i="6"/>
  <c r="F26" i="6"/>
  <c r="G26" i="6"/>
  <c r="H26" i="6"/>
  <c r="I26" i="6"/>
  <c r="J26" i="6"/>
  <c r="K26" i="6"/>
  <c r="L26" i="6"/>
  <c r="M26" i="6"/>
  <c r="N26" i="6"/>
  <c r="O26" i="6"/>
  <c r="P26" i="6"/>
  <c r="Q26" i="6"/>
  <c r="C29" i="6"/>
  <c r="D29" i="6"/>
  <c r="E29" i="6"/>
  <c r="F29" i="6"/>
  <c r="G29" i="6"/>
  <c r="H29" i="6"/>
  <c r="I29" i="6"/>
  <c r="J29" i="6"/>
  <c r="K29" i="6"/>
  <c r="L29" i="6"/>
  <c r="M29" i="6"/>
  <c r="N29" i="6"/>
  <c r="O29" i="6"/>
  <c r="P29" i="6"/>
  <c r="Q29" i="6"/>
  <c r="C32" i="6"/>
  <c r="D32" i="6"/>
  <c r="E32" i="6"/>
  <c r="F32" i="6"/>
  <c r="G32" i="6"/>
  <c r="H32" i="6"/>
  <c r="I32" i="6"/>
  <c r="J32" i="6"/>
  <c r="K32" i="6"/>
  <c r="L32" i="6"/>
  <c r="M32" i="6"/>
  <c r="N32" i="6"/>
  <c r="O32" i="6"/>
  <c r="P32" i="6"/>
  <c r="Q32" i="6"/>
  <c r="C35" i="6"/>
  <c r="D35" i="6"/>
  <c r="E35" i="6"/>
  <c r="F35" i="6"/>
  <c r="G35" i="6"/>
  <c r="H35" i="6"/>
  <c r="I35" i="6"/>
  <c r="J35" i="6"/>
  <c r="K35" i="6"/>
  <c r="L35" i="6"/>
  <c r="M35" i="6"/>
  <c r="N35" i="6"/>
  <c r="O35" i="6"/>
  <c r="P35" i="6"/>
  <c r="Q35" i="6"/>
  <c r="C38" i="6"/>
  <c r="D38" i="6"/>
  <c r="E38" i="6"/>
  <c r="F38" i="6"/>
  <c r="G38" i="6"/>
  <c r="H38" i="6"/>
  <c r="I38" i="6"/>
  <c r="J38" i="6"/>
  <c r="K38" i="6"/>
  <c r="L38" i="6"/>
  <c r="M38" i="6"/>
  <c r="N38" i="6"/>
  <c r="O38" i="6"/>
  <c r="P38" i="6"/>
  <c r="Q38" i="6"/>
  <c r="D42" i="6"/>
  <c r="E42" i="6"/>
  <c r="H42" i="6"/>
  <c r="I42" i="6"/>
  <c r="L42" i="6"/>
  <c r="M42" i="6"/>
  <c r="P42" i="6"/>
  <c r="Q42" i="6"/>
  <c r="E43" i="6"/>
  <c r="F43" i="6"/>
  <c r="I43" i="6"/>
  <c r="J43" i="6"/>
  <c r="M43" i="6"/>
  <c r="N43" i="6"/>
  <c r="Q43" i="6"/>
  <c r="E44" i="6"/>
  <c r="E41" i="6" s="1"/>
  <c r="F44" i="6"/>
  <c r="F41" i="6" s="1"/>
  <c r="I44" i="6"/>
  <c r="I41" i="6" s="1"/>
  <c r="J44" i="6"/>
  <c r="J41" i="6" s="1"/>
  <c r="M44" i="6"/>
  <c r="M41" i="6" s="1"/>
  <c r="N44" i="6"/>
  <c r="N41" i="6" s="1"/>
  <c r="Q44" i="6"/>
  <c r="Q41" i="6" s="1"/>
  <c r="C45" i="6"/>
  <c r="C44" i="6" s="1"/>
  <c r="C41" i="6" s="1"/>
  <c r="D45" i="6"/>
  <c r="D44" i="6" s="1"/>
  <c r="D41" i="6" s="1"/>
  <c r="E45" i="6"/>
  <c r="F45" i="6"/>
  <c r="F42" i="6" s="1"/>
  <c r="G45" i="6"/>
  <c r="G44" i="6" s="1"/>
  <c r="G41" i="6" s="1"/>
  <c r="H45" i="6"/>
  <c r="H44" i="6" s="1"/>
  <c r="H41" i="6" s="1"/>
  <c r="I45" i="6"/>
  <c r="J45" i="6"/>
  <c r="J42" i="6" s="1"/>
  <c r="K45" i="6"/>
  <c r="K44" i="6" s="1"/>
  <c r="K41" i="6" s="1"/>
  <c r="L45" i="6"/>
  <c r="L44" i="6" s="1"/>
  <c r="L41" i="6" s="1"/>
  <c r="M45" i="6"/>
  <c r="N45" i="6"/>
  <c r="N42" i="6" s="1"/>
  <c r="O45" i="6"/>
  <c r="O44" i="6" s="1"/>
  <c r="O41" i="6" s="1"/>
  <c r="P45" i="6"/>
  <c r="P44" i="6" s="1"/>
  <c r="P41" i="6" s="1"/>
  <c r="Q45" i="6"/>
  <c r="C46" i="6"/>
  <c r="C43" i="6" s="1"/>
  <c r="D46" i="6"/>
  <c r="D43" i="6" s="1"/>
  <c r="E46" i="6"/>
  <c r="F46" i="6"/>
  <c r="G46" i="6"/>
  <c r="G43" i="6" s="1"/>
  <c r="H46" i="6"/>
  <c r="H43" i="6" s="1"/>
  <c r="I46" i="6"/>
  <c r="J46" i="6"/>
  <c r="K46" i="6"/>
  <c r="K43" i="6" s="1"/>
  <c r="L46" i="6"/>
  <c r="L43" i="6" s="1"/>
  <c r="M46" i="6"/>
  <c r="N46" i="6"/>
  <c r="O46" i="6"/>
  <c r="O43" i="6" s="1"/>
  <c r="P46" i="6"/>
  <c r="P43" i="6" s="1"/>
  <c r="Q46" i="6"/>
  <c r="C47" i="6"/>
  <c r="D47" i="6"/>
  <c r="E47" i="6"/>
  <c r="F47" i="6"/>
  <c r="G47" i="6"/>
  <c r="H47" i="6"/>
  <c r="I47" i="6"/>
  <c r="J47" i="6"/>
  <c r="K47" i="6"/>
  <c r="L47" i="6"/>
  <c r="M47" i="6"/>
  <c r="N47" i="6"/>
  <c r="O47" i="6"/>
  <c r="P47" i="6"/>
  <c r="Q47" i="6"/>
  <c r="C50" i="6"/>
  <c r="D50" i="6"/>
  <c r="E50" i="6"/>
  <c r="F50" i="6"/>
  <c r="G50" i="6"/>
  <c r="H50" i="6"/>
  <c r="I50" i="6"/>
  <c r="J50" i="6"/>
  <c r="K50" i="6"/>
  <c r="L50" i="6"/>
  <c r="M50" i="6"/>
  <c r="N50" i="6"/>
  <c r="O50" i="6"/>
  <c r="P50" i="6"/>
  <c r="Q50" i="6"/>
  <c r="C53" i="6"/>
  <c r="D53" i="6"/>
  <c r="E53" i="6"/>
  <c r="F53" i="6"/>
  <c r="G53" i="6"/>
  <c r="H53" i="6"/>
  <c r="I53" i="6"/>
  <c r="J53" i="6"/>
  <c r="K53" i="6"/>
  <c r="L53" i="6"/>
  <c r="M53" i="6"/>
  <c r="N53" i="6"/>
  <c r="O53" i="6"/>
  <c r="P53" i="6"/>
  <c r="Q53" i="6"/>
  <c r="C56" i="6"/>
  <c r="D56" i="6"/>
  <c r="E56" i="6"/>
  <c r="F56" i="6"/>
  <c r="G56" i="6"/>
  <c r="H56" i="6"/>
  <c r="I56" i="6"/>
  <c r="J56" i="6"/>
  <c r="K56" i="6"/>
  <c r="L56" i="6"/>
  <c r="M56" i="6"/>
  <c r="N56" i="6"/>
  <c r="O56" i="6"/>
  <c r="P56" i="6"/>
  <c r="Q56" i="6"/>
  <c r="C59" i="6"/>
  <c r="D59" i="6"/>
  <c r="E59" i="6"/>
  <c r="F59" i="6"/>
  <c r="G59" i="6"/>
  <c r="H59" i="6"/>
  <c r="I59" i="6"/>
  <c r="J59" i="6"/>
  <c r="K59" i="6"/>
  <c r="L59" i="6"/>
  <c r="M59" i="6"/>
  <c r="N59" i="6"/>
  <c r="O59" i="6"/>
  <c r="P59" i="6"/>
  <c r="Q59" i="6"/>
  <c r="C63" i="6"/>
  <c r="D63" i="6"/>
  <c r="G63" i="6"/>
  <c r="H63" i="6"/>
  <c r="K63" i="6"/>
  <c r="L63" i="6"/>
  <c r="O63" i="6"/>
  <c r="P63" i="6"/>
  <c r="D64" i="6"/>
  <c r="E64" i="6"/>
  <c r="H64" i="6"/>
  <c r="I64" i="6"/>
  <c r="L64" i="6"/>
  <c r="M64" i="6"/>
  <c r="P64" i="6"/>
  <c r="Q64" i="6"/>
  <c r="D65" i="6"/>
  <c r="D62" i="6" s="1"/>
  <c r="E65" i="6"/>
  <c r="E62" i="6" s="1"/>
  <c r="H65" i="6"/>
  <c r="H62" i="6" s="1"/>
  <c r="I65" i="6"/>
  <c r="I62" i="6" s="1"/>
  <c r="L65" i="6"/>
  <c r="L62" i="6" s="1"/>
  <c r="M65" i="6"/>
  <c r="M62" i="6" s="1"/>
  <c r="P65" i="6"/>
  <c r="P62" i="6" s="1"/>
  <c r="Q65" i="6"/>
  <c r="Q62" i="6" s="1"/>
  <c r="C66" i="6"/>
  <c r="C65" i="6" s="1"/>
  <c r="C62" i="6" s="1"/>
  <c r="D66" i="6"/>
  <c r="E66" i="6"/>
  <c r="E63" i="6" s="1"/>
  <c r="F66" i="6"/>
  <c r="F65" i="6" s="1"/>
  <c r="F62" i="6" s="1"/>
  <c r="G66" i="6"/>
  <c r="G65" i="6" s="1"/>
  <c r="G62" i="6" s="1"/>
  <c r="H66" i="6"/>
  <c r="I66" i="6"/>
  <c r="I63" i="6" s="1"/>
  <c r="J66" i="6"/>
  <c r="J65" i="6" s="1"/>
  <c r="J62" i="6" s="1"/>
  <c r="K66" i="6"/>
  <c r="K65" i="6" s="1"/>
  <c r="K62" i="6" s="1"/>
  <c r="L66" i="6"/>
  <c r="M66" i="6"/>
  <c r="M63" i="6" s="1"/>
  <c r="N66" i="6"/>
  <c r="N65" i="6" s="1"/>
  <c r="N62" i="6" s="1"/>
  <c r="O66" i="6"/>
  <c r="O65" i="6" s="1"/>
  <c r="O62" i="6" s="1"/>
  <c r="P66" i="6"/>
  <c r="Q66" i="6"/>
  <c r="Q63" i="6" s="1"/>
  <c r="C67" i="6"/>
  <c r="C64" i="6" s="1"/>
  <c r="D67" i="6"/>
  <c r="E67" i="6"/>
  <c r="F67" i="6"/>
  <c r="F64" i="6" s="1"/>
  <c r="G67" i="6"/>
  <c r="G64" i="6" s="1"/>
  <c r="H67" i="6"/>
  <c r="I67" i="6"/>
  <c r="J67" i="6"/>
  <c r="J64" i="6" s="1"/>
  <c r="K67" i="6"/>
  <c r="K64" i="6" s="1"/>
  <c r="L67" i="6"/>
  <c r="M67" i="6"/>
  <c r="N67" i="6"/>
  <c r="N64" i="6" s="1"/>
  <c r="O67" i="6"/>
  <c r="O64" i="6" s="1"/>
  <c r="P67" i="6"/>
  <c r="Q67" i="6"/>
  <c r="C68" i="6"/>
  <c r="D68" i="6"/>
  <c r="E68" i="6"/>
  <c r="F68" i="6"/>
  <c r="G68" i="6"/>
  <c r="H68" i="6"/>
  <c r="I68" i="6"/>
  <c r="J68" i="6"/>
  <c r="K68" i="6"/>
  <c r="L68" i="6"/>
  <c r="M68" i="6"/>
  <c r="N68" i="6"/>
  <c r="O68" i="6"/>
  <c r="P68" i="6"/>
  <c r="Q68" i="6"/>
  <c r="C71" i="6"/>
  <c r="D71" i="6"/>
  <c r="E71" i="6"/>
  <c r="F71" i="6"/>
  <c r="G71" i="6"/>
  <c r="H71" i="6"/>
  <c r="I71" i="6"/>
  <c r="J71" i="6"/>
  <c r="K71" i="6"/>
  <c r="L71" i="6"/>
  <c r="M71" i="6"/>
  <c r="N71" i="6"/>
  <c r="O71" i="6"/>
  <c r="P71" i="6"/>
  <c r="Q71" i="6"/>
  <c r="C74" i="6"/>
  <c r="D74" i="6"/>
  <c r="E74" i="6"/>
  <c r="F74" i="6"/>
  <c r="G74" i="6"/>
  <c r="H74" i="6"/>
  <c r="I74" i="6"/>
  <c r="J74" i="6"/>
  <c r="K74" i="6"/>
  <c r="L74" i="6"/>
  <c r="M74" i="6"/>
  <c r="N74" i="6"/>
  <c r="O74" i="6"/>
  <c r="P74" i="6"/>
  <c r="Q74" i="6"/>
  <c r="C77" i="6"/>
  <c r="D77" i="6"/>
  <c r="E77" i="6"/>
  <c r="F77" i="6"/>
  <c r="G77" i="6"/>
  <c r="H77" i="6"/>
  <c r="I77" i="6"/>
  <c r="J77" i="6"/>
  <c r="K77" i="6"/>
  <c r="L77" i="6"/>
  <c r="M77" i="6"/>
  <c r="N77" i="6"/>
  <c r="O77" i="6"/>
  <c r="P77" i="6"/>
  <c r="Q77" i="6"/>
  <c r="C5" i="5"/>
  <c r="D5" i="5"/>
  <c r="E5" i="5"/>
  <c r="G5" i="5"/>
  <c r="H5" i="5"/>
  <c r="I5" i="5"/>
  <c r="J5" i="5"/>
  <c r="K5" i="5"/>
  <c r="L5" i="5"/>
  <c r="C9" i="5"/>
  <c r="F9" i="5"/>
  <c r="F8" i="5" s="1"/>
  <c r="G9" i="5"/>
  <c r="G8" i="5" s="1"/>
  <c r="J9" i="5"/>
  <c r="K9" i="5"/>
  <c r="D10" i="5"/>
  <c r="E10" i="5"/>
  <c r="H10" i="5"/>
  <c r="I10" i="5"/>
  <c r="L10" i="5"/>
  <c r="C12" i="5"/>
  <c r="D12" i="5"/>
  <c r="D9" i="5" s="1"/>
  <c r="D8" i="5" s="1"/>
  <c r="E12" i="5"/>
  <c r="E9" i="5" s="1"/>
  <c r="E8" i="5" s="1"/>
  <c r="F12" i="5"/>
  <c r="G12" i="5"/>
  <c r="H12" i="5"/>
  <c r="H9" i="5" s="1"/>
  <c r="H8" i="5" s="1"/>
  <c r="I12" i="5"/>
  <c r="I9" i="5" s="1"/>
  <c r="I8" i="5" s="1"/>
  <c r="J12" i="5"/>
  <c r="K12" i="5"/>
  <c r="L12" i="5"/>
  <c r="L9" i="5" s="1"/>
  <c r="L8" i="5" s="1"/>
  <c r="C13" i="5"/>
  <c r="C10" i="5" s="1"/>
  <c r="D13" i="5"/>
  <c r="E13" i="5"/>
  <c r="F13" i="5"/>
  <c r="F10" i="5" s="1"/>
  <c r="F7" i="5" s="1"/>
  <c r="F5" i="5" s="1"/>
  <c r="G13" i="5"/>
  <c r="G10" i="5" s="1"/>
  <c r="H13" i="5"/>
  <c r="I13" i="5"/>
  <c r="J13" i="5"/>
  <c r="J10" i="5" s="1"/>
  <c r="K13" i="5"/>
  <c r="K11" i="5" s="1"/>
  <c r="L13" i="5"/>
  <c r="C14" i="5"/>
  <c r="D14" i="5"/>
  <c r="E14" i="5"/>
  <c r="F14" i="5"/>
  <c r="G14" i="5"/>
  <c r="H14" i="5"/>
  <c r="I14" i="5"/>
  <c r="J14" i="5"/>
  <c r="K14" i="5"/>
  <c r="L14" i="5"/>
  <c r="C17" i="5"/>
  <c r="D17" i="5"/>
  <c r="E17" i="5"/>
  <c r="F17" i="5"/>
  <c r="G17" i="5"/>
  <c r="H17" i="5"/>
  <c r="I17" i="5"/>
  <c r="J17" i="5"/>
  <c r="K17" i="5"/>
  <c r="L17" i="5"/>
  <c r="C20" i="5"/>
  <c r="D20" i="5"/>
  <c r="E20" i="5"/>
  <c r="F20" i="5"/>
  <c r="G20" i="5"/>
  <c r="H20" i="5"/>
  <c r="I20" i="5"/>
  <c r="J20" i="5"/>
  <c r="K20" i="5"/>
  <c r="L20" i="5"/>
  <c r="C23" i="5"/>
  <c r="D23" i="5"/>
  <c r="E23" i="5"/>
  <c r="F23" i="5"/>
  <c r="G23" i="5"/>
  <c r="H23" i="5"/>
  <c r="I23" i="5"/>
  <c r="J23" i="5"/>
  <c r="K23" i="5"/>
  <c r="L23" i="5"/>
  <c r="C26" i="5"/>
  <c r="D26" i="5"/>
  <c r="E26" i="5"/>
  <c r="F26" i="5"/>
  <c r="G26" i="5"/>
  <c r="H26" i="5"/>
  <c r="I26" i="5"/>
  <c r="J26" i="5"/>
  <c r="K26" i="5"/>
  <c r="L26" i="5"/>
  <c r="C29" i="5"/>
  <c r="D29" i="5"/>
  <c r="E29" i="5"/>
  <c r="F29" i="5"/>
  <c r="G29" i="5"/>
  <c r="H29" i="5"/>
  <c r="I29" i="5"/>
  <c r="J29" i="5"/>
  <c r="K29" i="5"/>
  <c r="L29" i="5"/>
  <c r="C32" i="5"/>
  <c r="D32" i="5"/>
  <c r="E32" i="5"/>
  <c r="F32" i="5"/>
  <c r="G32" i="5"/>
  <c r="H32" i="5"/>
  <c r="I32" i="5"/>
  <c r="J32" i="5"/>
  <c r="K32" i="5"/>
  <c r="L32" i="5"/>
  <c r="C35" i="5"/>
  <c r="D35" i="5"/>
  <c r="E35" i="5"/>
  <c r="F35" i="5"/>
  <c r="G35" i="5"/>
  <c r="H35" i="5"/>
  <c r="I35" i="5"/>
  <c r="J35" i="5"/>
  <c r="K35" i="5"/>
  <c r="L35" i="5"/>
  <c r="C38" i="5"/>
  <c r="D38" i="5"/>
  <c r="E38" i="5"/>
  <c r="F38" i="5"/>
  <c r="G38" i="5"/>
  <c r="H38" i="5"/>
  <c r="I38" i="5"/>
  <c r="J38" i="5"/>
  <c r="K38" i="5"/>
  <c r="L38" i="5"/>
  <c r="D42" i="5"/>
  <c r="E42" i="5"/>
  <c r="H42" i="5"/>
  <c r="I42" i="5"/>
  <c r="L42" i="5"/>
  <c r="C43" i="5"/>
  <c r="F43" i="5"/>
  <c r="G43" i="5"/>
  <c r="J43" i="5"/>
  <c r="K43" i="5"/>
  <c r="C45" i="5"/>
  <c r="C42" i="5" s="1"/>
  <c r="D45" i="5"/>
  <c r="E45" i="5"/>
  <c r="F45" i="5"/>
  <c r="F42" i="5" s="1"/>
  <c r="G45" i="5"/>
  <c r="G42" i="5" s="1"/>
  <c r="H45" i="5"/>
  <c r="I45" i="5"/>
  <c r="J45" i="5"/>
  <c r="J42" i="5" s="1"/>
  <c r="K45" i="5"/>
  <c r="K42" i="5" s="1"/>
  <c r="L45" i="5"/>
  <c r="C46" i="5"/>
  <c r="D46" i="5"/>
  <c r="D43" i="5" s="1"/>
  <c r="E46" i="5"/>
  <c r="E43" i="5" s="1"/>
  <c r="F46" i="5"/>
  <c r="G46" i="5"/>
  <c r="H46" i="5"/>
  <c r="H43" i="5" s="1"/>
  <c r="I46" i="5"/>
  <c r="I44" i="5" s="1"/>
  <c r="I41" i="5" s="1"/>
  <c r="J46" i="5"/>
  <c r="K46" i="5"/>
  <c r="L46" i="5"/>
  <c r="L43" i="5" s="1"/>
  <c r="C47" i="5"/>
  <c r="D47" i="5"/>
  <c r="E47" i="5"/>
  <c r="F47" i="5"/>
  <c r="G47" i="5"/>
  <c r="H47" i="5"/>
  <c r="I47" i="5"/>
  <c r="J47" i="5"/>
  <c r="K47" i="5"/>
  <c r="L47" i="5"/>
  <c r="C50" i="5"/>
  <c r="D50" i="5"/>
  <c r="E50" i="5"/>
  <c r="F50" i="5"/>
  <c r="G50" i="5"/>
  <c r="H50" i="5"/>
  <c r="I50" i="5"/>
  <c r="J50" i="5"/>
  <c r="K50" i="5"/>
  <c r="L50" i="5"/>
  <c r="C53" i="5"/>
  <c r="D53" i="5"/>
  <c r="E53" i="5"/>
  <c r="F53" i="5"/>
  <c r="G53" i="5"/>
  <c r="H53" i="5"/>
  <c r="I53" i="5"/>
  <c r="J53" i="5"/>
  <c r="K53" i="5"/>
  <c r="L53" i="5"/>
  <c r="C56" i="5"/>
  <c r="D56" i="5"/>
  <c r="E56" i="5"/>
  <c r="F56" i="5"/>
  <c r="G56" i="5"/>
  <c r="H56" i="5"/>
  <c r="I56" i="5"/>
  <c r="J56" i="5"/>
  <c r="K56" i="5"/>
  <c r="L56" i="5"/>
  <c r="C59" i="5"/>
  <c r="D59" i="5"/>
  <c r="E59" i="5"/>
  <c r="F59" i="5"/>
  <c r="G59" i="5"/>
  <c r="H59" i="5"/>
  <c r="I59" i="5"/>
  <c r="J59" i="5"/>
  <c r="K59" i="5"/>
  <c r="L59" i="5"/>
  <c r="C63" i="5"/>
  <c r="F63" i="5"/>
  <c r="G63" i="5"/>
  <c r="J63" i="5"/>
  <c r="K63" i="5"/>
  <c r="D64" i="5"/>
  <c r="E64" i="5"/>
  <c r="H64" i="5"/>
  <c r="I64" i="5"/>
  <c r="L64" i="5"/>
  <c r="C66" i="5"/>
  <c r="D66" i="5"/>
  <c r="D63" i="5" s="1"/>
  <c r="E66" i="5"/>
  <c r="E63" i="5" s="1"/>
  <c r="F66" i="5"/>
  <c r="G66" i="5"/>
  <c r="H66" i="5"/>
  <c r="H63" i="5" s="1"/>
  <c r="I66" i="5"/>
  <c r="I63" i="5" s="1"/>
  <c r="J66" i="5"/>
  <c r="K66" i="5"/>
  <c r="L66" i="5"/>
  <c r="L63" i="5" s="1"/>
  <c r="C67" i="5"/>
  <c r="C64" i="5" s="1"/>
  <c r="D67" i="5"/>
  <c r="E67" i="5"/>
  <c r="F67" i="5"/>
  <c r="F64" i="5" s="1"/>
  <c r="G67" i="5"/>
  <c r="G64" i="5" s="1"/>
  <c r="H67" i="5"/>
  <c r="I67" i="5"/>
  <c r="J67" i="5"/>
  <c r="J64" i="5" s="1"/>
  <c r="K67" i="5"/>
  <c r="K65" i="5" s="1"/>
  <c r="K62" i="5" s="1"/>
  <c r="L67" i="5"/>
  <c r="C68" i="5"/>
  <c r="D68" i="5"/>
  <c r="E68" i="5"/>
  <c r="F68" i="5"/>
  <c r="G68" i="5"/>
  <c r="H68" i="5"/>
  <c r="I68" i="5"/>
  <c r="J68" i="5"/>
  <c r="K68" i="5"/>
  <c r="L68" i="5"/>
  <c r="C71" i="5"/>
  <c r="D71" i="5"/>
  <c r="E71" i="5"/>
  <c r="F71" i="5"/>
  <c r="G71" i="5"/>
  <c r="H71" i="5"/>
  <c r="I71" i="5"/>
  <c r="J71" i="5"/>
  <c r="K71" i="5"/>
  <c r="L71" i="5"/>
  <c r="C74" i="5"/>
  <c r="D74" i="5"/>
  <c r="E74" i="5"/>
  <c r="F74" i="5"/>
  <c r="G74" i="5"/>
  <c r="H74" i="5"/>
  <c r="I74" i="5"/>
  <c r="J74" i="5"/>
  <c r="K74" i="5"/>
  <c r="L74" i="5"/>
  <c r="C77" i="5"/>
  <c r="D77" i="5"/>
  <c r="E77" i="5"/>
  <c r="F77" i="5"/>
  <c r="G77" i="5"/>
  <c r="H77" i="5"/>
  <c r="I77" i="5"/>
  <c r="J77" i="5"/>
  <c r="K77" i="5"/>
  <c r="L77" i="5"/>
  <c r="B7" i="4"/>
  <c r="B6" i="4" s="1"/>
  <c r="C7" i="4"/>
  <c r="C6" i="4" s="1"/>
  <c r="D7" i="4"/>
  <c r="D6" i="4" s="1"/>
  <c r="E7" i="4"/>
  <c r="E6" i="4" s="1"/>
  <c r="F7" i="4"/>
  <c r="F6" i="4" s="1"/>
  <c r="G7" i="4"/>
  <c r="G6" i="4" s="1"/>
  <c r="H7" i="4"/>
  <c r="H6" i="4" s="1"/>
  <c r="I7" i="4"/>
  <c r="I6" i="4" s="1"/>
  <c r="J7" i="4"/>
  <c r="J6" i="4" s="1"/>
  <c r="K7" i="4"/>
  <c r="K6" i="4" s="1"/>
  <c r="L7" i="4"/>
  <c r="L6" i="4" s="1"/>
  <c r="M7" i="4"/>
  <c r="M6" i="4" s="1"/>
  <c r="N7" i="4"/>
  <c r="N6" i="4" s="1"/>
  <c r="O7" i="4"/>
  <c r="O6" i="4" s="1"/>
  <c r="P7" i="4"/>
  <c r="P6" i="4" s="1"/>
  <c r="Q7" i="4"/>
  <c r="Q6" i="4" s="1"/>
  <c r="B18" i="4"/>
  <c r="B17" i="4" s="1"/>
  <c r="C18" i="4"/>
  <c r="C17" i="4" s="1"/>
  <c r="D18" i="4"/>
  <c r="D17" i="4" s="1"/>
  <c r="E18" i="4"/>
  <c r="E17" i="4" s="1"/>
  <c r="F18" i="4"/>
  <c r="F17" i="4" s="1"/>
  <c r="G18" i="4"/>
  <c r="G17" i="4" s="1"/>
  <c r="H18" i="4"/>
  <c r="H17" i="4" s="1"/>
  <c r="I18" i="4"/>
  <c r="I17" i="4" s="1"/>
  <c r="J18" i="4"/>
  <c r="J17" i="4" s="1"/>
  <c r="K18" i="4"/>
  <c r="K17" i="4" s="1"/>
  <c r="L18" i="4"/>
  <c r="L17" i="4" s="1"/>
  <c r="M18" i="4"/>
  <c r="M17" i="4" s="1"/>
  <c r="N18" i="4"/>
  <c r="N17" i="4" s="1"/>
  <c r="O18" i="4"/>
  <c r="O17" i="4" s="1"/>
  <c r="P18" i="4"/>
  <c r="P17" i="4" s="1"/>
  <c r="Q18" i="4"/>
  <c r="Q17" i="4" s="1"/>
  <c r="B25" i="4"/>
  <c r="B24" i="4" s="1"/>
  <c r="C25" i="4"/>
  <c r="C24" i="4" s="1"/>
  <c r="D25" i="4"/>
  <c r="D24" i="4" s="1"/>
  <c r="E25" i="4"/>
  <c r="E24" i="4" s="1"/>
  <c r="F25" i="4"/>
  <c r="F24" i="4" s="1"/>
  <c r="G25" i="4"/>
  <c r="G24" i="4" s="1"/>
  <c r="H25" i="4"/>
  <c r="H24" i="4" s="1"/>
  <c r="I25" i="4"/>
  <c r="I24" i="4" s="1"/>
  <c r="J25" i="4"/>
  <c r="J24" i="4" s="1"/>
  <c r="K25" i="4"/>
  <c r="K24" i="4" s="1"/>
  <c r="L25" i="4"/>
  <c r="L24" i="4" s="1"/>
  <c r="M25" i="4"/>
  <c r="M24" i="4" s="1"/>
  <c r="N25" i="4"/>
  <c r="N24" i="4" s="1"/>
  <c r="O25" i="4"/>
  <c r="O24" i="4" s="1"/>
  <c r="P25" i="4"/>
  <c r="P24" i="4" s="1"/>
  <c r="Q25" i="4"/>
  <c r="Q24" i="4" s="1"/>
  <c r="C7" i="3"/>
  <c r="D7" i="3"/>
  <c r="G7" i="3"/>
  <c r="H7" i="3"/>
  <c r="K7" i="3"/>
  <c r="B8" i="3"/>
  <c r="B7" i="3" s="1"/>
  <c r="C8" i="3"/>
  <c r="D8" i="3"/>
  <c r="E8" i="3"/>
  <c r="E7" i="3" s="1"/>
  <c r="F8" i="3"/>
  <c r="F7" i="3" s="1"/>
  <c r="G8" i="3"/>
  <c r="H8" i="3"/>
  <c r="I8" i="3"/>
  <c r="I7" i="3" s="1"/>
  <c r="J8" i="3"/>
  <c r="J7" i="3" s="1"/>
  <c r="K8" i="3"/>
  <c r="C18" i="3"/>
  <c r="D18" i="3"/>
  <c r="G18" i="3"/>
  <c r="H18" i="3"/>
  <c r="K18" i="3"/>
  <c r="B19" i="3"/>
  <c r="B18" i="3" s="1"/>
  <c r="C19" i="3"/>
  <c r="D19" i="3"/>
  <c r="E19" i="3"/>
  <c r="E18" i="3" s="1"/>
  <c r="F19" i="3"/>
  <c r="F18" i="3" s="1"/>
  <c r="G19" i="3"/>
  <c r="H19" i="3"/>
  <c r="I19" i="3"/>
  <c r="I18" i="3" s="1"/>
  <c r="J19" i="3"/>
  <c r="J18" i="3" s="1"/>
  <c r="K19" i="3"/>
  <c r="C25" i="3"/>
  <c r="D25" i="3"/>
  <c r="G25" i="3"/>
  <c r="H25" i="3"/>
  <c r="K25" i="3"/>
  <c r="B26" i="3"/>
  <c r="B25" i="3" s="1"/>
  <c r="C26" i="3"/>
  <c r="D26" i="3"/>
  <c r="E26" i="3"/>
  <c r="E25" i="3" s="1"/>
  <c r="F26" i="3"/>
  <c r="F25" i="3" s="1"/>
  <c r="G26" i="3"/>
  <c r="H26" i="3"/>
  <c r="I26" i="3"/>
  <c r="I25" i="3" s="1"/>
  <c r="J26" i="3"/>
  <c r="J25" i="3" s="1"/>
  <c r="K26" i="3"/>
  <c r="C6" i="2"/>
  <c r="D6" i="2"/>
  <c r="G6" i="2"/>
  <c r="H6" i="2"/>
  <c r="K6" i="2"/>
  <c r="L6" i="2"/>
  <c r="O6" i="2"/>
  <c r="B7" i="2"/>
  <c r="B6" i="2" s="1"/>
  <c r="C7" i="2"/>
  <c r="D7" i="2"/>
  <c r="E7" i="2"/>
  <c r="E6" i="2" s="1"/>
  <c r="F7" i="2"/>
  <c r="F6" i="2" s="1"/>
  <c r="G7" i="2"/>
  <c r="H7" i="2"/>
  <c r="I7" i="2"/>
  <c r="I6" i="2" s="1"/>
  <c r="J7" i="2"/>
  <c r="J6" i="2" s="1"/>
  <c r="K7" i="2"/>
  <c r="L7" i="2"/>
  <c r="M7" i="2"/>
  <c r="M6" i="2" s="1"/>
  <c r="N7" i="2"/>
  <c r="N6" i="2" s="1"/>
  <c r="O7" i="2"/>
  <c r="C17" i="2"/>
  <c r="D17" i="2"/>
  <c r="G17" i="2"/>
  <c r="H17" i="2"/>
  <c r="K17" i="2"/>
  <c r="L17" i="2"/>
  <c r="O17" i="2"/>
  <c r="B18" i="2"/>
  <c r="B17" i="2" s="1"/>
  <c r="C18" i="2"/>
  <c r="D18" i="2"/>
  <c r="E18" i="2"/>
  <c r="E17" i="2" s="1"/>
  <c r="F18" i="2"/>
  <c r="F17" i="2" s="1"/>
  <c r="G18" i="2"/>
  <c r="H18" i="2"/>
  <c r="I18" i="2"/>
  <c r="I17" i="2" s="1"/>
  <c r="J18" i="2"/>
  <c r="J17" i="2" s="1"/>
  <c r="K18" i="2"/>
  <c r="L18" i="2"/>
  <c r="M18" i="2"/>
  <c r="M17" i="2" s="1"/>
  <c r="N18" i="2"/>
  <c r="N17" i="2" s="1"/>
  <c r="O18" i="2"/>
  <c r="C24" i="2"/>
  <c r="D24" i="2"/>
  <c r="G24" i="2"/>
  <c r="H24" i="2"/>
  <c r="K24" i="2"/>
  <c r="L24" i="2"/>
  <c r="O24" i="2"/>
  <c r="B25" i="2"/>
  <c r="B24" i="2" s="1"/>
  <c r="C25" i="2"/>
  <c r="D25" i="2"/>
  <c r="E25" i="2"/>
  <c r="E24" i="2" s="1"/>
  <c r="F25" i="2"/>
  <c r="F24" i="2" s="1"/>
  <c r="G25" i="2"/>
  <c r="H25" i="2"/>
  <c r="I25" i="2"/>
  <c r="I24" i="2" s="1"/>
  <c r="J25" i="2"/>
  <c r="J24" i="2" s="1"/>
  <c r="K25" i="2"/>
  <c r="L25" i="2"/>
  <c r="M25" i="2"/>
  <c r="M24" i="2" s="1"/>
  <c r="N25" i="2"/>
  <c r="N24" i="2" s="1"/>
  <c r="O25" i="2"/>
  <c r="D7" i="1"/>
  <c r="G7" i="1"/>
  <c r="D8" i="1"/>
  <c r="E8" i="1"/>
  <c r="E7" i="1" s="1"/>
  <c r="F8" i="1"/>
  <c r="F7" i="1" s="1"/>
  <c r="G8" i="1"/>
  <c r="B9" i="1"/>
  <c r="C9" i="1"/>
  <c r="C8" i="1" s="1"/>
  <c r="C7" i="1" s="1"/>
  <c r="B10" i="1"/>
  <c r="B8" i="1" s="1"/>
  <c r="B7" i="1" s="1"/>
  <c r="C10" i="1"/>
  <c r="B11" i="1"/>
  <c r="C11" i="1"/>
  <c r="B12" i="1"/>
  <c r="C12" i="1"/>
  <c r="B13" i="1"/>
  <c r="C13" i="1"/>
  <c r="B14" i="1"/>
  <c r="C14" i="1"/>
  <c r="B15" i="1"/>
  <c r="C15" i="1"/>
  <c r="B16" i="1"/>
  <c r="C16" i="1"/>
  <c r="B17" i="1"/>
  <c r="C17" i="1"/>
  <c r="E18" i="1"/>
  <c r="C18" i="1" s="1"/>
  <c r="F18" i="1"/>
  <c r="D19" i="1"/>
  <c r="D18" i="1" s="1"/>
  <c r="B18" i="1" s="1"/>
  <c r="E19" i="1"/>
  <c r="F19" i="1"/>
  <c r="G19" i="1"/>
  <c r="G18" i="1" s="1"/>
  <c r="B20" i="1"/>
  <c r="B19" i="1" s="1"/>
  <c r="C20" i="1"/>
  <c r="B21" i="1"/>
  <c r="C21" i="1"/>
  <c r="C19" i="1" s="1"/>
  <c r="B22" i="1"/>
  <c r="C22" i="1"/>
  <c r="B23" i="1"/>
  <c r="C23" i="1"/>
  <c r="B24" i="1"/>
  <c r="C24" i="1"/>
  <c r="D25" i="1"/>
  <c r="G25" i="1"/>
  <c r="D26" i="1"/>
  <c r="E26" i="1"/>
  <c r="E25" i="1" s="1"/>
  <c r="C25" i="1" s="1"/>
  <c r="F26" i="1"/>
  <c r="B26" i="1" s="1"/>
  <c r="G26" i="1"/>
  <c r="B27" i="1"/>
  <c r="C27" i="1"/>
  <c r="B28" i="1"/>
  <c r="C28" i="1"/>
  <c r="B29" i="1"/>
  <c r="C29" i="1"/>
  <c r="B30" i="1"/>
  <c r="C30" i="1"/>
  <c r="Q8" i="6" l="1"/>
  <c r="I8" i="6"/>
  <c r="G46" i="8"/>
  <c r="G43" i="8" s="1"/>
  <c r="G41" i="8"/>
  <c r="C8" i="5"/>
  <c r="M8" i="6"/>
  <c r="E8" i="6"/>
  <c r="K8" i="7"/>
  <c r="G8" i="7"/>
  <c r="C8" i="7"/>
  <c r="J8" i="5"/>
  <c r="F8" i="7"/>
  <c r="F63" i="12"/>
  <c r="G66" i="12"/>
  <c r="G63" i="12" s="1"/>
  <c r="F40" i="12"/>
  <c r="G43" i="12"/>
  <c r="G40" i="12" s="1"/>
  <c r="G65" i="5"/>
  <c r="G62" i="5" s="1"/>
  <c r="C65" i="5"/>
  <c r="C62" i="5" s="1"/>
  <c r="E44" i="5"/>
  <c r="E41" i="5" s="1"/>
  <c r="G11" i="5"/>
  <c r="C11" i="5"/>
  <c r="F9" i="12"/>
  <c r="G9" i="12" s="1"/>
  <c r="H8" i="14"/>
  <c r="J9" i="14"/>
  <c r="F66" i="15"/>
  <c r="F68" i="15"/>
  <c r="F65" i="15" s="1"/>
  <c r="F13" i="15"/>
  <c r="F11" i="15" s="1"/>
  <c r="F14" i="15"/>
  <c r="E12" i="15"/>
  <c r="E11" i="15" s="1"/>
  <c r="E14" i="15"/>
  <c r="J63" i="6"/>
  <c r="K42" i="6"/>
  <c r="P9" i="6"/>
  <c r="P8" i="6" s="1"/>
  <c r="H9" i="6"/>
  <c r="H8" i="6" s="1"/>
  <c r="I65" i="7"/>
  <c r="I62" i="7" s="1"/>
  <c r="E65" i="7"/>
  <c r="E62" i="7" s="1"/>
  <c r="G11" i="7"/>
  <c r="F67" i="12"/>
  <c r="F62" i="12"/>
  <c r="F44" i="12"/>
  <c r="J47" i="13"/>
  <c r="J44" i="13" s="1"/>
  <c r="M11" i="13"/>
  <c r="F59" i="14"/>
  <c r="G59" i="14" s="1"/>
  <c r="F53" i="14"/>
  <c r="G53" i="14" s="1"/>
  <c r="D61" i="16"/>
  <c r="D7" i="16"/>
  <c r="F25" i="1"/>
  <c r="B25" i="1" s="1"/>
  <c r="I65" i="5"/>
  <c r="I62" i="5" s="1"/>
  <c r="E65" i="5"/>
  <c r="E62" i="5" s="1"/>
  <c r="K64" i="5"/>
  <c r="K44" i="5"/>
  <c r="K41" i="5" s="1"/>
  <c r="G44" i="5"/>
  <c r="G41" i="5" s="1"/>
  <c r="C44" i="5"/>
  <c r="C41" i="5" s="1"/>
  <c r="I43" i="5"/>
  <c r="I11" i="5"/>
  <c r="E11" i="5"/>
  <c r="K10" i="5"/>
  <c r="K8" i="5" s="1"/>
  <c r="G49" i="8"/>
  <c r="G11" i="8"/>
  <c r="B18" i="11"/>
  <c r="B17" i="11" s="1"/>
  <c r="C10" i="12"/>
  <c r="G10" i="12" s="1"/>
  <c r="L68" i="13"/>
  <c r="L65" i="13" s="1"/>
  <c r="H68" i="13"/>
  <c r="H65" i="13" s="1"/>
  <c r="D68" i="13"/>
  <c r="D65" i="13" s="1"/>
  <c r="G68" i="13"/>
  <c r="G65" i="13" s="1"/>
  <c r="M47" i="13"/>
  <c r="M44" i="13" s="1"/>
  <c r="I47" i="13"/>
  <c r="I44" i="13" s="1"/>
  <c r="E47" i="13"/>
  <c r="E44" i="13" s="1"/>
  <c r="I13" i="13"/>
  <c r="L12" i="13"/>
  <c r="L11" i="13" s="1"/>
  <c r="D12" i="13"/>
  <c r="D11" i="13" s="1"/>
  <c r="F64" i="14"/>
  <c r="F63" i="14"/>
  <c r="F46" i="14"/>
  <c r="C44" i="14"/>
  <c r="C41" i="14" s="1"/>
  <c r="H44" i="14"/>
  <c r="H41" i="14" s="1"/>
  <c r="F35" i="14"/>
  <c r="G35" i="14" s="1"/>
  <c r="F13" i="14"/>
  <c r="G16" i="14"/>
  <c r="H11" i="14"/>
  <c r="J11" i="14" s="1"/>
  <c r="I13" i="14"/>
  <c r="D8" i="14"/>
  <c r="I9" i="14"/>
  <c r="H68" i="15"/>
  <c r="H65" i="15" s="1"/>
  <c r="G11" i="15"/>
  <c r="G70" i="16"/>
  <c r="E64" i="16"/>
  <c r="E61" i="16" s="1"/>
  <c r="F65" i="16"/>
  <c r="E10" i="16"/>
  <c r="E27" i="18"/>
  <c r="E26" i="18" s="1"/>
  <c r="D26" i="18"/>
  <c r="D43" i="12"/>
  <c r="D40" i="12" s="1"/>
  <c r="J46" i="14"/>
  <c r="J43" i="14" s="1"/>
  <c r="F5" i="14"/>
  <c r="G5" i="14" s="1"/>
  <c r="G6" i="14"/>
  <c r="J66" i="15"/>
  <c r="J68" i="15"/>
  <c r="J65" i="15" s="1"/>
  <c r="M12" i="15"/>
  <c r="M11" i="15" s="1"/>
  <c r="M14" i="15"/>
  <c r="I12" i="15"/>
  <c r="I11" i="15" s="1"/>
  <c r="I14" i="15"/>
  <c r="J14" i="15"/>
  <c r="F16" i="16"/>
  <c r="G16" i="16" s="1"/>
  <c r="D10" i="16"/>
  <c r="C8" i="18"/>
  <c r="E8" i="18" s="1"/>
  <c r="E9" i="18"/>
  <c r="F9" i="18" s="1"/>
  <c r="J65" i="5"/>
  <c r="J62" i="5" s="1"/>
  <c r="F65" i="5"/>
  <c r="F62" i="5" s="1"/>
  <c r="L44" i="5"/>
  <c r="L41" i="5" s="1"/>
  <c r="H44" i="5"/>
  <c r="H41" i="5" s="1"/>
  <c r="D44" i="5"/>
  <c r="D41" i="5" s="1"/>
  <c r="J11" i="5"/>
  <c r="F11" i="5"/>
  <c r="N63" i="6"/>
  <c r="F63" i="6"/>
  <c r="O42" i="6"/>
  <c r="G42" i="6"/>
  <c r="C42" i="6"/>
  <c r="L9" i="6"/>
  <c r="L8" i="6" s="1"/>
  <c r="D9" i="6"/>
  <c r="D8" i="6" s="1"/>
  <c r="K11" i="7"/>
  <c r="C11" i="7"/>
  <c r="G70" i="8"/>
  <c r="D64" i="12"/>
  <c r="D61" i="12" s="1"/>
  <c r="D10" i="12"/>
  <c r="F7" i="12"/>
  <c r="G7" i="12" s="1"/>
  <c r="F47" i="13"/>
  <c r="F44" i="13" s="1"/>
  <c r="E11" i="13"/>
  <c r="F42" i="14"/>
  <c r="G45" i="14"/>
  <c r="G42" i="14" s="1"/>
  <c r="F47" i="14"/>
  <c r="J17" i="14"/>
  <c r="C19" i="18"/>
  <c r="E20" i="18"/>
  <c r="E19" i="18" s="1"/>
  <c r="C26" i="1"/>
  <c r="L65" i="5"/>
  <c r="L62" i="5" s="1"/>
  <c r="H65" i="5"/>
  <c r="H62" i="5" s="1"/>
  <c r="D65" i="5"/>
  <c r="D62" i="5" s="1"/>
  <c r="J44" i="5"/>
  <c r="J41" i="5" s="1"/>
  <c r="F44" i="5"/>
  <c r="F41" i="5" s="1"/>
  <c r="L11" i="5"/>
  <c r="H11" i="5"/>
  <c r="D11" i="5"/>
  <c r="G13" i="8"/>
  <c r="G10" i="8" s="1"/>
  <c r="F42" i="12"/>
  <c r="G45" i="12"/>
  <c r="G42" i="12" s="1"/>
  <c r="E43" i="12"/>
  <c r="E40" i="12" s="1"/>
  <c r="G39" i="12"/>
  <c r="J11" i="13"/>
  <c r="I11" i="13"/>
  <c r="C65" i="14"/>
  <c r="C62" i="14" s="1"/>
  <c r="J45" i="14"/>
  <c r="J42" i="14" s="1"/>
  <c r="J44" i="14"/>
  <c r="J41" i="14" s="1"/>
  <c r="G17" i="14"/>
  <c r="E11" i="14"/>
  <c r="F14" i="14"/>
  <c r="L67" i="15"/>
  <c r="L68" i="15"/>
  <c r="L65" i="15" s="1"/>
  <c r="K68" i="15"/>
  <c r="K65" i="15" s="1"/>
  <c r="K66" i="15"/>
  <c r="G68" i="15"/>
  <c r="G65" i="15" s="1"/>
  <c r="G66" i="15"/>
  <c r="C68" i="15"/>
  <c r="C65" i="15" s="1"/>
  <c r="C66" i="15"/>
  <c r="J11" i="15"/>
  <c r="G9" i="16"/>
  <c r="J66" i="17"/>
  <c r="J68" i="17"/>
  <c r="J65" i="17" s="1"/>
  <c r="F66" i="17"/>
  <c r="F68" i="17"/>
  <c r="F65" i="17" s="1"/>
  <c r="K26" i="21"/>
  <c r="K25" i="21" s="1"/>
  <c r="I25" i="21"/>
  <c r="C25" i="21"/>
  <c r="E26" i="21"/>
  <c r="E25" i="21" s="1"/>
  <c r="E19" i="21"/>
  <c r="E18" i="21" s="1"/>
  <c r="N7" i="21"/>
  <c r="O8" i="21"/>
  <c r="U25" i="23"/>
  <c r="U24" i="23" s="1"/>
  <c r="I65" i="14"/>
  <c r="I62" i="14" s="1"/>
  <c r="E65" i="14"/>
  <c r="E62" i="14" s="1"/>
  <c r="J35" i="14"/>
  <c r="F29" i="14"/>
  <c r="G29" i="14" s="1"/>
  <c r="L11" i="15"/>
  <c r="F63" i="16"/>
  <c r="G66" i="16"/>
  <c r="G63" i="16" s="1"/>
  <c r="D63" i="16"/>
  <c r="G39" i="16"/>
  <c r="F34" i="16"/>
  <c r="G34" i="16" s="1"/>
  <c r="F19" i="16"/>
  <c r="G19" i="16" s="1"/>
  <c r="F7" i="16"/>
  <c r="G7" i="16" s="1"/>
  <c r="G8" i="16"/>
  <c r="O7" i="21"/>
  <c r="H65" i="14"/>
  <c r="D65" i="14"/>
  <c r="J29" i="14"/>
  <c r="F23" i="14"/>
  <c r="G23" i="14" s="1"/>
  <c r="F12" i="14"/>
  <c r="M47" i="15"/>
  <c r="M44" i="15" s="1"/>
  <c r="I47" i="15"/>
  <c r="I44" i="15" s="1"/>
  <c r="G67" i="16"/>
  <c r="F41" i="16"/>
  <c r="G41" i="16" s="1"/>
  <c r="G44" i="16"/>
  <c r="K68" i="17"/>
  <c r="K65" i="17" s="1"/>
  <c r="G68" i="17"/>
  <c r="G65" i="17" s="1"/>
  <c r="G66" i="17"/>
  <c r="C68" i="17"/>
  <c r="C65" i="17" s="1"/>
  <c r="C66" i="17"/>
  <c r="M47" i="17"/>
  <c r="M44" i="17" s="1"/>
  <c r="I47" i="17"/>
  <c r="I44" i="17" s="1"/>
  <c r="E47" i="17"/>
  <c r="E44" i="17" s="1"/>
  <c r="L11" i="17"/>
  <c r="L13" i="21"/>
  <c r="K14" i="15"/>
  <c r="G14" i="15"/>
  <c r="C14" i="15"/>
  <c r="D14" i="15"/>
  <c r="D11" i="15"/>
  <c r="C64" i="16"/>
  <c r="C61" i="16" s="1"/>
  <c r="L47" i="17"/>
  <c r="L44" i="17" s="1"/>
  <c r="H47" i="17"/>
  <c r="H44" i="17" s="1"/>
  <c r="D47" i="17"/>
  <c r="D44" i="17" s="1"/>
  <c r="K12" i="17"/>
  <c r="K11" i="17" s="1"/>
  <c r="E11" i="17"/>
  <c r="G19" i="18"/>
  <c r="I20" i="18"/>
  <c r="I19" i="18" s="1"/>
  <c r="G8" i="18"/>
  <c r="I8" i="18" s="1"/>
  <c r="I9" i="18"/>
  <c r="M8" i="18"/>
  <c r="L11" i="21"/>
  <c r="L7" i="21"/>
  <c r="K9" i="22"/>
  <c r="P17" i="23"/>
  <c r="U18" i="23"/>
  <c r="U17" i="23" s="1"/>
  <c r="U7" i="23"/>
  <c r="U6" i="23" s="1"/>
  <c r="L47" i="15"/>
  <c r="L44" i="15" s="1"/>
  <c r="H47" i="15"/>
  <c r="H44" i="15" s="1"/>
  <c r="D47" i="15"/>
  <c r="D44" i="15" s="1"/>
  <c r="H14" i="15"/>
  <c r="H11" i="15"/>
  <c r="C12" i="15"/>
  <c r="C11" i="15" s="1"/>
  <c r="D43" i="16"/>
  <c r="D42" i="16"/>
  <c r="F31" i="16"/>
  <c r="G31" i="16" s="1"/>
  <c r="L68" i="17"/>
  <c r="L65" i="17" s="1"/>
  <c r="H68" i="17"/>
  <c r="H65" i="17" s="1"/>
  <c r="D68" i="17"/>
  <c r="D65" i="17" s="1"/>
  <c r="I11" i="17"/>
  <c r="D11" i="17"/>
  <c r="M20" i="18"/>
  <c r="M19" i="18" s="1"/>
  <c r="M9" i="18"/>
  <c r="O26" i="21"/>
  <c r="O25" i="21" s="1"/>
  <c r="M18" i="21"/>
  <c r="K8" i="21"/>
  <c r="L8" i="21" s="1"/>
  <c r="L26" i="21"/>
  <c r="L25" i="21" s="1"/>
  <c r="H26" i="21"/>
  <c r="H25" i="21" s="1"/>
  <c r="F25" i="21"/>
  <c r="K18" i="23"/>
  <c r="K17" i="23" s="1"/>
  <c r="F27" i="18"/>
  <c r="F26" i="18" s="1"/>
  <c r="K19" i="21"/>
  <c r="F7" i="21"/>
  <c r="H7" i="21" s="1"/>
  <c r="F20" i="18"/>
  <c r="F19" i="18" s="1"/>
  <c r="D62" i="14" l="1"/>
  <c r="F65" i="14"/>
  <c r="F41" i="12"/>
  <c r="G44" i="12"/>
  <c r="G41" i="12" s="1"/>
  <c r="D40" i="16"/>
  <c r="F43" i="16"/>
  <c r="J13" i="14"/>
  <c r="I10" i="14"/>
  <c r="J10" i="14" s="1"/>
  <c r="F11" i="14"/>
  <c r="G11" i="14" s="1"/>
  <c r="G14" i="14"/>
  <c r="F62" i="16"/>
  <c r="G65" i="16"/>
  <c r="G62" i="16" s="1"/>
  <c r="F64" i="16"/>
  <c r="F64" i="12"/>
  <c r="G67" i="12"/>
  <c r="G13" i="14"/>
  <c r="F10" i="14"/>
  <c r="G10" i="14" s="1"/>
  <c r="F43" i="14"/>
  <c r="G46" i="14"/>
  <c r="G43" i="14" s="1"/>
  <c r="F9" i="14"/>
  <c r="G12" i="14"/>
  <c r="H62" i="14"/>
  <c r="J65" i="14"/>
  <c r="J62" i="14" s="1"/>
  <c r="F8" i="18"/>
  <c r="F10" i="16"/>
  <c r="G10" i="16" s="1"/>
  <c r="K18" i="21"/>
  <c r="L19" i="21"/>
  <c r="L18" i="21" s="1"/>
  <c r="F44" i="14"/>
  <c r="G47" i="14"/>
  <c r="G9" i="14" l="1"/>
  <c r="F8" i="14"/>
  <c r="G8" i="14" s="1"/>
  <c r="I8" i="14"/>
  <c r="J8" i="14" s="1"/>
  <c r="F61" i="12"/>
  <c r="G64" i="12"/>
  <c r="G61" i="12" s="1"/>
  <c r="G43" i="16"/>
  <c r="F40" i="16"/>
  <c r="G40" i="16" s="1"/>
  <c r="G65" i="14"/>
  <c r="G62" i="14" s="1"/>
  <c r="F62" i="14"/>
  <c r="F41" i="14"/>
  <c r="G44" i="14"/>
  <c r="G41" i="14" s="1"/>
  <c r="F61" i="16"/>
  <c r="G64" i="16"/>
  <c r="G61" i="16" s="1"/>
</calcChain>
</file>

<file path=xl/sharedStrings.xml><?xml version="1.0" encoding="utf-8"?>
<sst xmlns="http://schemas.openxmlformats.org/spreadsheetml/2006/main" count="5470" uniqueCount="301">
  <si>
    <t>（１）地域保健・健康増進事業報告を参照のこと。</t>
    <rPh sb="8" eb="10">
      <t>ケンコウ</t>
    </rPh>
    <rPh sb="10" eb="12">
      <t>ゾウシン</t>
    </rPh>
    <phoneticPr fontId="5"/>
  </si>
  <si>
    <t>【記載要領】</t>
  </si>
  <si>
    <t>注　　全道の数は、平成２２年度の数値である。</t>
    <rPh sb="0" eb="1">
      <t>チュウ</t>
    </rPh>
    <rPh sb="6" eb="7">
      <t>カズ</t>
    </rPh>
    <rPh sb="9" eb="11">
      <t>ヘイセイ</t>
    </rPh>
    <rPh sb="13" eb="15">
      <t>ネンド</t>
    </rPh>
    <rPh sb="16" eb="18">
      <t>スウチ</t>
    </rPh>
    <phoneticPr fontId="5"/>
  </si>
  <si>
    <t>※　　法第２８条第１項第２号該当者</t>
    <phoneticPr fontId="5"/>
  </si>
  <si>
    <t>資料　地域保健・健康増進事業報告　</t>
    <rPh sb="3" eb="5">
      <t>チイキ</t>
    </rPh>
    <rPh sb="5" eb="7">
      <t>ホケン</t>
    </rPh>
    <rPh sb="8" eb="10">
      <t>ケンコウ</t>
    </rPh>
    <rPh sb="10" eb="12">
      <t>ゾウシン</t>
    </rPh>
    <rPh sb="12" eb="14">
      <t>ジギョウ</t>
    </rPh>
    <phoneticPr fontId="5"/>
  </si>
  <si>
    <t>-</t>
    <phoneticPr fontId="5"/>
  </si>
  <si>
    <t>せたな町</t>
    <rPh sb="3" eb="4">
      <t>マチ</t>
    </rPh>
    <phoneticPr fontId="5"/>
  </si>
  <si>
    <t>今金町</t>
    <rPh sb="0" eb="1">
      <t>イマ</t>
    </rPh>
    <rPh sb="1" eb="2">
      <t>キン</t>
    </rPh>
    <rPh sb="2" eb="3">
      <t>マチ</t>
    </rPh>
    <phoneticPr fontId="5"/>
  </si>
  <si>
    <t>長万部町</t>
    <rPh sb="0" eb="3">
      <t>オシャマンベ</t>
    </rPh>
    <rPh sb="3" eb="4">
      <t>マチ</t>
    </rPh>
    <phoneticPr fontId="5"/>
  </si>
  <si>
    <t>八雲町</t>
    <rPh sb="0" eb="2">
      <t>ヤクモ</t>
    </rPh>
    <rPh sb="2" eb="3">
      <t>マチ</t>
    </rPh>
    <phoneticPr fontId="5"/>
  </si>
  <si>
    <t>八雲保健所</t>
    <rPh sb="0" eb="2">
      <t>ヤクモ</t>
    </rPh>
    <phoneticPr fontId="5"/>
  </si>
  <si>
    <t>北渡島檜山第2次保健医療福祉圏</t>
    <rPh sb="0" eb="15">
      <t>キ</t>
    </rPh>
    <phoneticPr fontId="5"/>
  </si>
  <si>
    <t>-</t>
  </si>
  <si>
    <t>奥尻町</t>
    <rPh sb="0" eb="3">
      <t>オ</t>
    </rPh>
    <phoneticPr fontId="5"/>
  </si>
  <si>
    <t>乙部町</t>
    <rPh sb="0" eb="3">
      <t>オ</t>
    </rPh>
    <phoneticPr fontId="5"/>
  </si>
  <si>
    <t>厚沢部町</t>
    <rPh sb="0" eb="4">
      <t>ア</t>
    </rPh>
    <phoneticPr fontId="5"/>
  </si>
  <si>
    <t>上ノ国町</t>
    <rPh sb="0" eb="4">
      <t>カ</t>
    </rPh>
    <phoneticPr fontId="5"/>
  </si>
  <si>
    <t>江差町</t>
    <rPh sb="0" eb="3">
      <t>サ</t>
    </rPh>
    <phoneticPr fontId="5"/>
  </si>
  <si>
    <t>江差保健所</t>
    <rPh sb="0" eb="2">
      <t>エサシ</t>
    </rPh>
    <phoneticPr fontId="5"/>
  </si>
  <si>
    <t>南檜山第２次保健医療福祉圏</t>
    <rPh sb="0" eb="1">
      <t>ミナミ</t>
    </rPh>
    <rPh sb="1" eb="3">
      <t>ヒヤマ</t>
    </rPh>
    <rPh sb="3" eb="4">
      <t>ダイ</t>
    </rPh>
    <rPh sb="5" eb="6">
      <t>ジ</t>
    </rPh>
    <rPh sb="6" eb="8">
      <t>ホケン</t>
    </rPh>
    <rPh sb="8" eb="10">
      <t>イリョウ</t>
    </rPh>
    <rPh sb="10" eb="12">
      <t>フクシ</t>
    </rPh>
    <rPh sb="12" eb="13">
      <t>ケン</t>
    </rPh>
    <phoneticPr fontId="5"/>
  </si>
  <si>
    <t>函館市</t>
    <rPh sb="0" eb="3">
      <t>ハコダテシ</t>
    </rPh>
    <phoneticPr fontId="5"/>
  </si>
  <si>
    <t>-</t>
    <phoneticPr fontId="5"/>
  </si>
  <si>
    <t>森町</t>
    <rPh sb="0" eb="2">
      <t>モリマチ</t>
    </rPh>
    <phoneticPr fontId="5"/>
  </si>
  <si>
    <t>鹿部町</t>
    <rPh sb="0" eb="3">
      <t>シカベチョウ</t>
    </rPh>
    <phoneticPr fontId="5"/>
  </si>
  <si>
    <t>七飯町</t>
    <rPh sb="0" eb="3">
      <t>ナナエチョウ</t>
    </rPh>
    <phoneticPr fontId="5"/>
  </si>
  <si>
    <t>-</t>
    <phoneticPr fontId="5"/>
  </si>
  <si>
    <t>木古内町</t>
    <rPh sb="0" eb="4">
      <t>キコナイチョウ</t>
    </rPh>
    <phoneticPr fontId="5"/>
  </si>
  <si>
    <t>知内町</t>
    <rPh sb="0" eb="3">
      <t>シリウチチョウ</t>
    </rPh>
    <phoneticPr fontId="5"/>
  </si>
  <si>
    <t>福島町</t>
    <rPh sb="0" eb="3">
      <t>フクシマチョウ</t>
    </rPh>
    <phoneticPr fontId="5"/>
  </si>
  <si>
    <t>松前町</t>
    <rPh sb="0" eb="3">
      <t>マツマエチョウ</t>
    </rPh>
    <phoneticPr fontId="5"/>
  </si>
  <si>
    <t>北斗市</t>
    <rPh sb="0" eb="3">
      <t>ホクトシ</t>
    </rPh>
    <phoneticPr fontId="5"/>
  </si>
  <si>
    <t>渡島保健所</t>
    <rPh sb="0" eb="2">
      <t>オシマ</t>
    </rPh>
    <phoneticPr fontId="5"/>
  </si>
  <si>
    <t>南渡島第2次保健医療福祉圏</t>
    <rPh sb="0" eb="1">
      <t>ミナミ</t>
    </rPh>
    <rPh sb="1" eb="3">
      <t>オシマ</t>
    </rPh>
    <rPh sb="3" eb="4">
      <t>ダイ</t>
    </rPh>
    <rPh sb="5" eb="6">
      <t>ジ</t>
    </rPh>
    <rPh sb="6" eb="8">
      <t>ホケン</t>
    </rPh>
    <rPh sb="8" eb="10">
      <t>イリョウ</t>
    </rPh>
    <rPh sb="10" eb="12">
      <t>フクシ</t>
    </rPh>
    <rPh sb="12" eb="13">
      <t>ケン</t>
    </rPh>
    <phoneticPr fontId="5"/>
  </si>
  <si>
    <t>全道</t>
  </si>
  <si>
    <t>75歳以上</t>
    <rPh sb="2" eb="3">
      <t>サイ</t>
    </rPh>
    <rPh sb="3" eb="5">
      <t>イジョウ</t>
    </rPh>
    <phoneticPr fontId="5"/>
  </si>
  <si>
    <t>40歳～74歳</t>
    <rPh sb="2" eb="3">
      <t>サイ</t>
    </rPh>
    <rPh sb="6" eb="7">
      <t>サイ</t>
    </rPh>
    <phoneticPr fontId="5"/>
  </si>
  <si>
    <t>女</t>
    <rPh sb="0" eb="1">
      <t>オンナ</t>
    </rPh>
    <phoneticPr fontId="5"/>
  </si>
  <si>
    <t>男</t>
    <rPh sb="0" eb="1">
      <t>オトコ</t>
    </rPh>
    <phoneticPr fontId="5"/>
  </si>
  <si>
    <t>計</t>
    <rPh sb="0" eb="1">
      <t>ケイ</t>
    </rPh>
    <phoneticPr fontId="5"/>
  </si>
  <si>
    <t>交付数（年度中）</t>
    <rPh sb="0" eb="2">
      <t>コウフ</t>
    </rPh>
    <rPh sb="2" eb="3">
      <t>スウ</t>
    </rPh>
    <rPh sb="4" eb="6">
      <t>ネンド</t>
    </rPh>
    <rPh sb="6" eb="7">
      <t>チュウ</t>
    </rPh>
    <phoneticPr fontId="5"/>
  </si>
  <si>
    <t>平成２３年度</t>
    <phoneticPr fontId="5"/>
  </si>
  <si>
    <t>第４２表　健康増進事業（健康手帳の交付）</t>
    <rPh sb="5" eb="7">
      <t>ケンコウ</t>
    </rPh>
    <rPh sb="7" eb="9">
      <t>ゾウシン</t>
    </rPh>
    <phoneticPr fontId="5"/>
  </si>
  <si>
    <t>　　計と｢要医療者で医師が必要と認めた者｣の「市町村実施」及び「医療機関委託」の計を合計した数となること。</t>
  </si>
  <si>
    <t>（２）個別健康教育は、上記（１）の実施状況の「基本健診要指導者」の「市町村実施」及び「医療機関委託」の</t>
  </si>
  <si>
    <t>　　（イ）：特定健康診査及び健康増進法に基づく健康診査受診者のうち、検査結果から生活習慣病の発症予防等のため個別健康教育等によ
　　　　　　る指導が有効であると医師が認めた者で本年度中に指導を開始した実人員を教育内容別に計上すること。</t>
    <rPh sb="6" eb="8">
      <t>トクテイ</t>
    </rPh>
    <rPh sb="8" eb="10">
      <t>ケンコウ</t>
    </rPh>
    <rPh sb="10" eb="12">
      <t>シンサ</t>
    </rPh>
    <rPh sb="12" eb="13">
      <t>オヨ</t>
    </rPh>
    <rPh sb="14" eb="16">
      <t>ケンコウ</t>
    </rPh>
    <rPh sb="16" eb="19">
      <t>ゾウシンホウ</t>
    </rPh>
    <rPh sb="20" eb="21">
      <t>モト</t>
    </rPh>
    <rPh sb="23" eb="25">
      <t>ケンコウ</t>
    </rPh>
    <rPh sb="25" eb="27">
      <t>シンサ</t>
    </rPh>
    <rPh sb="27" eb="30">
      <t>ジュシンシャ</t>
    </rPh>
    <rPh sb="34" eb="36">
      <t>ケンサ</t>
    </rPh>
    <rPh sb="36" eb="38">
      <t>ケッカ</t>
    </rPh>
    <rPh sb="40" eb="42">
      <t>セイカツ</t>
    </rPh>
    <rPh sb="42" eb="45">
      <t>シュウカンビョウ</t>
    </rPh>
    <rPh sb="46" eb="48">
      <t>ハッショウ</t>
    </rPh>
    <rPh sb="48" eb="50">
      <t>ヨボウ</t>
    </rPh>
    <rPh sb="50" eb="51">
      <t>トウ</t>
    </rPh>
    <rPh sb="54" eb="56">
      <t>コベツ</t>
    </rPh>
    <rPh sb="56" eb="58">
      <t>ケンコウ</t>
    </rPh>
    <rPh sb="58" eb="60">
      <t>キョウイク</t>
    </rPh>
    <rPh sb="60" eb="61">
      <t>トウ</t>
    </rPh>
    <rPh sb="71" eb="73">
      <t>シドウ</t>
    </rPh>
    <rPh sb="74" eb="76">
      <t>ユウコウ</t>
    </rPh>
    <rPh sb="80" eb="82">
      <t>イシ</t>
    </rPh>
    <rPh sb="83" eb="84">
      <t>ミト</t>
    </rPh>
    <rPh sb="86" eb="87">
      <t>モノ</t>
    </rPh>
    <rPh sb="88" eb="91">
      <t>ホンネンド</t>
    </rPh>
    <rPh sb="91" eb="92">
      <t>チュウ</t>
    </rPh>
    <rPh sb="93" eb="95">
      <t>シドウ</t>
    </rPh>
    <rPh sb="96" eb="98">
      <t>カイシ</t>
    </rPh>
    <rPh sb="100" eb="103">
      <t>ジツジンイン</t>
    </rPh>
    <rPh sb="104" eb="106">
      <t>キョウイク</t>
    </rPh>
    <rPh sb="106" eb="109">
      <t>ナイヨウベツ</t>
    </rPh>
    <rPh sb="110" eb="112">
      <t>ケイジョウ</t>
    </rPh>
    <phoneticPr fontId="5"/>
  </si>
  <si>
    <t>注２（ア）：特定健康診査及び健康増進法に基づく健康診査受診者のうち、検査結果から生活習慣病の発症予防等のため指導が必要な者で本
　　　　　　年度中に指導を開始した実人員を教育内容別に計上すること。</t>
    <rPh sb="0" eb="1">
      <t>チュウ</t>
    </rPh>
    <rPh sb="6" eb="8">
      <t>トクテイ</t>
    </rPh>
    <rPh sb="8" eb="10">
      <t>ケンコウ</t>
    </rPh>
    <rPh sb="10" eb="12">
      <t>シンサ</t>
    </rPh>
    <rPh sb="12" eb="13">
      <t>オヨ</t>
    </rPh>
    <rPh sb="14" eb="16">
      <t>ケンコウ</t>
    </rPh>
    <rPh sb="16" eb="19">
      <t>ゾウシンホウ</t>
    </rPh>
    <rPh sb="20" eb="21">
      <t>モト</t>
    </rPh>
    <rPh sb="23" eb="25">
      <t>ケンコウ</t>
    </rPh>
    <rPh sb="25" eb="27">
      <t>シンサ</t>
    </rPh>
    <rPh sb="27" eb="30">
      <t>ジュシンシャ</t>
    </rPh>
    <rPh sb="34" eb="36">
      <t>ケンサ</t>
    </rPh>
    <rPh sb="36" eb="38">
      <t>ケッカ</t>
    </rPh>
    <rPh sb="40" eb="42">
      <t>セイカツ</t>
    </rPh>
    <rPh sb="42" eb="45">
      <t>シュウカンビョウ</t>
    </rPh>
    <rPh sb="46" eb="48">
      <t>ハッショウ</t>
    </rPh>
    <rPh sb="48" eb="50">
      <t>ヨボウ</t>
    </rPh>
    <rPh sb="50" eb="51">
      <t>トウ</t>
    </rPh>
    <rPh sb="54" eb="56">
      <t>シドウ</t>
    </rPh>
    <rPh sb="57" eb="59">
      <t>ヒツヨウ</t>
    </rPh>
    <rPh sb="60" eb="61">
      <t>モノ</t>
    </rPh>
    <rPh sb="71" eb="72">
      <t>ド</t>
    </rPh>
    <rPh sb="72" eb="73">
      <t>チュウ</t>
    </rPh>
    <rPh sb="74" eb="76">
      <t>シドウ</t>
    </rPh>
    <rPh sb="77" eb="79">
      <t>カイシ</t>
    </rPh>
    <rPh sb="81" eb="84">
      <t>ジツジンイン</t>
    </rPh>
    <rPh sb="85" eb="87">
      <t>キョウイク</t>
    </rPh>
    <rPh sb="87" eb="90">
      <t>ナイヨウベツ</t>
    </rPh>
    <rPh sb="91" eb="93">
      <t>ケイジョウ</t>
    </rPh>
    <phoneticPr fontId="5"/>
  </si>
  <si>
    <t>注１　　全道の数は、平成２２年度の数値である。</t>
    <rPh sb="0" eb="1">
      <t>チュウ</t>
    </rPh>
    <rPh sb="7" eb="8">
      <t>カズ</t>
    </rPh>
    <rPh sb="10" eb="12">
      <t>ヘイセイ</t>
    </rPh>
    <rPh sb="14" eb="16">
      <t>ネンド</t>
    </rPh>
    <rPh sb="17" eb="19">
      <t>スウチ</t>
    </rPh>
    <phoneticPr fontId="5"/>
  </si>
  <si>
    <t>資料　地域保健・健康増進事業報告　</t>
    <rPh sb="3" eb="5">
      <t>チイキ</t>
    </rPh>
    <rPh sb="5" eb="7">
      <t>ホケン</t>
    </rPh>
    <rPh sb="8" eb="10">
      <t>ケンコウ</t>
    </rPh>
    <rPh sb="10" eb="12">
      <t>ゾウシン</t>
    </rPh>
    <phoneticPr fontId="5"/>
  </si>
  <si>
    <t>教育を終了した者</t>
    <rPh sb="8" eb="4294934536">
      <t>_x000D__x000D_きょういくしゅうりょうもの_x0000__x0000__x0002__x0005__x0003__x0002__x000B__x0007__x0001__x0000__x0000__x0000__x0000__x0000__x0000__x0000__x0000__x0000__x0000__x0000__x0000__x0000__x0000__x0000__x0000__x0000__x0000__x0000__x0000__x0000__x0000__x0000__x0000__x0000__x0000__x0001__x0000__x0000_</t>
    </rPh>
    <phoneticPr fontId="1" type="Hiragana"/>
  </si>
  <si>
    <t>教育を開始した者</t>
    <rPh sb="8" eb="4294934536">
      <t xml:space="preserve">
ｷｮｳｲｸｶｲｼﾓﾉ_x0000__x0000__x0002__x0005__x0003__x0002__x0008__x0007__x0001__x0000__x0000__x0000__x0000__x0000__x0000__x0000__x0000__x0000__x0000__x0000__x0000__x0000__x0000__x0000__x0000__x0000__x0000__x0000__x0000__x0000__x0000__x0000__x0000__x0000__x0000__x0000__x0000__x0000__x0001__x0000__x0000_</t>
    </rPh>
    <phoneticPr fontId="1" type="halfwidthKatakana" alignment="noControl"/>
  </si>
  <si>
    <t>教育を終了した者</t>
    <rPh sb="0" eb="0">
      <t>_x000D__x000D_きょういくしゅうりょうもの_x0000__x0000__x0002__x0005__x0003__x0002__x000B__x0007__x0001__x0000__x0000__x0000__x0000__x0000__x0000__x0000__x0000__x0000__x0000__x0000__x0000__x0000__x0000__x0000__x0000__x0000__x0000__x0000__x0000__x0000__x0000__x0000__x0000__x0000__x0000__x0000__x0000__x0000_</t>
    </rPh>
    <phoneticPr fontId="1" type="Hiragana"/>
  </si>
  <si>
    <t>教育を開始した者</t>
    <rPh sb="0" eb="0">
      <t xml:space="preserve">
ｷｮｳｲｸｶｲｼﾓﾉ_x0000__x0000__x0002__x0005__x0003__x0002__x0008__x0007__x0001__x0000__x0000__x0000__x0000__x0000__x0000__x0000__x0000__x0000__x0000__x0000__x0000__x0000__x0000__x0000__x0000__x0000__x0000__x0000__x0000__x0000__x0000__x0000__x0000__x0000__x0000__x0000__x0000__x0000__x0000__x0000__x0000_</t>
    </rPh>
    <phoneticPr fontId="1" type="halfwidthKatakana" alignment="noControl"/>
  </si>
  <si>
    <t>教育を終了した者</t>
    <phoneticPr fontId="0" type="halfwidthKatakana" alignment="noControl"/>
  </si>
  <si>
    <t>教育を開始した者</t>
    <phoneticPr fontId="0" type="halfwidthKatakana" alignment="noControl"/>
  </si>
  <si>
    <t>糖尿病</t>
    <rPh sb="0" eb="3">
      <t>トウニョウビョウ</t>
    </rPh>
    <phoneticPr fontId="5"/>
  </si>
  <si>
    <t>脂質異常症</t>
    <rPh sb="0" eb="2">
      <t>シシツ</t>
    </rPh>
    <rPh sb="2" eb="5">
      <t>イジョウショウ</t>
    </rPh>
    <phoneticPr fontId="5"/>
  </si>
  <si>
    <t>高血圧</t>
    <rPh sb="0" eb="3">
      <t>コウケツアツ</t>
    </rPh>
    <phoneticPr fontId="5"/>
  </si>
  <si>
    <t>喫煙</t>
    <rPh sb="0" eb="2">
      <t>キツエン</t>
    </rPh>
    <phoneticPr fontId="5"/>
  </si>
  <si>
    <t>脂質異常症</t>
    <rPh sb="0" eb="2">
      <t>シシツ</t>
    </rPh>
    <rPh sb="2" eb="4">
      <t>イジョウ</t>
    </rPh>
    <rPh sb="4" eb="5">
      <t>ショウ</t>
    </rPh>
    <phoneticPr fontId="5"/>
  </si>
  <si>
    <t>個別健康教育対象者（イ）</t>
    <rPh sb="0" eb="2">
      <t>コベツ</t>
    </rPh>
    <rPh sb="2" eb="4">
      <t>ケンコウ</t>
    </rPh>
    <rPh sb="4" eb="6">
      <t>キョウイク</t>
    </rPh>
    <rPh sb="6" eb="9">
      <t>タイショウシャ</t>
    </rPh>
    <phoneticPr fontId="5"/>
  </si>
  <si>
    <t>個別健康教育対象者（ア）</t>
    <rPh sb="0" eb="2">
      <t>コベツ</t>
    </rPh>
    <rPh sb="2" eb="4">
      <t>ケンコウ</t>
    </rPh>
    <rPh sb="4" eb="6">
      <t>キョウイク</t>
    </rPh>
    <rPh sb="6" eb="9">
      <t>タイショウシャ</t>
    </rPh>
    <phoneticPr fontId="5"/>
  </si>
  <si>
    <t>平成２３年度</t>
    <phoneticPr fontId="5"/>
  </si>
  <si>
    <t>第４３表－１　健康増進事業（個別健康教育）</t>
    <rPh sb="7" eb="9">
      <t>ケンコウ</t>
    </rPh>
    <rPh sb="9" eb="11">
      <t>ゾウシン</t>
    </rPh>
    <rPh sb="14" eb="16">
      <t>コベツ</t>
    </rPh>
    <rPh sb="16" eb="18">
      <t>ケンコウ</t>
    </rPh>
    <rPh sb="18" eb="20">
      <t>キョウイク</t>
    </rPh>
    <phoneticPr fontId="5"/>
  </si>
  <si>
    <t>　　計を合計した数となること。</t>
    <phoneticPr fontId="5"/>
  </si>
  <si>
    <t>（２）個別健康教育は、上記（１）の実施状況の「個別健康教育対象者」の「市町村実施」及び「医療機関委託」の</t>
    <rPh sb="23" eb="25">
      <t>コベツ</t>
    </rPh>
    <rPh sb="25" eb="27">
      <t>ケンコウ</t>
    </rPh>
    <rPh sb="27" eb="29">
      <t>キョウイク</t>
    </rPh>
    <rPh sb="29" eb="32">
      <t>タイショウシャ</t>
    </rPh>
    <phoneticPr fontId="5"/>
  </si>
  <si>
    <t>-</t>
    <phoneticPr fontId="5"/>
  </si>
  <si>
    <t>-</t>
    <phoneticPr fontId="5"/>
  </si>
  <si>
    <t>-</t>
    <phoneticPr fontId="5"/>
  </si>
  <si>
    <t>-</t>
    <phoneticPr fontId="5"/>
  </si>
  <si>
    <t>-</t>
    <phoneticPr fontId="5"/>
  </si>
  <si>
    <t>参加延人員</t>
    <rPh sb="0" eb="2">
      <t>サンカ</t>
    </rPh>
    <rPh sb="2" eb="3">
      <t>ノ</t>
    </rPh>
    <rPh sb="3" eb="5">
      <t>ジンイン</t>
    </rPh>
    <phoneticPr fontId="5"/>
  </si>
  <si>
    <t>開催回数</t>
    <rPh sb="0" eb="2">
      <t>カイサイ</t>
    </rPh>
    <rPh sb="2" eb="4">
      <t>カイスウ</t>
    </rPh>
    <phoneticPr fontId="5"/>
  </si>
  <si>
    <t>薬</t>
    <rPh sb="0" eb="1">
      <t>クスリ</t>
    </rPh>
    <phoneticPr fontId="5"/>
  </si>
  <si>
    <t>病態別</t>
    <rPh sb="0" eb="3">
      <t>ビョウタイベツ</t>
    </rPh>
    <phoneticPr fontId="5"/>
  </si>
  <si>
    <t>骨粗鬆症</t>
    <rPh sb="0" eb="4">
      <t>コツソショウショウ</t>
    </rPh>
    <phoneticPr fontId="5"/>
  </si>
  <si>
    <t>歯周疾患</t>
    <rPh sb="0" eb="2">
      <t>シシュウ</t>
    </rPh>
    <rPh sb="2" eb="4">
      <t>シッカン</t>
    </rPh>
    <phoneticPr fontId="5"/>
  </si>
  <si>
    <t>一般</t>
    <rPh sb="0" eb="2">
      <t>イッパン</t>
    </rPh>
    <phoneticPr fontId="5"/>
  </si>
  <si>
    <t>集団健康教育</t>
    <rPh sb="0" eb="2">
      <t>シュウダン</t>
    </rPh>
    <rPh sb="2" eb="4">
      <t>ケンコウ</t>
    </rPh>
    <rPh sb="4" eb="6">
      <t>キョウイク</t>
    </rPh>
    <phoneticPr fontId="5"/>
  </si>
  <si>
    <t>平成２３年度</t>
    <phoneticPr fontId="5"/>
  </si>
  <si>
    <t>第４３表－２　健康増進事業（集団健康教育）</t>
    <rPh sb="7" eb="9">
      <t>ケンコウ</t>
    </rPh>
    <rPh sb="9" eb="11">
      <t>ゾウシン</t>
    </rPh>
    <rPh sb="14" eb="16">
      <t>シュウダン</t>
    </rPh>
    <rPh sb="16" eb="18">
      <t>ケンコウ</t>
    </rPh>
    <rPh sb="18" eb="20">
      <t>キョウイク</t>
    </rPh>
    <phoneticPr fontId="5"/>
  </si>
  <si>
    <t>八雲保健所</t>
    <rPh sb="0" eb="1">
      <t>ハチ</t>
    </rPh>
    <rPh sb="1" eb="2">
      <t>クモ</t>
    </rPh>
    <phoneticPr fontId="5"/>
  </si>
  <si>
    <t>被指導延人員</t>
    <rPh sb="0" eb="1">
      <t>ヒ</t>
    </rPh>
    <rPh sb="1" eb="3">
      <t>シドウ</t>
    </rPh>
    <rPh sb="3" eb="4">
      <t>ノ</t>
    </rPh>
    <rPh sb="4" eb="6">
      <t>ジンイン</t>
    </rPh>
    <phoneticPr fontId="5"/>
  </si>
  <si>
    <t>女性の健康</t>
    <rPh sb="0" eb="2">
      <t>ジョセイ</t>
    </rPh>
    <rPh sb="3" eb="5">
      <t>ケンコウ</t>
    </rPh>
    <phoneticPr fontId="5"/>
  </si>
  <si>
    <t>歯周疾患</t>
    <rPh sb="0" eb="1">
      <t>ハ</t>
    </rPh>
    <rPh sb="1" eb="2">
      <t>シュウ</t>
    </rPh>
    <rPh sb="2" eb="4">
      <t>シッカン</t>
    </rPh>
    <phoneticPr fontId="5"/>
  </si>
  <si>
    <t>総合健康
相　　談</t>
    <rPh sb="0" eb="2">
      <t>ソウゴウ</t>
    </rPh>
    <rPh sb="2" eb="4">
      <t>ケンコウ</t>
    </rPh>
    <rPh sb="5" eb="6">
      <t>ソウ</t>
    </rPh>
    <rPh sb="8" eb="9">
      <t>ダン</t>
    </rPh>
    <phoneticPr fontId="5"/>
  </si>
  <si>
    <t>重点健康相談</t>
    <rPh sb="0" eb="2">
      <t>ジュウテン</t>
    </rPh>
    <rPh sb="2" eb="4">
      <t>ケンコウ</t>
    </rPh>
    <rPh sb="4" eb="6">
      <t>ソウダン</t>
    </rPh>
    <phoneticPr fontId="5"/>
  </si>
  <si>
    <t>第４４表  健康増進事業（健康相談）</t>
    <rPh sb="6" eb="8">
      <t>ケンコウ</t>
    </rPh>
    <rPh sb="8" eb="10">
      <t>ゾウシン</t>
    </rPh>
    <rPh sb="13" eb="15">
      <t>ケンコウ</t>
    </rPh>
    <rPh sb="15" eb="17">
      <t>ソウダン</t>
    </rPh>
    <phoneticPr fontId="5"/>
  </si>
  <si>
    <t>注２   本表は、健康増進法施行規則第4条の２に基づく健康診査</t>
    <rPh sb="0" eb="1">
      <t>チュウ</t>
    </rPh>
    <phoneticPr fontId="5"/>
  </si>
  <si>
    <t>注１　 全道値は、平成２２年度の数値である。</t>
    <phoneticPr fontId="5"/>
  </si>
  <si>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5"/>
  </si>
  <si>
    <t>総数</t>
    <rPh sb="0" eb="2">
      <t>ソウスウ</t>
    </rPh>
    <phoneticPr fontId="5"/>
  </si>
  <si>
    <t>-</t>
    <phoneticPr fontId="5"/>
  </si>
  <si>
    <t>八雲保健所</t>
    <rPh sb="0" eb="2">
      <t>ヤクモ</t>
    </rPh>
    <rPh sb="2" eb="5">
      <t>ホケンショ</t>
    </rPh>
    <phoneticPr fontId="5"/>
  </si>
  <si>
    <t>江差保健所</t>
    <rPh sb="0" eb="2">
      <t>エサシ</t>
    </rPh>
    <rPh sb="2" eb="5">
      <t>ホケンジョ</t>
    </rPh>
    <phoneticPr fontId="5"/>
  </si>
  <si>
    <t>南檜山第2次保健医療福祉圏</t>
    <rPh sb="0" eb="1">
      <t>ミナミ</t>
    </rPh>
    <rPh sb="1" eb="3">
      <t>ヒヤマ</t>
    </rPh>
    <rPh sb="3" eb="4">
      <t>ダイ</t>
    </rPh>
    <rPh sb="5" eb="6">
      <t>ジ</t>
    </rPh>
    <rPh sb="6" eb="8">
      <t>ホケン</t>
    </rPh>
    <rPh sb="8" eb="10">
      <t>イリョウ</t>
    </rPh>
    <rPh sb="10" eb="12">
      <t>フクシ</t>
    </rPh>
    <rPh sb="12" eb="13">
      <t>ケン</t>
    </rPh>
    <phoneticPr fontId="5"/>
  </si>
  <si>
    <t>渡島保健所</t>
    <rPh sb="0" eb="2">
      <t>オシマ</t>
    </rPh>
    <rPh sb="2" eb="4">
      <t>ホケン</t>
    </rPh>
    <rPh sb="4" eb="5">
      <t>ショ</t>
    </rPh>
    <phoneticPr fontId="5"/>
  </si>
  <si>
    <t>積極的支援</t>
    <rPh sb="0" eb="3">
      <t>セッキョクテキ</t>
    </rPh>
    <rPh sb="3" eb="5">
      <t>シエン</t>
    </rPh>
    <phoneticPr fontId="5"/>
  </si>
  <si>
    <t>動機付け支援</t>
    <rPh sb="0" eb="2">
      <t>ドウキ</t>
    </rPh>
    <rPh sb="2" eb="3">
      <t>ヅ</t>
    </rPh>
    <rPh sb="4" eb="6">
      <t>シエン</t>
    </rPh>
    <phoneticPr fontId="5"/>
  </si>
  <si>
    <t>詳細な項目実施(再掲）</t>
    <rPh sb="0" eb="2">
      <t>ショウサイ</t>
    </rPh>
    <rPh sb="3" eb="5">
      <t>コウモク</t>
    </rPh>
    <rPh sb="5" eb="7">
      <t>ジッシ</t>
    </rPh>
    <rPh sb="8" eb="10">
      <t>サイケイ</t>
    </rPh>
    <phoneticPr fontId="5"/>
  </si>
  <si>
    <t>該当者</t>
    <rPh sb="0" eb="3">
      <t>ガイトウシャ</t>
    </rPh>
    <phoneticPr fontId="5"/>
  </si>
  <si>
    <t>予備軍</t>
    <rPh sb="0" eb="3">
      <t>ヨビグン</t>
    </rPh>
    <phoneticPr fontId="5"/>
  </si>
  <si>
    <t>保健指導対象者</t>
    <rPh sb="0" eb="2">
      <t>ホケン</t>
    </rPh>
    <rPh sb="2" eb="4">
      <t>シドウ</t>
    </rPh>
    <rPh sb="4" eb="7">
      <t>タイショウシャ</t>
    </rPh>
    <phoneticPr fontId="5"/>
  </si>
  <si>
    <t>服薬中のため保健指導の対象から除外した者</t>
    <rPh sb="0" eb="2">
      <t>フクヤク</t>
    </rPh>
    <rPh sb="2" eb="3">
      <t>ナカ</t>
    </rPh>
    <rPh sb="6" eb="8">
      <t>ホケン</t>
    </rPh>
    <rPh sb="8" eb="10">
      <t>シドウ</t>
    </rPh>
    <rPh sb="11" eb="13">
      <t>タイショウ</t>
    </rPh>
    <rPh sb="15" eb="17">
      <t>ジョガイ</t>
    </rPh>
    <rPh sb="19" eb="20">
      <t>モノ</t>
    </rPh>
    <phoneticPr fontId="5"/>
  </si>
  <si>
    <t>保健指導  非対象者</t>
    <rPh sb="0" eb="2">
      <t>ホケン</t>
    </rPh>
    <rPh sb="2" eb="4">
      <t>シドウ</t>
    </rPh>
    <rPh sb="6" eb="10">
      <t>ヒタイショウシャ</t>
    </rPh>
    <phoneticPr fontId="5"/>
  </si>
  <si>
    <t>介護家族訪問　　健康診査</t>
    <rPh sb="0" eb="2">
      <t>カイゴ</t>
    </rPh>
    <rPh sb="2" eb="4">
      <t>カゾク</t>
    </rPh>
    <rPh sb="4" eb="6">
      <t>ホウモン</t>
    </rPh>
    <rPh sb="8" eb="10">
      <t>ケンコウ</t>
    </rPh>
    <rPh sb="10" eb="12">
      <t>シンサ</t>
    </rPh>
    <phoneticPr fontId="5"/>
  </si>
  <si>
    <t>訪問健康診査</t>
    <rPh sb="0" eb="2">
      <t>ホウモン</t>
    </rPh>
    <rPh sb="2" eb="4">
      <t>ケンコウ</t>
    </rPh>
    <rPh sb="4" eb="6">
      <t>シンサ</t>
    </rPh>
    <phoneticPr fontId="5"/>
  </si>
  <si>
    <t>健康診査</t>
    <rPh sb="0" eb="2">
      <t>ケンコウ</t>
    </rPh>
    <rPh sb="2" eb="4">
      <t>シンサ</t>
    </rPh>
    <phoneticPr fontId="5"/>
  </si>
  <si>
    <t>内臓脂肪症候群</t>
    <rPh sb="0" eb="2">
      <t>ナイゾウ</t>
    </rPh>
    <rPh sb="2" eb="4">
      <t>シボウ</t>
    </rPh>
    <rPh sb="4" eb="7">
      <t>ショウコウグン</t>
    </rPh>
    <phoneticPr fontId="5"/>
  </si>
  <si>
    <t>保健指導区分別実人員</t>
    <rPh sb="0" eb="2">
      <t>ホケン</t>
    </rPh>
    <rPh sb="2" eb="4">
      <t>シドウ</t>
    </rPh>
    <rPh sb="4" eb="6">
      <t>クブン</t>
    </rPh>
    <rPh sb="6" eb="7">
      <t>ベツ</t>
    </rPh>
    <rPh sb="7" eb="8">
      <t>ジツ</t>
    </rPh>
    <rPh sb="8" eb="10">
      <t>ジンイン</t>
    </rPh>
    <phoneticPr fontId="5"/>
  </si>
  <si>
    <t>受診者数(年度中）</t>
    <rPh sb="5" eb="7">
      <t>ネンド</t>
    </rPh>
    <rPh sb="7" eb="8">
      <t>チュウ</t>
    </rPh>
    <phoneticPr fontId="5"/>
  </si>
  <si>
    <t>平成２３年度</t>
    <phoneticPr fontId="5"/>
  </si>
  <si>
    <t>第４５表　健康増進事業（健康診査）</t>
    <rPh sb="0" eb="1">
      <t>ダイ</t>
    </rPh>
    <rPh sb="3" eb="4">
      <t>ヒョウ</t>
    </rPh>
    <rPh sb="5" eb="7">
      <t>ケンコウ</t>
    </rPh>
    <rPh sb="7" eb="9">
      <t>ゾウシン</t>
    </rPh>
    <rPh sb="9" eb="11">
      <t>ジギョウ</t>
    </rPh>
    <rPh sb="12" eb="14">
      <t>ケンコウ</t>
    </rPh>
    <rPh sb="14" eb="16">
      <t>シンサ</t>
    </rPh>
    <phoneticPr fontId="5"/>
  </si>
  <si>
    <t>　　　　（イ）：「健康増進事業実施要領」第２の３の（２）の③のアの（イ）に該当する者を計上すること。</t>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5"/>
  </si>
  <si>
    <t>注２　　（ア）：「健康増進事業実施要領」第２の３の（２）の③のアの（ア）に該当する者を計上すること。</t>
    <rPh sb="0" eb="1">
      <t>チュウ</t>
    </rPh>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5"/>
  </si>
  <si>
    <t>全道</t>
    <rPh sb="0" eb="1">
      <t>ゼン</t>
    </rPh>
    <rPh sb="1" eb="2">
      <t>ミチ</t>
    </rPh>
    <phoneticPr fontId="5"/>
  </si>
  <si>
    <t>糖尿病個別健康教育対象者（イ）</t>
    <rPh sb="0" eb="3">
      <t>トウニョウビョウ</t>
    </rPh>
    <rPh sb="3" eb="5">
      <t>コベツ</t>
    </rPh>
    <rPh sb="5" eb="7">
      <t>ケンコウ</t>
    </rPh>
    <rPh sb="7" eb="9">
      <t>キョウイク</t>
    </rPh>
    <rPh sb="9" eb="11">
      <t>タイショウ</t>
    </rPh>
    <rPh sb="11" eb="12">
      <t>シャ</t>
    </rPh>
    <phoneticPr fontId="5"/>
  </si>
  <si>
    <t>脂糖尿病個別健康教育対象者（ア）</t>
    <rPh sb="0" eb="1">
      <t>アブラ</t>
    </rPh>
    <rPh sb="1" eb="4">
      <t>トウニョウビョウ</t>
    </rPh>
    <rPh sb="4" eb="6">
      <t>コベツ</t>
    </rPh>
    <rPh sb="6" eb="8">
      <t>ケンコウ</t>
    </rPh>
    <rPh sb="8" eb="10">
      <t>キョウイク</t>
    </rPh>
    <rPh sb="10" eb="12">
      <t>タイショウ</t>
    </rPh>
    <rPh sb="12" eb="13">
      <t>シャ</t>
    </rPh>
    <phoneticPr fontId="5"/>
  </si>
  <si>
    <t>脂質異常個別健康教育対象者（イ）</t>
    <rPh sb="0" eb="2">
      <t>シシツ</t>
    </rPh>
    <rPh sb="2" eb="4">
      <t>イジョウ</t>
    </rPh>
    <rPh sb="4" eb="6">
      <t>コベツ</t>
    </rPh>
    <rPh sb="6" eb="8">
      <t>ケンコウ</t>
    </rPh>
    <rPh sb="8" eb="10">
      <t>キョウイク</t>
    </rPh>
    <rPh sb="10" eb="12">
      <t>タイショウ</t>
    </rPh>
    <rPh sb="12" eb="13">
      <t>シャ</t>
    </rPh>
    <phoneticPr fontId="5"/>
  </si>
  <si>
    <t>脂質異常個別健康教育対象者（ア）</t>
    <rPh sb="0" eb="2">
      <t>シシツ</t>
    </rPh>
    <rPh sb="2" eb="4">
      <t>イジョウ</t>
    </rPh>
    <rPh sb="4" eb="6">
      <t>コベツ</t>
    </rPh>
    <rPh sb="6" eb="8">
      <t>ケンコウ</t>
    </rPh>
    <rPh sb="8" eb="10">
      <t>キョウイク</t>
    </rPh>
    <rPh sb="10" eb="12">
      <t>タイショウ</t>
    </rPh>
    <rPh sb="12" eb="13">
      <t>シャ</t>
    </rPh>
    <phoneticPr fontId="5"/>
  </si>
  <si>
    <t>高血圧症個別健康教育対象者（イ）</t>
    <rPh sb="0" eb="4">
      <t>コウケツアツショウ</t>
    </rPh>
    <rPh sb="4" eb="6">
      <t>コベツ</t>
    </rPh>
    <rPh sb="6" eb="8">
      <t>ケンコウ</t>
    </rPh>
    <rPh sb="8" eb="10">
      <t>キョウイク</t>
    </rPh>
    <rPh sb="10" eb="12">
      <t>タイショウ</t>
    </rPh>
    <rPh sb="12" eb="13">
      <t>シャ</t>
    </rPh>
    <phoneticPr fontId="5"/>
  </si>
  <si>
    <t>高血圧症個別健康教育対象者（ア）</t>
    <rPh sb="0" eb="4">
      <t>コウケツアツショウ</t>
    </rPh>
    <rPh sb="4" eb="6">
      <t>コベツ</t>
    </rPh>
    <rPh sb="6" eb="8">
      <t>ケンコウ</t>
    </rPh>
    <rPh sb="8" eb="10">
      <t>キョウイク</t>
    </rPh>
    <rPh sb="10" eb="12">
      <t>タイショウ</t>
    </rPh>
    <rPh sb="12" eb="13">
      <t>シャ</t>
    </rPh>
    <phoneticPr fontId="5"/>
  </si>
  <si>
    <t>習慣的に吸っている</t>
    <rPh sb="0" eb="3">
      <t>シュウカンテキ</t>
    </rPh>
    <rPh sb="4" eb="5">
      <t>ス</t>
    </rPh>
    <phoneticPr fontId="5"/>
  </si>
  <si>
    <t>習慣的に吸っていない</t>
    <rPh sb="0" eb="3">
      <t>シュウカンテキ</t>
    </rPh>
    <rPh sb="4" eb="5">
      <t>ス</t>
    </rPh>
    <phoneticPr fontId="5"/>
  </si>
  <si>
    <t>うちアルコール性（疑いを含む）　　　（再掲）</t>
    <rPh sb="7" eb="8">
      <t>セイ</t>
    </rPh>
    <rPh sb="9" eb="10">
      <t>ウタガ</t>
    </rPh>
    <rPh sb="12" eb="13">
      <t>フク</t>
    </rPh>
    <rPh sb="19" eb="21">
      <t>サイケイ</t>
    </rPh>
    <phoneticPr fontId="5"/>
  </si>
  <si>
    <t>（再掲）</t>
    <phoneticPr fontId="5"/>
  </si>
  <si>
    <t>（再掲）</t>
    <rPh sb="1" eb="3">
      <t>サイケイ</t>
    </rPh>
    <phoneticPr fontId="5"/>
  </si>
  <si>
    <t>たばこ</t>
    <phoneticPr fontId="5"/>
  </si>
  <si>
    <t>腎機能障害
（疑いを含む）</t>
    <rPh sb="0" eb="3">
      <t>ジンキノウ</t>
    </rPh>
    <rPh sb="3" eb="5">
      <t>ショウガイ</t>
    </rPh>
    <rPh sb="7" eb="8">
      <t>ウタガ</t>
    </rPh>
    <rPh sb="10" eb="11">
      <t>フク</t>
    </rPh>
    <phoneticPr fontId="5"/>
  </si>
  <si>
    <t>肝疾患（疑いを含む）</t>
    <rPh sb="0" eb="1">
      <t>キモ</t>
    </rPh>
    <rPh sb="1" eb="3">
      <t>シッカン</t>
    </rPh>
    <rPh sb="4" eb="5">
      <t>ウタガ</t>
    </rPh>
    <rPh sb="7" eb="8">
      <t>フク</t>
    </rPh>
    <phoneticPr fontId="5"/>
  </si>
  <si>
    <t>貧血（疑いを含む）</t>
    <rPh sb="0" eb="2">
      <t>ヒンケツ</t>
    </rPh>
    <rPh sb="3" eb="4">
      <t>ウタガ</t>
    </rPh>
    <rPh sb="6" eb="7">
      <t>フク</t>
    </rPh>
    <phoneticPr fontId="5"/>
  </si>
  <si>
    <t>脂質異常</t>
    <rPh sb="0" eb="2">
      <t>シシツ</t>
    </rPh>
    <rPh sb="2" eb="4">
      <t>イジョウ</t>
    </rPh>
    <phoneticPr fontId="5"/>
  </si>
  <si>
    <t>血圧</t>
    <rPh sb="0" eb="2">
      <t>ケツアツ</t>
    </rPh>
    <phoneticPr fontId="5"/>
  </si>
  <si>
    <t>平成２３年度</t>
    <phoneticPr fontId="5"/>
  </si>
  <si>
    <t>第４６－１表　健康増進事業（主な検査項目別の受診者数及び検査結果別人員）</t>
    <rPh sb="0" eb="1">
      <t>ダイ</t>
    </rPh>
    <rPh sb="5" eb="6">
      <t>ヒョウ</t>
    </rPh>
    <rPh sb="7" eb="9">
      <t>ケンコウ</t>
    </rPh>
    <rPh sb="9" eb="11">
      <t>ゾウシン</t>
    </rPh>
    <rPh sb="11" eb="13">
      <t>ジギョウ</t>
    </rPh>
    <rPh sb="14" eb="15">
      <t>オモ</t>
    </rPh>
    <rPh sb="16" eb="18">
      <t>ケンサ</t>
    </rPh>
    <rPh sb="18" eb="21">
      <t>コウモクベツ</t>
    </rPh>
    <rPh sb="22" eb="26">
      <t>ジュシンシャスウ</t>
    </rPh>
    <rPh sb="26" eb="27">
      <t>オヨ</t>
    </rPh>
    <rPh sb="28" eb="30">
      <t>ケンサ</t>
    </rPh>
    <rPh sb="30" eb="32">
      <t>ケッカ</t>
    </rPh>
    <rPh sb="32" eb="34">
      <t>ベツジン</t>
    </rPh>
    <rPh sb="34" eb="35">
      <t>イン</t>
    </rPh>
    <phoneticPr fontId="5"/>
  </si>
  <si>
    <t>実績評価</t>
    <rPh sb="0" eb="2">
      <t>ジッセキ</t>
    </rPh>
    <rPh sb="2" eb="4">
      <t>ヒョウカ</t>
    </rPh>
    <phoneticPr fontId="5"/>
  </si>
  <si>
    <t>継続的支援</t>
    <rPh sb="0" eb="3">
      <t>ケイゾクテキ</t>
    </rPh>
    <rPh sb="3" eb="5">
      <t>シエン</t>
    </rPh>
    <phoneticPr fontId="5"/>
  </si>
  <si>
    <t>初回面談</t>
    <rPh sb="0" eb="2">
      <t>ショカイ</t>
    </rPh>
    <rPh sb="2" eb="4">
      <t>メンダン</t>
    </rPh>
    <phoneticPr fontId="5"/>
  </si>
  <si>
    <t>実績評価</t>
    <rPh sb="0" eb="4">
      <t>ジッセキヒョウカ</t>
    </rPh>
    <phoneticPr fontId="5"/>
  </si>
  <si>
    <t>利用実人員</t>
    <rPh sb="0" eb="2">
      <t>リヨウ</t>
    </rPh>
    <rPh sb="2" eb="5">
      <t>ジツジンイン</t>
    </rPh>
    <phoneticPr fontId="5"/>
  </si>
  <si>
    <t>年度を越えて保健指導を行う場合</t>
    <rPh sb="0" eb="2">
      <t>ネンド</t>
    </rPh>
    <rPh sb="3" eb="4">
      <t>コ</t>
    </rPh>
    <rPh sb="6" eb="8">
      <t>ホケン</t>
    </rPh>
    <rPh sb="8" eb="10">
      <t>シドウ</t>
    </rPh>
    <rPh sb="11" eb="12">
      <t>オコナ</t>
    </rPh>
    <rPh sb="13" eb="15">
      <t>バアイ</t>
    </rPh>
    <phoneticPr fontId="5"/>
  </si>
  <si>
    <t>年度内に全て終了</t>
    <rPh sb="0" eb="3">
      <t>ネンドナイ</t>
    </rPh>
    <rPh sb="4" eb="5">
      <t>スベ</t>
    </rPh>
    <rPh sb="6" eb="8">
      <t>シュウリョウ</t>
    </rPh>
    <phoneticPr fontId="5"/>
  </si>
  <si>
    <t>年度内に
全て終了</t>
    <rPh sb="0" eb="3">
      <t>ネンドナイ</t>
    </rPh>
    <rPh sb="5" eb="6">
      <t>スベ</t>
    </rPh>
    <rPh sb="7" eb="9">
      <t>シュウリョウ</t>
    </rPh>
    <phoneticPr fontId="5"/>
  </si>
  <si>
    <t>第４６－２表　健康増進事業（保健指導利用区分別延人員・利用人員）</t>
    <rPh sb="0" eb="1">
      <t>ダイ</t>
    </rPh>
    <rPh sb="5" eb="6">
      <t>ヒョウ</t>
    </rPh>
    <rPh sb="7" eb="9">
      <t>ケンコウ</t>
    </rPh>
    <rPh sb="9" eb="11">
      <t>ゾウシン</t>
    </rPh>
    <rPh sb="11" eb="13">
      <t>ジギョウ</t>
    </rPh>
    <rPh sb="14" eb="16">
      <t>ホケン</t>
    </rPh>
    <rPh sb="16" eb="18">
      <t>シドウ</t>
    </rPh>
    <rPh sb="18" eb="20">
      <t>リヨウ</t>
    </rPh>
    <rPh sb="20" eb="22">
      <t>クブン</t>
    </rPh>
    <rPh sb="22" eb="23">
      <t>ベツ</t>
    </rPh>
    <rPh sb="23" eb="26">
      <t>ノベジンイン</t>
    </rPh>
    <rPh sb="27" eb="29">
      <t>リヨウ</t>
    </rPh>
    <rPh sb="29" eb="31">
      <t>ジンイン</t>
    </rPh>
    <phoneticPr fontId="5"/>
  </si>
  <si>
    <t>資料　地域保健・健康増進事業報告</t>
    <rPh sb="3" eb="5">
      <t>チイキ</t>
    </rPh>
    <rPh sb="5" eb="7">
      <t>ホケン</t>
    </rPh>
    <rPh sb="8" eb="10">
      <t>ケンコウ</t>
    </rPh>
    <rPh sb="10" eb="12">
      <t>ゾウシン</t>
    </rPh>
    <phoneticPr fontId="5"/>
  </si>
  <si>
    <t>異常を認めず</t>
  </si>
  <si>
    <t>要指導者</t>
    <phoneticPr fontId="5"/>
  </si>
  <si>
    <t>要精検者</t>
    <phoneticPr fontId="5"/>
  </si>
  <si>
    <t>指導区分別実人員</t>
    <phoneticPr fontId="5"/>
  </si>
  <si>
    <t>受診者</t>
    <rPh sb="0" eb="1">
      <t>ウケ</t>
    </rPh>
    <rPh sb="1" eb="2">
      <t>ミ</t>
    </rPh>
    <rPh sb="2" eb="3">
      <t>モノ</t>
    </rPh>
    <phoneticPr fontId="5"/>
  </si>
  <si>
    <t>指導区分別実人員</t>
    <rPh sb="0" eb="2">
      <t>シドウ</t>
    </rPh>
    <rPh sb="2" eb="4">
      <t>クブン</t>
    </rPh>
    <rPh sb="4" eb="5">
      <t>ベツ</t>
    </rPh>
    <rPh sb="5" eb="8">
      <t>ジツジンイン</t>
    </rPh>
    <phoneticPr fontId="5"/>
  </si>
  <si>
    <t>骨粗鬆症検診</t>
    <rPh sb="0" eb="4">
      <t>コツソショウショウ</t>
    </rPh>
    <rPh sb="4" eb="6">
      <t>ケンシン</t>
    </rPh>
    <phoneticPr fontId="5"/>
  </si>
  <si>
    <t>歯周疾患検診</t>
    <rPh sb="0" eb="2">
      <t>シシュウ</t>
    </rPh>
    <rPh sb="2" eb="4">
      <t>シッカン</t>
    </rPh>
    <rPh sb="4" eb="6">
      <t>ケンシン</t>
    </rPh>
    <phoneticPr fontId="5"/>
  </si>
  <si>
    <t>第４７表　健康増進事業（歯周疾患検診・骨粗鬆症検診）</t>
    <rPh sb="5" eb="7">
      <t>ケンコウ</t>
    </rPh>
    <rPh sb="7" eb="9">
      <t>ゾウシン</t>
    </rPh>
    <rPh sb="12" eb="13">
      <t>ハ</t>
    </rPh>
    <rPh sb="13" eb="14">
      <t>シュウ</t>
    </rPh>
    <rPh sb="14" eb="16">
      <t>シッカン</t>
    </rPh>
    <rPh sb="16" eb="18">
      <t>ケンシン</t>
    </rPh>
    <rPh sb="19" eb="23">
      <t>コツソショウショウ</t>
    </rPh>
    <rPh sb="23" eb="25">
      <t>ケンシン</t>
    </rPh>
    <phoneticPr fontId="5"/>
  </si>
  <si>
    <t>：</t>
    <phoneticPr fontId="5"/>
  </si>
  <si>
    <t>その他</t>
    <rPh sb="2" eb="3">
      <t>タ</t>
    </rPh>
    <phoneticPr fontId="5"/>
  </si>
  <si>
    <t>看護師</t>
    <rPh sb="0" eb="2">
      <t>カンゴ</t>
    </rPh>
    <rPh sb="2" eb="3">
      <t>シ</t>
    </rPh>
    <phoneticPr fontId="5"/>
  </si>
  <si>
    <t>保健師</t>
    <rPh sb="0" eb="2">
      <t>ホケン</t>
    </rPh>
    <rPh sb="2" eb="3">
      <t>シ</t>
    </rPh>
    <phoneticPr fontId="5"/>
  </si>
  <si>
    <t>作業療法士</t>
    <rPh sb="0" eb="2">
      <t>サギョウ</t>
    </rPh>
    <rPh sb="2" eb="5">
      <t>リョウホウシ</t>
    </rPh>
    <phoneticPr fontId="5"/>
  </si>
  <si>
    <t>理学療法士</t>
    <rPh sb="0" eb="2">
      <t>リガク</t>
    </rPh>
    <rPh sb="2" eb="5">
      <t>リョウホウシ</t>
    </rPh>
    <phoneticPr fontId="5"/>
  </si>
  <si>
    <t>医師</t>
    <rPh sb="0" eb="2">
      <t>イシ</t>
    </rPh>
    <phoneticPr fontId="5"/>
  </si>
  <si>
    <t>従事者延人員</t>
    <rPh sb="0" eb="2">
      <t>ジュウジ</t>
    </rPh>
    <rPh sb="2" eb="3">
      <t>シャ</t>
    </rPh>
    <rPh sb="3" eb="4">
      <t>ノ</t>
    </rPh>
    <rPh sb="4" eb="6">
      <t>ジンイン</t>
    </rPh>
    <phoneticPr fontId="5"/>
  </si>
  <si>
    <t>被指導延人員</t>
    <phoneticPr fontId="5"/>
  </si>
  <si>
    <t>被指導実人員</t>
    <rPh sb="0" eb="1">
      <t>ヒ</t>
    </rPh>
    <rPh sb="1" eb="3">
      <t>シドウ</t>
    </rPh>
    <rPh sb="3" eb="6">
      <t>ジツジンイン</t>
    </rPh>
    <phoneticPr fontId="5"/>
  </si>
  <si>
    <t>実施回数</t>
    <phoneticPr fontId="5"/>
  </si>
  <si>
    <t>実施施設数</t>
    <phoneticPr fontId="5"/>
  </si>
  <si>
    <t>平成２３年度</t>
    <phoneticPr fontId="5"/>
  </si>
  <si>
    <t>第４８表　健康増進事業（機能訓練）</t>
    <rPh sb="5" eb="7">
      <t>ケンコウ</t>
    </rPh>
    <rPh sb="7" eb="9">
      <t>ゾウシン</t>
    </rPh>
    <phoneticPr fontId="5"/>
  </si>
  <si>
    <t>延人員</t>
    <phoneticPr fontId="5"/>
  </si>
  <si>
    <t>実人員</t>
    <phoneticPr fontId="5"/>
  </si>
  <si>
    <t>栄養指導(再掲)</t>
    <rPh sb="0" eb="2">
      <t>エイヨウ</t>
    </rPh>
    <rPh sb="2" eb="4">
      <t>シドウ</t>
    </rPh>
    <rPh sb="5" eb="7">
      <t>サイケイ</t>
    </rPh>
    <phoneticPr fontId="5"/>
  </si>
  <si>
    <t>口腔衛生指導(再掲)</t>
    <rPh sb="0" eb="2">
      <t>コウクウ</t>
    </rPh>
    <rPh sb="2" eb="4">
      <t>エイセイ</t>
    </rPh>
    <rPh sb="4" eb="6">
      <t>シドウ</t>
    </rPh>
    <rPh sb="7" eb="9">
      <t>サイケイ</t>
    </rPh>
    <phoneticPr fontId="5"/>
  </si>
  <si>
    <t>延人員</t>
    <phoneticPr fontId="5"/>
  </si>
  <si>
    <t>実人員</t>
    <phoneticPr fontId="5"/>
  </si>
  <si>
    <t>実人員</t>
    <rPh sb="0" eb="3">
      <t>ジツジンイン</t>
    </rPh>
    <phoneticPr fontId="5"/>
  </si>
  <si>
    <t>認知症の者</t>
    <rPh sb="0" eb="2">
      <t>ニンチ</t>
    </rPh>
    <rPh sb="2" eb="3">
      <t>ショウ</t>
    </rPh>
    <rPh sb="4" eb="5">
      <t>モノ</t>
    </rPh>
    <phoneticPr fontId="5"/>
  </si>
  <si>
    <t>寝たきり者</t>
    <rPh sb="0" eb="1">
      <t>ネ</t>
    </rPh>
    <rPh sb="4" eb="5">
      <t>シャ</t>
    </rPh>
    <phoneticPr fontId="5"/>
  </si>
  <si>
    <t>介護家族者</t>
    <rPh sb="0" eb="2">
      <t>カイゴ</t>
    </rPh>
    <rPh sb="2" eb="4">
      <t>カゾク</t>
    </rPh>
    <rPh sb="4" eb="5">
      <t>シャ</t>
    </rPh>
    <phoneticPr fontId="5"/>
  </si>
  <si>
    <t>閉じこもり予防</t>
    <rPh sb="0" eb="1">
      <t>ト</t>
    </rPh>
    <rPh sb="5" eb="7">
      <t>ヨボウ</t>
    </rPh>
    <phoneticPr fontId="5"/>
  </si>
  <si>
    <t>個別健康教育
対象者</t>
    <rPh sb="0" eb="2">
      <t>コベツ</t>
    </rPh>
    <rPh sb="2" eb="4">
      <t>ケンコウ</t>
    </rPh>
    <rPh sb="4" eb="6">
      <t>キョウイク</t>
    </rPh>
    <rPh sb="7" eb="10">
      <t>タイショウシャ</t>
    </rPh>
    <phoneticPr fontId="5"/>
  </si>
  <si>
    <t>要指導者等</t>
    <rPh sb="0" eb="1">
      <t>ヨウ</t>
    </rPh>
    <rPh sb="1" eb="4">
      <t>シドウシャ</t>
    </rPh>
    <rPh sb="4" eb="5">
      <t>トウ</t>
    </rPh>
    <phoneticPr fontId="5"/>
  </si>
  <si>
    <t>第４９表－１　健康増進事業（訪問指導）</t>
    <rPh sb="7" eb="9">
      <t>ケンコウ</t>
    </rPh>
    <rPh sb="9" eb="11">
      <t>ゾウシン</t>
    </rPh>
    <rPh sb="14" eb="16">
      <t>ホウモン</t>
    </rPh>
    <rPh sb="16" eb="18">
      <t>シドウ</t>
    </rPh>
    <phoneticPr fontId="5"/>
  </si>
  <si>
    <t>歯科衛生士</t>
    <rPh sb="0" eb="2">
      <t>シカ</t>
    </rPh>
    <rPh sb="2" eb="5">
      <t>エイセイシ</t>
    </rPh>
    <phoneticPr fontId="5"/>
  </si>
  <si>
    <t>管理栄養士及び栄養士</t>
    <rPh sb="0" eb="2">
      <t>カンリ</t>
    </rPh>
    <rPh sb="2" eb="5">
      <t>エイヨウシ</t>
    </rPh>
    <rPh sb="5" eb="6">
      <t>オヨ</t>
    </rPh>
    <rPh sb="7" eb="10">
      <t>エイヨウシ</t>
    </rPh>
    <phoneticPr fontId="5"/>
  </si>
  <si>
    <t>保健師</t>
    <rPh sb="0" eb="3">
      <t>ホケンシ</t>
    </rPh>
    <phoneticPr fontId="5"/>
  </si>
  <si>
    <t>従事者延人員</t>
    <rPh sb="0" eb="3">
      <t>ジュウジシャ</t>
    </rPh>
    <rPh sb="3" eb="4">
      <t>ノ</t>
    </rPh>
    <rPh sb="4" eb="6">
      <t>ジンイン</t>
    </rPh>
    <phoneticPr fontId="5"/>
  </si>
  <si>
    <t>第４９表－２　健康増進事業（訪問指導従事者）</t>
    <rPh sb="7" eb="9">
      <t>ケンコウ</t>
    </rPh>
    <rPh sb="9" eb="11">
      <t>ゾウシン</t>
    </rPh>
    <rPh sb="14" eb="16">
      <t>ホウモン</t>
    </rPh>
    <rPh sb="16" eb="18">
      <t>シドウ</t>
    </rPh>
    <rPh sb="18" eb="21">
      <t>ジュウジシャ</t>
    </rPh>
    <phoneticPr fontId="5"/>
  </si>
  <si>
    <t>（３）「受診者数」の「計」の人数は、地域保健・健康増進事業報告の「検診回数」の「計」の数値を記入すること。</t>
    <rPh sb="4" eb="7">
      <t>ジュシンシャ</t>
    </rPh>
    <rPh sb="7" eb="8">
      <t>スウ</t>
    </rPh>
    <rPh sb="11" eb="12">
      <t>ケイ</t>
    </rPh>
    <rPh sb="14" eb="16">
      <t>ニンズウ</t>
    </rPh>
    <rPh sb="18" eb="20">
      <t>チイキ</t>
    </rPh>
    <rPh sb="20" eb="22">
      <t>ホケン</t>
    </rPh>
    <rPh sb="23" eb="25">
      <t>ケンコウ</t>
    </rPh>
    <rPh sb="25" eb="27">
      <t>ゾウシン</t>
    </rPh>
    <rPh sb="27" eb="29">
      <t>ジギョウ</t>
    </rPh>
    <rPh sb="29" eb="31">
      <t>ホウコク</t>
    </rPh>
    <rPh sb="33" eb="35">
      <t>ケンシン</t>
    </rPh>
    <rPh sb="35" eb="37">
      <t>カイスウ</t>
    </rPh>
    <rPh sb="40" eb="41">
      <t>ケイ</t>
    </rPh>
    <rPh sb="43" eb="45">
      <t>スウチ</t>
    </rPh>
    <rPh sb="46" eb="48">
      <t>キニュウ</t>
    </rPh>
    <phoneticPr fontId="5"/>
  </si>
  <si>
    <t xml:space="preserve">    検診」及び「集団検診」の「計」をそれぞれ計上すること。</t>
    <phoneticPr fontId="5"/>
  </si>
  <si>
    <t>（２）「受信者数」の「集団検診」及び「個別検診」は、地域保健・健康増進事業報告の年齢区分ごとの「個別</t>
    <rPh sb="4" eb="7">
      <t>ジュシンシャ</t>
    </rPh>
    <rPh sb="7" eb="8">
      <t>スウ</t>
    </rPh>
    <rPh sb="11" eb="13">
      <t>シュウダン</t>
    </rPh>
    <rPh sb="13" eb="15">
      <t>ケンシン</t>
    </rPh>
    <rPh sb="16" eb="17">
      <t>オヨ</t>
    </rPh>
    <rPh sb="19" eb="21">
      <t>コベツ</t>
    </rPh>
    <rPh sb="21" eb="23">
      <t>ケンシン</t>
    </rPh>
    <rPh sb="26" eb="28">
      <t>チイキ</t>
    </rPh>
    <rPh sb="28" eb="30">
      <t>ホケン</t>
    </rPh>
    <rPh sb="31" eb="33">
      <t>ケンコウ</t>
    </rPh>
    <rPh sb="33" eb="35">
      <t>ゾウシン</t>
    </rPh>
    <rPh sb="35" eb="37">
      <t>ジギョウ</t>
    </rPh>
    <rPh sb="37" eb="39">
      <t>ホウコク</t>
    </rPh>
    <rPh sb="40" eb="42">
      <t>ネンレイ</t>
    </rPh>
    <rPh sb="42" eb="44">
      <t>クブン</t>
    </rPh>
    <rPh sb="48" eb="50">
      <t>コベツ</t>
    </rPh>
    <phoneticPr fontId="5"/>
  </si>
  <si>
    <t>資料　地域保健・健康増進事業報告</t>
    <rPh sb="0" eb="2">
      <t>シリョウ</t>
    </rPh>
    <rPh sb="3" eb="5">
      <t>チイキ</t>
    </rPh>
    <rPh sb="5" eb="7">
      <t>ホケン</t>
    </rPh>
    <rPh sb="8" eb="10">
      <t>ケンコウ</t>
    </rPh>
    <rPh sb="10" eb="12">
      <t>ゾウシン</t>
    </rPh>
    <rPh sb="12" eb="14">
      <t>ジギョウ</t>
    </rPh>
    <phoneticPr fontId="5"/>
  </si>
  <si>
    <t>八雲保健所</t>
    <rPh sb="0" eb="2">
      <t>ヤクモ</t>
    </rPh>
    <rPh sb="2" eb="5">
      <t>ホケンジョ</t>
    </rPh>
    <phoneticPr fontId="5"/>
  </si>
  <si>
    <t>江差保健所</t>
    <rPh sb="0" eb="5">
      <t>エ</t>
    </rPh>
    <phoneticPr fontId="5"/>
  </si>
  <si>
    <t>全道</t>
    <rPh sb="0" eb="2">
      <t>ゼンドウ</t>
    </rPh>
    <phoneticPr fontId="5"/>
  </si>
  <si>
    <t>受診率（％）</t>
    <rPh sb="0" eb="3">
      <t>ジュシンリツ</t>
    </rPh>
    <phoneticPr fontId="5"/>
  </si>
  <si>
    <t>個別検診</t>
    <rPh sb="0" eb="2">
      <t>コベツ</t>
    </rPh>
    <rPh sb="2" eb="4">
      <t>ケンシン</t>
    </rPh>
    <phoneticPr fontId="5"/>
  </si>
  <si>
    <t>集団検診</t>
    <rPh sb="0" eb="2">
      <t>シュウダン</t>
    </rPh>
    <rPh sb="2" eb="4">
      <t>ケンシン</t>
    </rPh>
    <phoneticPr fontId="5"/>
  </si>
  <si>
    <t>受診者数</t>
    <rPh sb="3" eb="4">
      <t>スウ</t>
    </rPh>
    <phoneticPr fontId="5"/>
  </si>
  <si>
    <t>対象者数</t>
    <rPh sb="0" eb="3">
      <t>タイショウシャ</t>
    </rPh>
    <rPh sb="3" eb="4">
      <t>スウ</t>
    </rPh>
    <phoneticPr fontId="5"/>
  </si>
  <si>
    <t>第５０－１表　健康増進事業（胃がん検診平成２３年度受診状況）</t>
    <rPh sb="19" eb="21">
      <t>ヘイセイ</t>
    </rPh>
    <rPh sb="23" eb="25">
      <t>ネンド</t>
    </rPh>
    <rPh sb="25" eb="27">
      <t>ジュシン</t>
    </rPh>
    <rPh sb="27" eb="29">
      <t>ジョウキョウ</t>
    </rPh>
    <phoneticPr fontId="5"/>
  </si>
  <si>
    <t>（３）各人数は、年齢の計で検診回数の計の数値を記入すること。</t>
    <rPh sb="3" eb="6">
      <t>カクニンズウ</t>
    </rPh>
    <rPh sb="8" eb="10">
      <t>ネンレイ</t>
    </rPh>
    <rPh sb="11" eb="12">
      <t>ケイ</t>
    </rPh>
    <rPh sb="13" eb="15">
      <t>ケンシン</t>
    </rPh>
    <rPh sb="15" eb="17">
      <t>カイスウ</t>
    </rPh>
    <rPh sb="18" eb="19">
      <t>ケイ</t>
    </rPh>
    <rPh sb="20" eb="22">
      <t>スウチ</t>
    </rPh>
    <rPh sb="23" eb="25">
      <t>キニュウ</t>
    </rPh>
    <phoneticPr fontId="5"/>
  </si>
  <si>
    <t>（２）各人数は、「個別検診」及び「集団検診」の合計を記入すること。</t>
    <rPh sb="3" eb="6">
      <t>カクニンズウ</t>
    </rPh>
    <rPh sb="9" eb="11">
      <t>コベツ</t>
    </rPh>
    <rPh sb="11" eb="13">
      <t>ケンシン</t>
    </rPh>
    <rPh sb="14" eb="15">
      <t>オヨ</t>
    </rPh>
    <rPh sb="17" eb="19">
      <t>シュウダン</t>
    </rPh>
    <rPh sb="19" eb="21">
      <t>ケンシン</t>
    </rPh>
    <rPh sb="23" eb="25">
      <t>ゴウケイ</t>
    </rPh>
    <rPh sb="26" eb="28">
      <t>キニュウ</t>
    </rPh>
    <phoneticPr fontId="5"/>
  </si>
  <si>
    <t>早期がんのうち粘膜内</t>
    <rPh sb="0" eb="2">
      <t>ソウキ</t>
    </rPh>
    <rPh sb="7" eb="9">
      <t>ネンマク</t>
    </rPh>
    <rPh sb="9" eb="10">
      <t>ナイ</t>
    </rPh>
    <phoneticPr fontId="5"/>
  </si>
  <si>
    <t>原発性がんのうち
早期がん</t>
    <rPh sb="0" eb="3">
      <t>ゲンパツセイ</t>
    </rPh>
    <rPh sb="9" eb="11">
      <t>ソウキ</t>
    </rPh>
    <phoneticPr fontId="5"/>
  </si>
  <si>
    <t>がんであった者のうち原発性のがん</t>
    <rPh sb="6" eb="7">
      <t>モノ</t>
    </rPh>
    <rPh sb="10" eb="12">
      <t>ゲンパツ</t>
    </rPh>
    <rPh sb="12" eb="13">
      <t>セイ</t>
    </rPh>
    <phoneticPr fontId="5"/>
  </si>
  <si>
    <t>がん以外の疾患であった者</t>
    <rPh sb="2" eb="4">
      <t>イガイ</t>
    </rPh>
    <rPh sb="5" eb="7">
      <t>シッカン</t>
    </rPh>
    <rPh sb="11" eb="12">
      <t>モノ</t>
    </rPh>
    <phoneticPr fontId="5"/>
  </si>
  <si>
    <t>がんの疑いのある者または未確定</t>
    <rPh sb="3" eb="4">
      <t>ウタガ</t>
    </rPh>
    <rPh sb="8" eb="9">
      <t>モノ</t>
    </rPh>
    <rPh sb="12" eb="15">
      <t>ミカクテイ</t>
    </rPh>
    <phoneticPr fontId="5"/>
  </si>
  <si>
    <t>がんであった者</t>
    <rPh sb="6" eb="7">
      <t>モノ</t>
    </rPh>
    <phoneticPr fontId="5"/>
  </si>
  <si>
    <t>異常認めず</t>
    <rPh sb="0" eb="2">
      <t>イジョウ</t>
    </rPh>
    <rPh sb="2" eb="3">
      <t>ミト</t>
    </rPh>
    <phoneticPr fontId="5"/>
  </si>
  <si>
    <t>未把握</t>
    <rPh sb="0" eb="1">
      <t>ミ</t>
    </rPh>
    <rPh sb="1" eb="3">
      <t>ハアク</t>
    </rPh>
    <phoneticPr fontId="5"/>
  </si>
  <si>
    <t>未受診</t>
    <rPh sb="0" eb="1">
      <t>ミ</t>
    </rPh>
    <rPh sb="1" eb="3">
      <t>ジュシン</t>
    </rPh>
    <phoneticPr fontId="5"/>
  </si>
  <si>
    <t>精密検査受診者</t>
    <rPh sb="0" eb="2">
      <t>セイミツ</t>
    </rPh>
    <rPh sb="2" eb="4">
      <t>ケンサ</t>
    </rPh>
    <rPh sb="4" eb="7">
      <t>ジュシンシャ</t>
    </rPh>
    <phoneticPr fontId="5"/>
  </si>
  <si>
    <t>精密検査受診の有無別人員</t>
    <rPh sb="2" eb="4">
      <t>ケンサ</t>
    </rPh>
    <rPh sb="4" eb="6">
      <t>ジュシン</t>
    </rPh>
    <phoneticPr fontId="5"/>
  </si>
  <si>
    <t>要精密検査者数（年度中）</t>
    <rPh sb="0" eb="1">
      <t>ヨウ</t>
    </rPh>
    <rPh sb="1" eb="3">
      <t>セイミツ</t>
    </rPh>
    <rPh sb="3" eb="6">
      <t>ケンサシャ</t>
    </rPh>
    <rPh sb="6" eb="7">
      <t>スウ</t>
    </rPh>
    <rPh sb="8" eb="10">
      <t>ネンド</t>
    </rPh>
    <rPh sb="10" eb="11">
      <t>チュウ</t>
    </rPh>
    <phoneticPr fontId="5"/>
  </si>
  <si>
    <t>受診者数
（年度中）</t>
    <rPh sb="0" eb="4">
      <t>ジュシンシャスウ</t>
    </rPh>
    <rPh sb="6" eb="8">
      <t>ネンド</t>
    </rPh>
    <rPh sb="8" eb="9">
      <t>チュウ</t>
    </rPh>
    <phoneticPr fontId="5"/>
  </si>
  <si>
    <t>平成２２年度</t>
    <rPh sb="0" eb="2">
      <t>ヘイセイ</t>
    </rPh>
    <rPh sb="4" eb="6">
      <t>ネンド</t>
    </rPh>
    <phoneticPr fontId="5"/>
  </si>
  <si>
    <t>第５０－２表　健康増進事業（胃がん検診　平成２２年度精密検査受診状況）</t>
    <rPh sb="20" eb="22">
      <t>ヘイセイ</t>
    </rPh>
    <rPh sb="24" eb="26">
      <t>ネンド</t>
    </rPh>
    <rPh sb="26" eb="28">
      <t>セイミツ</t>
    </rPh>
    <rPh sb="28" eb="30">
      <t>ケンサ</t>
    </rPh>
    <rPh sb="30" eb="32">
      <t>ジュシン</t>
    </rPh>
    <rPh sb="32" eb="34">
      <t>ジョウキョウ</t>
    </rPh>
    <phoneticPr fontId="5"/>
  </si>
  <si>
    <t xml:space="preserve">    検診」及び「集団検診」の「計」をそれぞれ計上すること。</t>
    <phoneticPr fontId="5"/>
  </si>
  <si>
    <t>受診率％</t>
    <rPh sb="0" eb="3">
      <t>ジュシンリツ</t>
    </rPh>
    <phoneticPr fontId="5"/>
  </si>
  <si>
    <t>左のうち喀痰細胞診受診者</t>
    <rPh sb="0" eb="1">
      <t>ヒダリ</t>
    </rPh>
    <rPh sb="9" eb="12">
      <t>ジュシンシャ</t>
    </rPh>
    <phoneticPr fontId="5"/>
  </si>
  <si>
    <t>胸部Ｘ線検査受診者</t>
    <rPh sb="0" eb="2">
      <t>キョウブ</t>
    </rPh>
    <rPh sb="3" eb="4">
      <t>セン</t>
    </rPh>
    <rPh sb="4" eb="6">
      <t>ケンサ</t>
    </rPh>
    <rPh sb="6" eb="9">
      <t>ジュシンシャ</t>
    </rPh>
    <phoneticPr fontId="5"/>
  </si>
  <si>
    <t>対象者</t>
    <rPh sb="0" eb="3">
      <t>タイショウシャ</t>
    </rPh>
    <phoneticPr fontId="5"/>
  </si>
  <si>
    <t>第５１－１表　健康増進事業（肺がん検診　平成２３年度受診状況）</t>
    <rPh sb="7" eb="9">
      <t>ケンコウ</t>
    </rPh>
    <rPh sb="9" eb="11">
      <t>ゾウシン</t>
    </rPh>
    <rPh sb="14" eb="15">
      <t>ハイ</t>
    </rPh>
    <rPh sb="28" eb="30">
      <t>ジョウキョウ</t>
    </rPh>
    <phoneticPr fontId="5"/>
  </si>
  <si>
    <t>（４）各人数は、年齢の計で検診回数の計の数値を記入すること。</t>
    <rPh sb="3" eb="6">
      <t>カクニンズウ</t>
    </rPh>
    <rPh sb="8" eb="10">
      <t>ネンレイ</t>
    </rPh>
    <rPh sb="11" eb="12">
      <t>ケイ</t>
    </rPh>
    <rPh sb="13" eb="15">
      <t>ケンシン</t>
    </rPh>
    <rPh sb="15" eb="17">
      <t>カイスウ</t>
    </rPh>
    <rPh sb="18" eb="19">
      <t>ケイ</t>
    </rPh>
    <rPh sb="20" eb="22">
      <t>スウチ</t>
    </rPh>
    <rPh sb="23" eb="25">
      <t>キニュウ</t>
    </rPh>
    <phoneticPr fontId="5"/>
  </si>
  <si>
    <t>（３）各人数は、「個別検診」及び「集団検診」の合計を記入すること。</t>
    <rPh sb="3" eb="6">
      <t>カクニンズウ</t>
    </rPh>
    <rPh sb="9" eb="11">
      <t>コベツ</t>
    </rPh>
    <rPh sb="11" eb="13">
      <t>ケンシン</t>
    </rPh>
    <rPh sb="14" eb="15">
      <t>オヨ</t>
    </rPh>
    <rPh sb="17" eb="19">
      <t>シュウダン</t>
    </rPh>
    <rPh sb="19" eb="21">
      <t>ケンシン</t>
    </rPh>
    <rPh sb="23" eb="25">
      <t>ゴウケイ</t>
    </rPh>
    <rPh sb="26" eb="28">
      <t>キニュウ</t>
    </rPh>
    <phoneticPr fontId="5"/>
  </si>
  <si>
    <t>（２）各人数は、検診方式で「全て」の数を記入すること。</t>
    <rPh sb="3" eb="6">
      <t>カクニンズウ</t>
    </rPh>
    <rPh sb="8" eb="10">
      <t>ケンシン</t>
    </rPh>
    <rPh sb="10" eb="12">
      <t>ホウシキ</t>
    </rPh>
    <rPh sb="14" eb="15">
      <t>スベ</t>
    </rPh>
    <rPh sb="18" eb="19">
      <t>カズ</t>
    </rPh>
    <rPh sb="20" eb="22">
      <t>キニュウ</t>
    </rPh>
    <phoneticPr fontId="5"/>
  </si>
  <si>
    <t>原発性がんのうち臨床病期Ⅰ期</t>
    <rPh sb="0" eb="3">
      <t>ゲンパツセイ</t>
    </rPh>
    <rPh sb="8" eb="10">
      <t>リンショウ</t>
    </rPh>
    <rPh sb="10" eb="11">
      <t>ビョウ</t>
    </rPh>
    <rPh sb="11" eb="12">
      <t>キ</t>
    </rPh>
    <rPh sb="13" eb="14">
      <t>キ</t>
    </rPh>
    <phoneticPr fontId="5"/>
  </si>
  <si>
    <t>原発性がんのうち喀痰細胞診のみで発見された者</t>
    <rPh sb="0" eb="3">
      <t>ゲンパツセイ</t>
    </rPh>
    <rPh sb="10" eb="13">
      <t>サイボウシン</t>
    </rPh>
    <rPh sb="16" eb="18">
      <t>ハッケン</t>
    </rPh>
    <rPh sb="21" eb="22">
      <t>モノ</t>
    </rPh>
    <phoneticPr fontId="5"/>
  </si>
  <si>
    <t>がんであった者のうち原発性のがん</t>
    <rPh sb="6" eb="7">
      <t>モノ</t>
    </rPh>
    <rPh sb="10" eb="13">
      <t>ゲンパツセイ</t>
    </rPh>
    <phoneticPr fontId="5"/>
  </si>
  <si>
    <t>精密受診者</t>
    <rPh sb="0" eb="2">
      <t>セイミツ</t>
    </rPh>
    <rPh sb="2" eb="5">
      <t>ジュシンシャ</t>
    </rPh>
    <phoneticPr fontId="5"/>
  </si>
  <si>
    <t>第５１－２表　健康増進事業（肺がん検診　平成２２年度精密検査受診状況）</t>
    <rPh sb="20" eb="22">
      <t>ヘイセイ</t>
    </rPh>
    <rPh sb="24" eb="26">
      <t>ネンド</t>
    </rPh>
    <rPh sb="26" eb="28">
      <t>セイミツ</t>
    </rPh>
    <rPh sb="28" eb="30">
      <t>ケンサ</t>
    </rPh>
    <rPh sb="30" eb="32">
      <t>ジュシン</t>
    </rPh>
    <rPh sb="32" eb="34">
      <t>ジョウキョウ</t>
    </rPh>
    <phoneticPr fontId="5"/>
  </si>
  <si>
    <t xml:space="preserve">    検診」及び「集団検診」の「計」をそれぞれ計上すること。</t>
    <phoneticPr fontId="5"/>
  </si>
  <si>
    <t>資料　地域保健・健康増進事業報告補足調書</t>
    <rPh sb="0" eb="2">
      <t>シリョウ</t>
    </rPh>
    <rPh sb="3" eb="5">
      <t>チイキ</t>
    </rPh>
    <rPh sb="5" eb="7">
      <t>ホケン</t>
    </rPh>
    <rPh sb="8" eb="10">
      <t>ケンコウ</t>
    </rPh>
    <rPh sb="10" eb="12">
      <t>ゾウシン</t>
    </rPh>
    <rPh sb="12" eb="14">
      <t>ジギョウ</t>
    </rPh>
    <phoneticPr fontId="5"/>
  </si>
  <si>
    <t>受診率</t>
    <rPh sb="0" eb="3">
      <t>ジュシンリツ</t>
    </rPh>
    <phoneticPr fontId="5"/>
  </si>
  <si>
    <t>第５２－１表　健康増進事業（大腸がん検診　平成２３年度受診状況）　　</t>
    <rPh sb="7" eb="9">
      <t>ケンコウ</t>
    </rPh>
    <rPh sb="9" eb="11">
      <t>ゾウシン</t>
    </rPh>
    <rPh sb="14" eb="16">
      <t>ダイチョウ</t>
    </rPh>
    <rPh sb="21" eb="23">
      <t>ヘイセイ</t>
    </rPh>
    <rPh sb="25" eb="27">
      <t>ネンド</t>
    </rPh>
    <rPh sb="27" eb="29">
      <t>ジュシン</t>
    </rPh>
    <rPh sb="29" eb="31">
      <t>ジョウキョウ</t>
    </rPh>
    <phoneticPr fontId="5"/>
  </si>
  <si>
    <t>原発性のがんのうち早期がん</t>
    <rPh sb="0" eb="3">
      <t>ゲンパツセイ</t>
    </rPh>
    <rPh sb="9" eb="11">
      <t>ソウキ</t>
    </rPh>
    <phoneticPr fontId="5"/>
  </si>
  <si>
    <t>精密検査受診の有無別人員</t>
    <rPh sb="0" eb="2">
      <t>セイミツ</t>
    </rPh>
    <rPh sb="2" eb="4">
      <t>ケンサ</t>
    </rPh>
    <rPh sb="4" eb="6">
      <t>ジュシン</t>
    </rPh>
    <rPh sb="7" eb="9">
      <t>ウム</t>
    </rPh>
    <rPh sb="9" eb="10">
      <t>ベツ</t>
    </rPh>
    <rPh sb="10" eb="12">
      <t>ジンイン</t>
    </rPh>
    <phoneticPr fontId="5"/>
  </si>
  <si>
    <t>第５２－２表　健康増進事業（大腸がん検診　平成２２度精密検査受診状況）</t>
    <rPh sb="21" eb="23">
      <t>ヘイセイ</t>
    </rPh>
    <rPh sb="25" eb="26">
      <t>ド</t>
    </rPh>
    <rPh sb="26" eb="28">
      <t>セイミツ</t>
    </rPh>
    <rPh sb="28" eb="30">
      <t>ケンサ</t>
    </rPh>
    <phoneticPr fontId="5"/>
  </si>
  <si>
    <t>（５）受診率は、（０．０）と表示すること。</t>
    <phoneticPr fontId="5"/>
  </si>
  <si>
    <t>　　　・受診率＝（（平成22年度の受診者数（ｄ）＋平成23年度の受診者数（ｂ））－2年連続受診者数（ｃ））／（平成23年度の対象者数（a）)×100</t>
    <rPh sb="4" eb="7">
      <t>ジュシンリツ</t>
    </rPh>
    <rPh sb="10" eb="12">
      <t>ヘイセイ</t>
    </rPh>
    <rPh sb="14" eb="16">
      <t>ネンド</t>
    </rPh>
    <rPh sb="17" eb="21">
      <t>ジュシンシャスウ</t>
    </rPh>
    <rPh sb="25" eb="27">
      <t>ヘイセイ</t>
    </rPh>
    <rPh sb="29" eb="31">
      <t>ネンド</t>
    </rPh>
    <rPh sb="32" eb="36">
      <t>ジュシンシャスウ</t>
    </rPh>
    <rPh sb="42" eb="43">
      <t>ネン</t>
    </rPh>
    <rPh sb="43" eb="45">
      <t>レンゾク</t>
    </rPh>
    <rPh sb="45" eb="49">
      <t>ジュシンシャスウ</t>
    </rPh>
    <rPh sb="55" eb="57">
      <t>ヘイセイ</t>
    </rPh>
    <rPh sb="59" eb="61">
      <t>ネンド</t>
    </rPh>
    <rPh sb="62" eb="65">
      <t>タイショウシャ</t>
    </rPh>
    <rPh sb="65" eb="66">
      <t>スウ</t>
    </rPh>
    <phoneticPr fontId="5"/>
  </si>
  <si>
    <t>（４）子宮がん検診の考え方は、原則として2年に1回とするが、受診機会は毎年設けることから、受診率は次の計算式による。</t>
    <rPh sb="3" eb="5">
      <t>シキュウ</t>
    </rPh>
    <rPh sb="7" eb="9">
      <t>ケンシン</t>
    </rPh>
    <rPh sb="10" eb="11">
      <t>カンガ</t>
    </rPh>
    <rPh sb="12" eb="13">
      <t>カタ</t>
    </rPh>
    <rPh sb="15" eb="17">
      <t>ゲンソク</t>
    </rPh>
    <rPh sb="21" eb="22">
      <t>ネン</t>
    </rPh>
    <rPh sb="24" eb="25">
      <t>カイ</t>
    </rPh>
    <rPh sb="30" eb="32">
      <t>ジュシン</t>
    </rPh>
    <rPh sb="32" eb="34">
      <t>キカイ</t>
    </rPh>
    <rPh sb="35" eb="37">
      <t>マイトシ</t>
    </rPh>
    <rPh sb="37" eb="38">
      <t>モウ</t>
    </rPh>
    <rPh sb="45" eb="48">
      <t>ジュシンリツ</t>
    </rPh>
    <rPh sb="49" eb="50">
      <t>ツギ</t>
    </rPh>
    <rPh sb="51" eb="54">
      <t>ケイサンシキ</t>
    </rPh>
    <phoneticPr fontId="5"/>
  </si>
  <si>
    <t>（２）「受信者数」の「集団検診」及び「個別検診」は、地域保健・健康増進事業報告の年齢区分ごとの「個別検診」及び「集団検診」の「計」をそれぞれ計上すること。</t>
    <rPh sb="4" eb="7">
      <t>ジュシンシャ</t>
    </rPh>
    <rPh sb="7" eb="8">
      <t>スウ</t>
    </rPh>
    <rPh sb="11" eb="13">
      <t>シュウダン</t>
    </rPh>
    <rPh sb="13" eb="15">
      <t>ケンシン</t>
    </rPh>
    <rPh sb="16" eb="17">
      <t>オヨ</t>
    </rPh>
    <rPh sb="19" eb="21">
      <t>コベツ</t>
    </rPh>
    <rPh sb="21" eb="23">
      <t>ケンシン</t>
    </rPh>
    <rPh sb="26" eb="28">
      <t>チイキ</t>
    </rPh>
    <rPh sb="28" eb="30">
      <t>ホケン</t>
    </rPh>
    <rPh sb="31" eb="33">
      <t>ケンコウ</t>
    </rPh>
    <rPh sb="33" eb="35">
      <t>ゾウシン</t>
    </rPh>
    <rPh sb="35" eb="37">
      <t>ジギョウ</t>
    </rPh>
    <rPh sb="37" eb="39">
      <t>ホウコク</t>
    </rPh>
    <rPh sb="40" eb="42">
      <t>ネンレイ</t>
    </rPh>
    <rPh sb="42" eb="44">
      <t>クブン</t>
    </rPh>
    <rPh sb="48" eb="50">
      <t>コベツ</t>
    </rPh>
    <rPh sb="50" eb="52">
      <t>ケンシン</t>
    </rPh>
    <rPh sb="53" eb="54">
      <t>オヨ</t>
    </rPh>
    <rPh sb="56" eb="58">
      <t>シュウダン</t>
    </rPh>
    <rPh sb="58" eb="60">
      <t>ケンシン</t>
    </rPh>
    <rPh sb="63" eb="64">
      <t>ケイ</t>
    </rPh>
    <rPh sb="70" eb="72">
      <t>ケイジョウ</t>
    </rPh>
    <phoneticPr fontId="5"/>
  </si>
  <si>
    <t>【記載要領】　　　　　　　　　　　　　　　　　　　　　　　　　　　　　　　　　　　　　</t>
  </si>
  <si>
    <t>八雲保健所</t>
    <rPh sb="0" eb="1">
      <t>ハチ</t>
    </rPh>
    <rPh sb="1" eb="2">
      <t>クモ</t>
    </rPh>
    <rPh sb="2" eb="4">
      <t>ホケン</t>
    </rPh>
    <rPh sb="4" eb="5">
      <t>ショ</t>
    </rPh>
    <phoneticPr fontId="5"/>
  </si>
  <si>
    <t>平成22年度受診者数</t>
    <rPh sb="0" eb="2">
      <t>ヘイセイ</t>
    </rPh>
    <rPh sb="4" eb="6">
      <t>ネンド</t>
    </rPh>
    <rPh sb="6" eb="10">
      <t>ジュシンシャスウ</t>
    </rPh>
    <phoneticPr fontId="5"/>
  </si>
  <si>
    <t>左のうち2年連続受診者数</t>
    <rPh sb="0" eb="1">
      <t>ヒダリ</t>
    </rPh>
    <rPh sb="5" eb="6">
      <t>ネン</t>
    </rPh>
    <rPh sb="6" eb="8">
      <t>レンゾク</t>
    </rPh>
    <rPh sb="11" eb="12">
      <t>スウ</t>
    </rPh>
    <phoneticPr fontId="5"/>
  </si>
  <si>
    <t>子宮体部</t>
    <rPh sb="0" eb="2">
      <t>シキュウ</t>
    </rPh>
    <rPh sb="2" eb="3">
      <t>カラダ</t>
    </rPh>
    <rPh sb="3" eb="4">
      <t>ブ</t>
    </rPh>
    <phoneticPr fontId="5"/>
  </si>
  <si>
    <t>子宮頸部</t>
    <rPh sb="0" eb="2">
      <t>シキュウ</t>
    </rPh>
    <rPh sb="2" eb="4">
      <t>ケイブ</t>
    </rPh>
    <phoneticPr fontId="5"/>
  </si>
  <si>
    <t>第５３－１表　健康増進事業（子宮がん検診　平成２３年度受診状況）</t>
    <rPh sb="7" eb="9">
      <t>ケンコウ</t>
    </rPh>
    <rPh sb="9" eb="11">
      <t>ゾウシン</t>
    </rPh>
    <rPh sb="21" eb="23">
      <t>ヘイセイ</t>
    </rPh>
    <rPh sb="25" eb="27">
      <t>ネンド</t>
    </rPh>
    <rPh sb="27" eb="29">
      <t>ジュシン</t>
    </rPh>
    <rPh sb="29" eb="31">
      <t>ジョウキョウ</t>
    </rPh>
    <phoneticPr fontId="5"/>
  </si>
  <si>
    <t>原発性がんのうち微小浸潤がん</t>
    <rPh sb="0" eb="3">
      <t>ゲンパツセイ</t>
    </rPh>
    <rPh sb="8" eb="10">
      <t>ビショウ</t>
    </rPh>
    <rPh sb="10" eb="12">
      <t>シンジュン</t>
    </rPh>
    <phoneticPr fontId="5"/>
  </si>
  <si>
    <t>原発性がんのうち上皮内がん</t>
    <rPh sb="0" eb="3">
      <t>ゲンパツセイ</t>
    </rPh>
    <rPh sb="8" eb="10">
      <t>ジョウヒ</t>
    </rPh>
    <rPh sb="10" eb="11">
      <t>ナイ</t>
    </rPh>
    <phoneticPr fontId="5"/>
  </si>
  <si>
    <t>異形成であった者</t>
    <rPh sb="0" eb="1">
      <t>イ</t>
    </rPh>
    <rPh sb="1" eb="3">
      <t>ケイセイ</t>
    </rPh>
    <rPh sb="7" eb="8">
      <t>モノ</t>
    </rPh>
    <phoneticPr fontId="5"/>
  </si>
  <si>
    <t>判定不能</t>
    <rPh sb="0" eb="2">
      <t>ハンテイ</t>
    </rPh>
    <rPh sb="2" eb="4">
      <t>フノウ</t>
    </rPh>
    <phoneticPr fontId="5"/>
  </si>
  <si>
    <t>要精検
（２）</t>
    <rPh sb="0" eb="1">
      <t>ヨウ</t>
    </rPh>
    <rPh sb="1" eb="3">
      <t>セイケン</t>
    </rPh>
    <phoneticPr fontId="5"/>
  </si>
  <si>
    <t>要精検
（１）</t>
    <rPh sb="0" eb="1">
      <t>ヨウ</t>
    </rPh>
    <rPh sb="1" eb="3">
      <t>セイケン</t>
    </rPh>
    <phoneticPr fontId="5"/>
  </si>
  <si>
    <t>精検不要</t>
    <rPh sb="0" eb="2">
      <t>セイケン</t>
    </rPh>
    <rPh sb="2" eb="4">
      <t>フヨウ</t>
    </rPh>
    <phoneticPr fontId="5"/>
  </si>
  <si>
    <t>不適正
（判定不可能）</t>
    <rPh sb="0" eb="3">
      <t>フテキセイ</t>
    </rPh>
    <rPh sb="5" eb="7">
      <t>ハンテイ</t>
    </rPh>
    <rPh sb="7" eb="10">
      <t>フカノウ</t>
    </rPh>
    <phoneticPr fontId="5"/>
  </si>
  <si>
    <t>適正
（判定可能）</t>
    <rPh sb="0" eb="2">
      <t>テキセイ</t>
    </rPh>
    <rPh sb="4" eb="6">
      <t>ハンテイ</t>
    </rPh>
    <rPh sb="6" eb="8">
      <t>カノウ</t>
    </rPh>
    <phoneticPr fontId="5"/>
  </si>
  <si>
    <t>細胞診の判定人数</t>
    <rPh sb="0" eb="2">
      <t>サイボウ</t>
    </rPh>
    <rPh sb="2" eb="3">
      <t>シン</t>
    </rPh>
    <rPh sb="4" eb="6">
      <t>ハンテイ</t>
    </rPh>
    <rPh sb="6" eb="8">
      <t>ニンズウ</t>
    </rPh>
    <phoneticPr fontId="5"/>
  </si>
  <si>
    <t>初回検体の適正・不適正</t>
    <rPh sb="0" eb="2">
      <t>ショカイ</t>
    </rPh>
    <rPh sb="2" eb="4">
      <t>ケンタイ</t>
    </rPh>
    <rPh sb="5" eb="7">
      <t>テキセイ</t>
    </rPh>
    <rPh sb="8" eb="11">
      <t>フテキセイ</t>
    </rPh>
    <phoneticPr fontId="5"/>
  </si>
  <si>
    <t>第５３－２表　健康増進事業（子宮がん検診　頸部・平成２２年度精密検査受診状況）</t>
    <rPh sb="7" eb="9">
      <t>ケンコウ</t>
    </rPh>
    <rPh sb="9" eb="11">
      <t>ゾウシン</t>
    </rPh>
    <rPh sb="21" eb="23">
      <t>ケイブ</t>
    </rPh>
    <rPh sb="24" eb="26">
      <t>ヘイセイ</t>
    </rPh>
    <rPh sb="28" eb="30">
      <t>ネンド</t>
    </rPh>
    <rPh sb="30" eb="32">
      <t>セイミツ</t>
    </rPh>
    <rPh sb="32" eb="34">
      <t>ケンサ</t>
    </rPh>
    <rPh sb="34" eb="36">
      <t>ジュシン</t>
    </rPh>
    <rPh sb="36" eb="38">
      <t>ジョウキョウ</t>
    </rPh>
    <phoneticPr fontId="5"/>
  </si>
  <si>
    <t>がんであった者のうち原発性がん</t>
    <rPh sb="6" eb="7">
      <t>モノ</t>
    </rPh>
    <rPh sb="10" eb="13">
      <t>ゲンパツセイ</t>
    </rPh>
    <phoneticPr fontId="5"/>
  </si>
  <si>
    <t>第５３－３表　健康増進事業（子宮がん検診　体部・平成２２年度精密検査受診状況）</t>
    <rPh sb="7" eb="9">
      <t>ケンコウ</t>
    </rPh>
    <rPh sb="9" eb="11">
      <t>ゾウシン</t>
    </rPh>
    <rPh sb="21" eb="22">
      <t>カラダ</t>
    </rPh>
    <rPh sb="22" eb="23">
      <t>ブ</t>
    </rPh>
    <rPh sb="24" eb="26">
      <t>ヘイセイ</t>
    </rPh>
    <rPh sb="28" eb="30">
      <t>ネンド</t>
    </rPh>
    <rPh sb="30" eb="32">
      <t>セイミツ</t>
    </rPh>
    <rPh sb="32" eb="34">
      <t>ケンサ</t>
    </rPh>
    <rPh sb="34" eb="36">
      <t>ジュシン</t>
    </rPh>
    <rPh sb="36" eb="38">
      <t>ジョウキョウ</t>
    </rPh>
    <phoneticPr fontId="5"/>
  </si>
  <si>
    <t>（５）子宮がん検診の考え方は、原則として2年に1回とするが、受診機会は毎年設けることから、受診率は次の計算式による。</t>
    <rPh sb="3" eb="5">
      <t>シキュウ</t>
    </rPh>
    <rPh sb="7" eb="9">
      <t>ケンシン</t>
    </rPh>
    <rPh sb="10" eb="11">
      <t>カンガ</t>
    </rPh>
    <rPh sb="12" eb="13">
      <t>カタ</t>
    </rPh>
    <rPh sb="15" eb="17">
      <t>ゲンソク</t>
    </rPh>
    <rPh sb="21" eb="22">
      <t>ネン</t>
    </rPh>
    <rPh sb="24" eb="25">
      <t>カイ</t>
    </rPh>
    <rPh sb="30" eb="32">
      <t>ジュシン</t>
    </rPh>
    <rPh sb="32" eb="34">
      <t>キカイ</t>
    </rPh>
    <rPh sb="35" eb="37">
      <t>マイトシ</t>
    </rPh>
    <rPh sb="37" eb="38">
      <t>モウ</t>
    </rPh>
    <rPh sb="45" eb="48">
      <t>ジュシンリツ</t>
    </rPh>
    <rPh sb="49" eb="50">
      <t>ツギ</t>
    </rPh>
    <rPh sb="51" eb="54">
      <t>ケイサンシキ</t>
    </rPh>
    <phoneticPr fontId="5"/>
  </si>
  <si>
    <t>受診率％</t>
    <phoneticPr fontId="5"/>
  </si>
  <si>
    <t>視触診及びマンモグラフィ</t>
    <rPh sb="0" eb="1">
      <t>シ</t>
    </rPh>
    <rPh sb="1" eb="3">
      <t>ショクシン</t>
    </rPh>
    <rPh sb="3" eb="4">
      <t>オヨ</t>
    </rPh>
    <phoneticPr fontId="5"/>
  </si>
  <si>
    <t>マンモグラフィのみ</t>
    <phoneticPr fontId="5"/>
  </si>
  <si>
    <t>第５４－１表　健康増進事業（乳がん検診　平成２３年度受診状況）</t>
    <rPh sb="7" eb="9">
      <t>ケンコウ</t>
    </rPh>
    <rPh sb="9" eb="11">
      <t>ゾウシン</t>
    </rPh>
    <rPh sb="14" eb="15">
      <t>ニュウ</t>
    </rPh>
    <rPh sb="20" eb="22">
      <t>ヘイセイ</t>
    </rPh>
    <rPh sb="24" eb="26">
      <t>ネンド</t>
    </rPh>
    <rPh sb="26" eb="28">
      <t>ジュシン</t>
    </rPh>
    <rPh sb="28" eb="30">
      <t>ジョウキョウ</t>
    </rPh>
    <phoneticPr fontId="5"/>
  </si>
  <si>
    <t>早期がんのうち非浸潤がん</t>
    <rPh sb="0" eb="2">
      <t>ソウキ</t>
    </rPh>
    <rPh sb="7" eb="8">
      <t>ヒ</t>
    </rPh>
    <rPh sb="8" eb="10">
      <t>シンジュン</t>
    </rPh>
    <phoneticPr fontId="5"/>
  </si>
  <si>
    <t>原発性がんのうち早期がん</t>
    <rPh sb="0" eb="3">
      <t>ゲンパツセイ</t>
    </rPh>
    <rPh sb="8" eb="10">
      <t>ソウキ</t>
    </rPh>
    <phoneticPr fontId="5"/>
  </si>
  <si>
    <t>要精密
検査者数
（年度中）</t>
    <rPh sb="0" eb="1">
      <t>ヨウ</t>
    </rPh>
    <rPh sb="1" eb="3">
      <t>セイミツ</t>
    </rPh>
    <rPh sb="4" eb="7">
      <t>ケンサシャ</t>
    </rPh>
    <rPh sb="7" eb="8">
      <t>スウ</t>
    </rPh>
    <rPh sb="10" eb="12">
      <t>ネンド</t>
    </rPh>
    <rPh sb="12" eb="13">
      <t>チュウ</t>
    </rPh>
    <phoneticPr fontId="5"/>
  </si>
  <si>
    <t>カテゴリー５</t>
  </si>
  <si>
    <t>カテゴリー４</t>
  </si>
  <si>
    <t>カテゴリー３</t>
  </si>
  <si>
    <t>カテゴリー２</t>
  </si>
  <si>
    <t>カテゴリー１</t>
    <phoneticPr fontId="5"/>
  </si>
  <si>
    <t>カテゴリNー２</t>
    <phoneticPr fontId="5"/>
  </si>
  <si>
    <t>カテゴリNー１</t>
    <phoneticPr fontId="5"/>
  </si>
  <si>
    <t>マンモグラフィの判定別人員</t>
    <rPh sb="8" eb="10">
      <t>ハンテイ</t>
    </rPh>
    <rPh sb="10" eb="12">
      <t>ベツジン</t>
    </rPh>
    <rPh sb="12" eb="13">
      <t>イン</t>
    </rPh>
    <phoneticPr fontId="5"/>
  </si>
  <si>
    <t>平成２３年度</t>
    <rPh sb="0" eb="2">
      <t>ヘイセイ</t>
    </rPh>
    <rPh sb="4" eb="6">
      <t>ネンド</t>
    </rPh>
    <phoneticPr fontId="5"/>
  </si>
  <si>
    <t>第５４－２表　健康増進事業（乳がん検診　平成２２年度精密検査受診状況）</t>
    <rPh sb="20" eb="22">
      <t>ヘイセイ</t>
    </rPh>
    <rPh sb="24" eb="26">
      <t>ネンド</t>
    </rPh>
    <rPh sb="28" eb="30">
      <t>ケンサ</t>
    </rPh>
    <phoneticPr fontId="5"/>
  </si>
  <si>
    <t>判定⑤</t>
    <rPh sb="0" eb="2">
      <t>ハンテイ</t>
    </rPh>
    <phoneticPr fontId="5"/>
  </si>
  <si>
    <t>判定④</t>
    <rPh sb="0" eb="2">
      <t>ハンテイ</t>
    </rPh>
    <phoneticPr fontId="5"/>
  </si>
  <si>
    <t>判定③</t>
    <rPh sb="0" eb="2">
      <t>ハンテイ</t>
    </rPh>
    <phoneticPr fontId="5"/>
  </si>
  <si>
    <t>判定②</t>
    <rPh sb="0" eb="2">
      <t>ハンテイ</t>
    </rPh>
    <phoneticPr fontId="5"/>
  </si>
  <si>
    <t>判定①</t>
    <rPh sb="0" eb="2">
      <t>ハンテイ</t>
    </rPh>
    <phoneticPr fontId="5"/>
  </si>
  <si>
    <t>陰性</t>
    <rPh sb="0" eb="2">
      <t>インセイ</t>
    </rPh>
    <phoneticPr fontId="5"/>
  </si>
  <si>
    <t>陽性</t>
    <rPh sb="0" eb="2">
      <t>ヨウセイ</t>
    </rPh>
    <phoneticPr fontId="5"/>
  </si>
  <si>
    <t>C型</t>
    <rPh sb="1" eb="2">
      <t>ガタ</t>
    </rPh>
    <phoneticPr fontId="5"/>
  </si>
  <si>
    <t>Ｂ型</t>
    <rPh sb="1" eb="2">
      <t>ガタ</t>
    </rPh>
    <phoneticPr fontId="5"/>
  </si>
  <si>
    <t>Ｃ型ウイルス検診</t>
    <rPh sb="1" eb="2">
      <t>ガタ</t>
    </rPh>
    <rPh sb="6" eb="8">
      <t>ケンシン</t>
    </rPh>
    <phoneticPr fontId="5"/>
  </si>
  <si>
    <t>Ｂ型ウイルス検診</t>
    <rPh sb="1" eb="2">
      <t>ガタ</t>
    </rPh>
    <rPh sb="6" eb="8">
      <t>ケンシン</t>
    </rPh>
    <phoneticPr fontId="5"/>
  </si>
  <si>
    <t>B型ウイルス検診</t>
    <rPh sb="1" eb="2">
      <t>ガタ</t>
    </rPh>
    <rPh sb="6" eb="8">
      <t>ケンシン</t>
    </rPh>
    <phoneticPr fontId="5"/>
  </si>
  <si>
    <t>受診者数（年度中）</t>
    <rPh sb="3" eb="4">
      <t>スウ</t>
    </rPh>
    <rPh sb="5" eb="7">
      <t>ネンド</t>
    </rPh>
    <rPh sb="7" eb="8">
      <t>チュウ</t>
    </rPh>
    <phoneticPr fontId="5"/>
  </si>
  <si>
    <t>４０歳検診以外の対象者への検診</t>
    <rPh sb="2" eb="3">
      <t>サイ</t>
    </rPh>
    <rPh sb="3" eb="5">
      <t>ケンシン</t>
    </rPh>
    <rPh sb="5" eb="7">
      <t>イガイ</t>
    </rPh>
    <rPh sb="8" eb="11">
      <t>タイショウシャ</t>
    </rPh>
    <rPh sb="13" eb="15">
      <t>ケンシン</t>
    </rPh>
    <phoneticPr fontId="5"/>
  </si>
  <si>
    <t>40歳検診</t>
    <rPh sb="2" eb="3">
      <t>サイ</t>
    </rPh>
    <rPh sb="3" eb="5">
      <t>ケンシン</t>
    </rPh>
    <phoneticPr fontId="5"/>
  </si>
  <si>
    <t>第５５－１表　健康増進事業（肝炎ウイルス検診）</t>
    <rPh sb="7" eb="9">
      <t>ケンコウ</t>
    </rPh>
    <rPh sb="9" eb="11">
      <t>ゾウシン</t>
    </rPh>
    <rPh sb="14" eb="16">
      <t>カンエン</t>
    </rPh>
    <phoneticPr fontId="5"/>
  </si>
  <si>
    <t>-</t>
    <phoneticPr fontId="5"/>
  </si>
  <si>
    <t>参加延人数</t>
    <rPh sb="0" eb="2">
      <t>サンカ</t>
    </rPh>
    <rPh sb="2" eb="3">
      <t>ノ</t>
    </rPh>
    <rPh sb="3" eb="5">
      <t>ニンズウ</t>
    </rPh>
    <phoneticPr fontId="5"/>
  </si>
  <si>
    <t>健康相談</t>
    <rPh sb="0" eb="2">
      <t>ケンコウ</t>
    </rPh>
    <rPh sb="2" eb="4">
      <t>ソウダン</t>
    </rPh>
    <phoneticPr fontId="5"/>
  </si>
  <si>
    <t>健康教育</t>
    <rPh sb="0" eb="2">
      <t>ケンコウ</t>
    </rPh>
    <rPh sb="2" eb="4">
      <t>キョウイク</t>
    </rPh>
    <phoneticPr fontId="5"/>
  </si>
  <si>
    <t>第５５－２表　健康増進事業（肝炎ウィルスに関する健康教育及び健康相談の実施）平成２３年度</t>
    <rPh sb="7" eb="9">
      <t>ケンコウ</t>
    </rPh>
    <rPh sb="9" eb="11">
      <t>ゾウシン</t>
    </rPh>
    <rPh sb="14" eb="16">
      <t>カンエン</t>
    </rPh>
    <rPh sb="21" eb="22">
      <t>カン</t>
    </rPh>
    <rPh sb="24" eb="26">
      <t>ケンコウ</t>
    </rPh>
    <rPh sb="26" eb="28">
      <t>キョウイク</t>
    </rPh>
    <rPh sb="28" eb="29">
      <t>オヨ</t>
    </rPh>
    <rPh sb="30" eb="32">
      <t>ケンコウ</t>
    </rPh>
    <rPh sb="32" eb="34">
      <t>ソウダン</t>
    </rPh>
    <rPh sb="35" eb="37">
      <t>ジッシ</t>
    </rPh>
    <rPh sb="38" eb="40">
      <t>ヘイセイ</t>
    </rPh>
    <rPh sb="42" eb="44">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</si>
</sst>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Red]\-#,##0.0"/>
    <numFmt numFmtId="177" formatCode="0_);[Red]\(0\)"/>
    <numFmt numFmtId="178" formatCode="#,##0_);[Red]\(#,##0\)"/>
  </numFmts>
  <fonts count="33">
    <font>
      <sz val="11"/>
      <name val="ＭＳ Ｐゴシック"/>
      <family val="3"/>
      <charset val="128"/>
    </font>
    <font>
      <sz val="11"/>
      <name val="ＭＳ Ｐゴシック"/>
      <family val="3"/>
      <charset val="128"/>
    </font>
    <font>
      <sz val="9"/>
      <name val="Arial"/>
      <family val="2"/>
    </font>
    <font>
      <sz val="6"/>
      <name val="ＭＳ Ｐゴシック"/>
      <family val="2"/>
      <charset val="128"/>
      <scheme val="minor"/>
    </font>
    <font>
      <b/>
      <sz val="9"/>
      <name val="ＭＳ 明朝"/>
      <family val="1"/>
      <charset val="128"/>
    </font>
    <font>
      <sz val="6"/>
      <name val="ＭＳ Ｐゴシック"/>
      <family val="3"/>
      <charset val="128"/>
    </font>
    <font>
      <sz val="12"/>
      <name val="Arial"/>
      <family val="2"/>
    </font>
    <font>
      <b/>
      <sz val="9"/>
      <color indexed="8"/>
      <name val="ＭＳ 明朝"/>
      <family val="1"/>
      <charset val="128"/>
    </font>
    <font>
      <b/>
      <sz val="9"/>
      <color indexed="10"/>
      <name val="ＭＳ 明朝"/>
      <family val="1"/>
      <charset val="128"/>
    </font>
    <font>
      <b/>
      <sz val="9"/>
      <color indexed="8"/>
      <name val="ＭＳ Ｐゴシック"/>
      <family val="3"/>
      <charset val="128"/>
    </font>
    <font>
      <b/>
      <sz val="9"/>
      <color rgb="FFFF0000"/>
      <name val="ＭＳ 明朝"/>
      <family val="1"/>
      <charset val="128"/>
    </font>
    <font>
      <b/>
      <sz val="9"/>
      <color indexed="14"/>
      <name val="ＭＳ 明朝"/>
      <family val="1"/>
      <charset val="128"/>
    </font>
    <font>
      <sz val="11"/>
      <name val="Arial"/>
      <family val="2"/>
    </font>
    <font>
      <b/>
      <sz val="11"/>
      <name val="ＭＳ 明朝"/>
      <family val="1"/>
      <charset val="128"/>
    </font>
    <font>
      <b/>
      <sz val="11"/>
      <color indexed="8"/>
      <name val="ＭＳ 明朝"/>
      <family val="1"/>
      <charset val="128"/>
    </font>
    <font>
      <b/>
      <sz val="9"/>
      <name val="Arial"/>
      <family val="2"/>
    </font>
    <font>
      <sz val="12"/>
      <name val="ＭＳ 明朝"/>
      <family val="1"/>
      <charset val="128"/>
    </font>
    <font>
      <b/>
      <sz val="9"/>
      <color indexed="10"/>
      <name val="Arial"/>
      <family val="2"/>
    </font>
    <font>
      <sz val="9"/>
      <name val="ＭＳ 明朝"/>
      <family val="1"/>
      <charset val="128"/>
    </font>
    <font>
      <b/>
      <sz val="11"/>
      <color indexed="10"/>
      <name val="ＭＳ 明朝"/>
      <family val="1"/>
      <charset val="128"/>
    </font>
    <font>
      <sz val="9"/>
      <color indexed="10"/>
      <name val="Arial"/>
      <family val="2"/>
    </font>
    <font>
      <sz val="11"/>
      <color indexed="10"/>
      <name val="ＭＳ Ｐゴシック"/>
      <family val="3"/>
      <charset val="128"/>
    </font>
    <font>
      <sz val="9"/>
      <name val="ＭＳ Ｐゴシック"/>
      <family val="3"/>
      <charset val="128"/>
    </font>
    <font>
      <sz val="9"/>
      <color indexed="10"/>
      <name val="ＭＳ Ｐゴシック"/>
      <family val="3"/>
      <charset val="128"/>
    </font>
    <font>
      <b/>
      <sz val="9"/>
      <name val="ＭＳ Ｐゴシック"/>
      <family val="3"/>
      <charset val="128"/>
    </font>
    <font>
      <sz val="10"/>
      <name val="Arial"/>
      <family val="2"/>
    </font>
    <font>
      <b/>
      <sz val="10"/>
      <name val="ＭＳ 明朝"/>
      <family val="1"/>
      <charset val="128"/>
    </font>
    <font>
      <sz val="11"/>
      <name val="ＭＳ 明朝"/>
      <family val="1"/>
      <charset val="128"/>
    </font>
    <font>
      <b/>
      <sz val="9"/>
      <color rgb="FFFF0000"/>
      <name val="ＭＳ Ｐゴシック"/>
      <family val="3"/>
      <charset val="128"/>
    </font>
    <font>
      <sz val="12"/>
      <color indexed="10"/>
      <name val="Arial"/>
      <family val="2"/>
    </font>
    <font>
      <sz val="9"/>
      <color rgb="FFFF0000"/>
      <name val="ＭＳ 明朝"/>
      <family val="1"/>
      <charset val="128"/>
    </font>
    <font>
      <b/>
      <sz val="10"/>
      <color indexed="10"/>
      <name val="ＭＳ 明朝"/>
      <family val="1"/>
      <charset val="128"/>
    </font>
    <font>
      <b/>
      <sz val="8"/>
      <name val="ＭＳ 明朝"/>
      <family val="1"/>
      <charset val="128"/>
    </font>
  </fonts>
  <fills count="9">
    <fill>
      <patternFill patternType="none"/>
    </fill>
    <fill>
      <patternFill patternType="gray125"/>
    </fill>
    <fill>
      <patternFill patternType="solid">
        <fgColor indexed="65"/>
        <bgColor indexed="64"/>
      </patternFill>
    </fill>
    <fill>
      <patternFill patternType="solid">
        <fgColor indexed="15"/>
        <bgColor indexed="64"/>
      </patternFill>
    </fill>
    <fill>
      <patternFill patternType="solid">
        <fgColor rgb="FF00FFCC"/>
        <bgColor indexed="64"/>
      </patternFill>
    </fill>
    <fill>
      <patternFill patternType="solid">
        <fgColor indexed="35"/>
        <bgColor indexed="64"/>
      </patternFill>
    </fill>
    <fill>
      <patternFill patternType="solid">
        <fgColor rgb="FF00FFFF"/>
        <bgColor indexed="64"/>
      </patternFill>
    </fill>
    <fill>
      <patternFill patternType="solid">
        <fgColor indexed="41"/>
        <bgColor indexed="64"/>
      </patternFill>
    </fill>
    <fill>
      <patternFill patternType="solid">
        <fgColor indexed="9"/>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8"/>
      </top>
      <bottom/>
      <diagonal/>
    </border>
    <border>
      <left style="thin">
        <color indexed="8"/>
      </left>
      <right/>
      <top/>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64"/>
      </top>
      <bottom style="thin">
        <color indexed="9"/>
      </bottom>
      <diagonal/>
    </border>
    <border>
      <left style="thin">
        <color indexed="64"/>
      </left>
      <right style="thin">
        <color indexed="9"/>
      </right>
      <top style="thin">
        <color indexed="9"/>
      </top>
      <bottom style="thin">
        <color indexed="9"/>
      </bottom>
      <diagonal/>
    </border>
    <border>
      <left style="thin">
        <color indexed="9"/>
      </left>
      <right/>
      <top/>
      <bottom/>
      <diagonal/>
    </border>
    <border>
      <left style="thin">
        <color indexed="8"/>
      </left>
      <right style="thin">
        <color indexed="64"/>
      </right>
      <top/>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 fillId="0" borderId="0"/>
  </cellStyleXfs>
  <cellXfs count="711">
    <xf numFmtId="0" fontId="0" fillId="0" borderId="0" xfId="0">
      <alignment vertical="center"/>
    </xf>
    <xf numFmtId="38" fontId="2" fillId="2" borderId="0" xfId="2" applyFont="1" applyFill="1"/>
    <xf numFmtId="38" fontId="2" fillId="2" borderId="0" xfId="2" applyFont="1" applyFill="1" applyAlignment="1">
      <alignment horizontal="left"/>
    </xf>
    <xf numFmtId="38" fontId="4" fillId="2" borderId="0" xfId="2" applyFont="1" applyFill="1" applyAlignment="1"/>
    <xf numFmtId="38" fontId="4" fillId="2" borderId="0" xfId="2" applyFont="1" applyFill="1" applyAlignment="1">
      <alignment horizontal="left"/>
    </xf>
    <xf numFmtId="38" fontId="4" fillId="2" borderId="0" xfId="2" applyFont="1" applyFill="1"/>
    <xf numFmtId="0" fontId="4" fillId="0" borderId="0" xfId="3" applyFont="1" applyBorder="1" applyAlignment="1">
      <alignment horizontal="left"/>
    </xf>
    <xf numFmtId="38" fontId="7" fillId="2" borderId="0" xfId="2" applyFont="1" applyFill="1" applyBorder="1" applyAlignment="1">
      <alignment horizontal="left"/>
    </xf>
    <xf numFmtId="38" fontId="4" fillId="2" borderId="1" xfId="2" applyFont="1" applyFill="1" applyBorder="1" applyAlignment="1">
      <alignment horizontal="right"/>
    </xf>
    <xf numFmtId="38" fontId="8" fillId="3" borderId="1" xfId="2" applyFont="1" applyFill="1" applyBorder="1" applyAlignment="1">
      <alignment horizontal="right"/>
    </xf>
    <xf numFmtId="38" fontId="4" fillId="4" borderId="1" xfId="2" applyFont="1" applyFill="1" applyBorder="1" applyAlignment="1">
      <alignment horizontal="left" vertical="center"/>
    </xf>
    <xf numFmtId="38" fontId="4" fillId="2" borderId="2" xfId="2" applyFont="1" applyFill="1" applyBorder="1" applyAlignment="1">
      <alignment horizontal="right"/>
    </xf>
    <xf numFmtId="38" fontId="8" fillId="3" borderId="2" xfId="2" applyFont="1" applyFill="1" applyBorder="1" applyAlignment="1">
      <alignment horizontal="right"/>
    </xf>
    <xf numFmtId="38" fontId="4" fillId="4" borderId="2" xfId="2" applyFont="1" applyFill="1" applyBorder="1" applyAlignment="1">
      <alignment horizontal="left" vertical="center"/>
    </xf>
    <xf numFmtId="38" fontId="4" fillId="2" borderId="3" xfId="2" applyFont="1" applyFill="1" applyBorder="1" applyAlignment="1">
      <alignment horizontal="right"/>
    </xf>
    <xf numFmtId="38" fontId="8" fillId="3" borderId="4" xfId="2" applyFont="1" applyFill="1" applyBorder="1" applyAlignment="1">
      <alignment horizontal="right"/>
    </xf>
    <xf numFmtId="38" fontId="8" fillId="3" borderId="4" xfId="2" applyFont="1" applyFill="1" applyBorder="1" applyAlignment="1">
      <alignment horizontal="left" vertical="center"/>
    </xf>
    <xf numFmtId="38" fontId="8" fillId="5" borderId="4" xfId="1" applyFont="1" applyFill="1" applyBorder="1" applyAlignment="1">
      <alignment horizontal="right" vertical="center"/>
    </xf>
    <xf numFmtId="38" fontId="8" fillId="3" borderId="4" xfId="2" applyFont="1" applyFill="1" applyBorder="1" applyAlignment="1">
      <alignment horizontal="right" vertical="center"/>
    </xf>
    <xf numFmtId="38" fontId="8" fillId="3" borderId="3" xfId="1" applyFont="1" applyFill="1" applyBorder="1" applyAlignment="1">
      <alignment horizontal="left" vertical="center" wrapText="1"/>
    </xf>
    <xf numFmtId="38" fontId="4" fillId="4" borderId="3" xfId="2" applyFont="1" applyFill="1" applyBorder="1" applyAlignment="1">
      <alignment horizontal="left" vertical="center"/>
    </xf>
    <xf numFmtId="38" fontId="8" fillId="3" borderId="4" xfId="1" applyFont="1" applyFill="1" applyBorder="1" applyAlignment="1">
      <alignment horizontal="left" vertical="center" wrapText="1"/>
    </xf>
    <xf numFmtId="38" fontId="4" fillId="2" borderId="4" xfId="2" applyFont="1" applyFill="1" applyBorder="1" applyAlignment="1">
      <alignment horizontal="right"/>
    </xf>
    <xf numFmtId="38" fontId="4" fillId="4" borderId="4" xfId="2" applyFont="1" applyFill="1" applyBorder="1" applyAlignment="1">
      <alignment horizontal="left"/>
    </xf>
    <xf numFmtId="38" fontId="4" fillId="0" borderId="2" xfId="2" applyFont="1" applyFill="1" applyBorder="1" applyAlignment="1">
      <alignment horizontal="right"/>
    </xf>
    <xf numFmtId="0" fontId="9" fillId="0" borderId="2" xfId="0" applyFont="1" applyFill="1" applyBorder="1" applyAlignment="1" applyProtection="1">
      <protection locked="0"/>
    </xf>
    <xf numFmtId="0" fontId="9" fillId="0" borderId="0" xfId="0" applyFont="1" applyBorder="1" applyAlignment="1" applyProtection="1">
      <protection locked="0"/>
    </xf>
    <xf numFmtId="0" fontId="9" fillId="0" borderId="5" xfId="0" applyFont="1" applyBorder="1" applyAlignment="1" applyProtection="1">
      <protection locked="0"/>
    </xf>
    <xf numFmtId="0" fontId="9" fillId="0" borderId="2" xfId="0" applyFont="1" applyBorder="1" applyAlignment="1" applyProtection="1">
      <protection locked="0"/>
    </xf>
    <xf numFmtId="0" fontId="9" fillId="0" borderId="3" xfId="0" applyFont="1" applyFill="1" applyBorder="1" applyAlignment="1" applyProtection="1">
      <protection locked="0"/>
    </xf>
    <xf numFmtId="0" fontId="9" fillId="0" borderId="3" xfId="0" applyFont="1" applyBorder="1" applyAlignment="1" applyProtection="1">
      <protection locked="0"/>
    </xf>
    <xf numFmtId="38" fontId="8" fillId="3" borderId="3" xfId="2" applyFont="1" applyFill="1" applyBorder="1" applyAlignment="1">
      <alignment horizontal="right"/>
    </xf>
    <xf numFmtId="38" fontId="10" fillId="3" borderId="4" xfId="2" applyFont="1" applyFill="1" applyBorder="1" applyAlignment="1">
      <alignment horizontal="right" vertical="center"/>
    </xf>
    <xf numFmtId="38" fontId="4" fillId="2" borderId="0" xfId="2" applyFont="1" applyFill="1" applyAlignment="1">
      <alignment wrapText="1"/>
    </xf>
    <xf numFmtId="38" fontId="4" fillId="2" borderId="4" xfId="2" applyFont="1" applyFill="1" applyBorder="1" applyAlignment="1">
      <alignment horizontal="center" vertical="center" wrapText="1"/>
    </xf>
    <xf numFmtId="38" fontId="7" fillId="2" borderId="4" xfId="2" applyFont="1" applyFill="1" applyBorder="1" applyAlignment="1">
      <alignment horizontal="center" vertical="center" wrapText="1"/>
    </xf>
    <xf numFmtId="38" fontId="11" fillId="2" borderId="2" xfId="2" applyFont="1" applyFill="1" applyBorder="1" applyAlignment="1">
      <alignment horizontal="left" wrapText="1"/>
    </xf>
    <xf numFmtId="38" fontId="4" fillId="2" borderId="6" xfId="2" applyFont="1" applyFill="1" applyBorder="1" applyAlignment="1">
      <alignment horizontal="center" vertical="center" wrapText="1"/>
    </xf>
    <xf numFmtId="38" fontId="4" fillId="2" borderId="7" xfId="2" applyFont="1" applyFill="1" applyBorder="1" applyAlignment="1">
      <alignment horizontal="center" vertical="center" wrapText="1"/>
    </xf>
    <xf numFmtId="38" fontId="4" fillId="2" borderId="4" xfId="2" applyFont="1" applyFill="1" applyBorder="1" applyAlignment="1">
      <alignment horizontal="center" vertical="center" wrapText="1"/>
    </xf>
    <xf numFmtId="38" fontId="7" fillId="2" borderId="8" xfId="2" applyFont="1" applyFill="1" applyBorder="1" applyAlignment="1">
      <alignment horizontal="center" vertical="center" wrapText="1"/>
    </xf>
    <xf numFmtId="38" fontId="7" fillId="2" borderId="7" xfId="2" applyFont="1" applyFill="1" applyBorder="1" applyAlignment="1">
      <alignment horizontal="center" vertical="center" wrapText="1"/>
    </xf>
    <xf numFmtId="38" fontId="7" fillId="2" borderId="3" xfId="2" applyFont="1" applyFill="1" applyBorder="1" applyAlignment="1">
      <alignment horizontal="left" vertical="center" wrapText="1"/>
    </xf>
    <xf numFmtId="38" fontId="7" fillId="2" borderId="9" xfId="2" applyFont="1" applyFill="1" applyBorder="1" applyAlignment="1">
      <alignment horizontal="center" vertical="center" wrapText="1"/>
    </xf>
    <xf numFmtId="38" fontId="7" fillId="2" borderId="10" xfId="2" applyFont="1" applyFill="1" applyBorder="1" applyAlignment="1">
      <alignment horizontal="center" vertical="center" wrapText="1"/>
    </xf>
    <xf numFmtId="38" fontId="7" fillId="2" borderId="11" xfId="2" applyFont="1" applyFill="1" applyBorder="1" applyAlignment="1">
      <alignment horizontal="center" vertical="center" wrapText="1"/>
    </xf>
    <xf numFmtId="38" fontId="12" fillId="2" borderId="0" xfId="2" applyFont="1" applyFill="1" applyAlignment="1"/>
    <xf numFmtId="38" fontId="13" fillId="2" borderId="0" xfId="2" applyFont="1" applyFill="1" applyAlignment="1"/>
    <xf numFmtId="38" fontId="13" fillId="0" borderId="0" xfId="2" applyFont="1" applyFill="1" applyAlignment="1">
      <alignment horizontal="right"/>
    </xf>
    <xf numFmtId="38" fontId="14" fillId="2" borderId="12" xfId="2" applyFont="1" applyFill="1" applyBorder="1" applyAlignment="1">
      <alignment horizontal="right" vertical="center"/>
    </xf>
    <xf numFmtId="38" fontId="14" fillId="2" borderId="12" xfId="2" applyFont="1" applyFill="1" applyBorder="1" applyAlignment="1">
      <alignment horizontal="left" vertical="center"/>
    </xf>
    <xf numFmtId="38" fontId="14" fillId="2" borderId="0" xfId="2" applyFont="1" applyFill="1" applyBorder="1" applyAlignment="1">
      <alignment horizontal="left" vertical="center"/>
    </xf>
    <xf numFmtId="38" fontId="2" fillId="0" borderId="0" xfId="2" applyFont="1"/>
    <xf numFmtId="38" fontId="2" fillId="0" borderId="0" xfId="2" applyFont="1" applyAlignment="1">
      <alignment horizontal="left"/>
    </xf>
    <xf numFmtId="38" fontId="4" fillId="0" borderId="0" xfId="2" applyFont="1"/>
    <xf numFmtId="38" fontId="4" fillId="0" borderId="0" xfId="2" applyFont="1" applyAlignment="1">
      <alignment horizontal="left"/>
    </xf>
    <xf numFmtId="0" fontId="4" fillId="0" borderId="0" xfId="3" applyFont="1" applyBorder="1" applyAlignment="1">
      <alignment horizontal="left" vertical="top" wrapText="1"/>
    </xf>
    <xf numFmtId="38" fontId="2" fillId="0" borderId="0" xfId="2" applyFont="1" applyAlignment="1">
      <alignment vertical="top"/>
    </xf>
    <xf numFmtId="0" fontId="4" fillId="0" borderId="0" xfId="3" applyFont="1" applyBorder="1" applyAlignment="1">
      <alignment vertical="top" wrapText="1"/>
    </xf>
    <xf numFmtId="38" fontId="4" fillId="0" borderId="0" xfId="2" applyFont="1" applyAlignment="1"/>
    <xf numFmtId="38" fontId="4" fillId="0" borderId="0" xfId="2" applyFont="1" applyBorder="1" applyAlignment="1"/>
    <xf numFmtId="38" fontId="15" fillId="0" borderId="0" xfId="2" applyFont="1" applyBorder="1"/>
    <xf numFmtId="38" fontId="4" fillId="0" borderId="0" xfId="2" applyFont="1" applyBorder="1" applyAlignment="1">
      <alignment horizontal="left"/>
    </xf>
    <xf numFmtId="38" fontId="2" fillId="0" borderId="0" xfId="2" applyFont="1" applyBorder="1"/>
    <xf numFmtId="38" fontId="4" fillId="0" borderId="0" xfId="2" applyFont="1" applyBorder="1" applyAlignment="1">
      <alignment horizontal="right"/>
    </xf>
    <xf numFmtId="38" fontId="4" fillId="0" borderId="5" xfId="2" applyFont="1" applyBorder="1" applyAlignment="1">
      <alignment horizontal="right"/>
    </xf>
    <xf numFmtId="38" fontId="4" fillId="0" borderId="1" xfId="2" applyFont="1" applyBorder="1" applyAlignment="1">
      <alignment horizontal="right"/>
    </xf>
    <xf numFmtId="38" fontId="4" fillId="0" borderId="13" xfId="2" applyFont="1" applyBorder="1" applyAlignment="1">
      <alignment horizontal="right"/>
    </xf>
    <xf numFmtId="38" fontId="4" fillId="0" borderId="2" xfId="2" applyFont="1" applyBorder="1" applyAlignment="1">
      <alignment horizontal="right"/>
    </xf>
    <xf numFmtId="38" fontId="4" fillId="0" borderId="3" xfId="2" applyFont="1" applyBorder="1" applyAlignment="1">
      <alignment horizontal="right"/>
    </xf>
    <xf numFmtId="38" fontId="4" fillId="0" borderId="0" xfId="2" applyFont="1" applyFill="1" applyBorder="1" applyAlignment="1">
      <alignment horizontal="right"/>
    </xf>
    <xf numFmtId="38" fontId="4" fillId="0" borderId="5" xfId="2" applyFont="1" applyFill="1" applyBorder="1" applyAlignment="1">
      <alignment horizontal="right"/>
    </xf>
    <xf numFmtId="38" fontId="8" fillId="3" borderId="7" xfId="2" applyFont="1" applyFill="1" applyBorder="1" applyAlignment="1">
      <alignment horizontal="right"/>
    </xf>
    <xf numFmtId="38" fontId="4" fillId="0" borderId="4" xfId="2" applyFont="1" applyBorder="1" applyAlignment="1">
      <alignment horizontal="right"/>
    </xf>
    <xf numFmtId="38" fontId="15" fillId="0" borderId="0" xfId="2" applyFont="1"/>
    <xf numFmtId="38" fontId="4" fillId="0" borderId="0" xfId="2" applyFont="1" applyFill="1" applyBorder="1" applyAlignment="1">
      <alignment horizontal="right" vertical="center"/>
    </xf>
    <xf numFmtId="38" fontId="4" fillId="0" borderId="5" xfId="2" applyFont="1" applyFill="1" applyBorder="1" applyAlignment="1">
      <alignment horizontal="right" vertical="center"/>
    </xf>
    <xf numFmtId="38" fontId="10" fillId="3" borderId="6" xfId="2" applyFont="1" applyFill="1" applyBorder="1" applyAlignment="1">
      <alignment horizontal="right" vertical="center"/>
    </xf>
    <xf numFmtId="38" fontId="10" fillId="3" borderId="7" xfId="2" applyFont="1" applyFill="1" applyBorder="1" applyAlignment="1">
      <alignment horizontal="right" vertical="center"/>
    </xf>
    <xf numFmtId="38" fontId="4" fillId="0" borderId="0" xfId="2" applyFont="1" applyFill="1" applyBorder="1" applyAlignment="1">
      <alignment horizontal="center" vertical="center" wrapText="1"/>
    </xf>
    <xf numFmtId="38" fontId="4" fillId="0" borderId="5" xfId="2" applyFont="1" applyFill="1" applyBorder="1" applyAlignment="1">
      <alignment horizontal="center" vertical="center" wrapText="1"/>
    </xf>
    <xf numFmtId="38" fontId="4" fillId="0" borderId="4" xfId="2" applyFont="1" applyFill="1" applyBorder="1" applyAlignment="1">
      <alignment horizontal="center" wrapText="1"/>
    </xf>
    <xf numFmtId="38" fontId="4" fillId="0" borderId="6" xfId="2" applyFont="1" applyFill="1" applyBorder="1" applyAlignment="1">
      <alignment horizontal="center" wrapText="1"/>
    </xf>
    <xf numFmtId="38" fontId="4" fillId="0" borderId="1" xfId="2" applyFont="1" applyBorder="1" applyAlignment="1">
      <alignment horizontal="left" wrapText="1"/>
    </xf>
    <xf numFmtId="0" fontId="16" fillId="0" borderId="0" xfId="3" applyFont="1" applyBorder="1" applyAlignment="1">
      <alignment horizontal="center" vertical="center"/>
    </xf>
    <xf numFmtId="0" fontId="16" fillId="0" borderId="5" xfId="3" applyFont="1" applyBorder="1" applyAlignment="1">
      <alignment horizontal="center" vertical="center"/>
    </xf>
    <xf numFmtId="38" fontId="4" fillId="0" borderId="6" xfId="2" applyFont="1" applyFill="1" applyBorder="1" applyAlignment="1">
      <alignment horizontal="center" vertical="center"/>
    </xf>
    <xf numFmtId="38" fontId="4" fillId="0" borderId="7" xfId="2" applyFont="1" applyFill="1" applyBorder="1" applyAlignment="1">
      <alignment horizontal="center" vertical="center"/>
    </xf>
    <xf numFmtId="38" fontId="4" fillId="0" borderId="8" xfId="2" applyFont="1" applyFill="1" applyBorder="1" applyAlignment="1">
      <alignment horizontal="center" vertical="center"/>
    </xf>
    <xf numFmtId="38" fontId="4" fillId="0" borderId="2" xfId="2" applyFont="1" applyBorder="1" applyAlignment="1">
      <alignment horizontal="left" wrapText="1"/>
    </xf>
    <xf numFmtId="38" fontId="4" fillId="0" borderId="5" xfId="2" applyFont="1" applyFill="1" applyBorder="1" applyAlignment="1">
      <alignment horizontal="center" vertical="center" wrapText="1"/>
    </xf>
    <xf numFmtId="0" fontId="16" fillId="0" borderId="8" xfId="3" applyFont="1" applyBorder="1" applyAlignment="1">
      <alignment horizontal="center"/>
    </xf>
    <xf numFmtId="38" fontId="4" fillId="0" borderId="3" xfId="2" applyFont="1" applyFill="1" applyBorder="1" applyAlignment="1">
      <alignment horizontal="left" vertical="center"/>
    </xf>
    <xf numFmtId="38" fontId="12" fillId="0" borderId="0" xfId="2" applyFont="1"/>
    <xf numFmtId="38" fontId="12" fillId="0" borderId="0" xfId="2" applyFont="1" applyBorder="1"/>
    <xf numFmtId="38" fontId="13" fillId="0" borderId="0" xfId="2" applyFont="1" applyFill="1" applyBorder="1" applyAlignment="1">
      <alignment horizontal="right"/>
    </xf>
    <xf numFmtId="38" fontId="13" fillId="0" borderId="0" xfId="2" applyFont="1" applyFill="1" applyBorder="1" applyAlignment="1"/>
    <xf numFmtId="38" fontId="13" fillId="0" borderId="0" xfId="2" applyFont="1" applyFill="1" applyBorder="1" applyAlignment="1">
      <alignment wrapText="1"/>
    </xf>
    <xf numFmtId="38" fontId="13" fillId="0" borderId="12" xfId="2" applyFont="1" applyFill="1" applyBorder="1" applyAlignment="1">
      <alignment horizontal="left" vertical="center"/>
    </xf>
    <xf numFmtId="38" fontId="13" fillId="0" borderId="0" xfId="2" applyFont="1" applyFill="1" applyBorder="1" applyAlignment="1">
      <alignment horizontal="left" vertical="center"/>
    </xf>
    <xf numFmtId="38" fontId="8" fillId="0" borderId="0" xfId="2" applyFont="1"/>
    <xf numFmtId="38" fontId="8" fillId="0" borderId="0" xfId="2" applyFont="1" applyFill="1" applyBorder="1" applyAlignment="1">
      <alignment horizontal="right"/>
    </xf>
    <xf numFmtId="38" fontId="8" fillId="0" borderId="5" xfId="2" applyFont="1" applyFill="1" applyBorder="1" applyAlignment="1">
      <alignment horizontal="right"/>
    </xf>
    <xf numFmtId="38" fontId="4" fillId="0" borderId="1" xfId="2" applyFont="1" applyFill="1" applyBorder="1" applyAlignment="1">
      <alignment horizontal="right"/>
    </xf>
    <xf numFmtId="38" fontId="17" fillId="0" borderId="0" xfId="2" applyFont="1"/>
    <xf numFmtId="38" fontId="17" fillId="0" borderId="0" xfId="2" applyFont="1" applyBorder="1"/>
    <xf numFmtId="38" fontId="8" fillId="0" borderId="0" xfId="2" applyFont="1" applyFill="1" applyBorder="1" applyAlignment="1">
      <alignment horizontal="right" vertical="center"/>
    </xf>
    <xf numFmtId="38" fontId="8" fillId="0" borderId="5" xfId="2" applyFont="1" applyFill="1" applyBorder="1" applyAlignment="1">
      <alignment horizontal="right" vertical="center"/>
    </xf>
    <xf numFmtId="38" fontId="4" fillId="0" borderId="4" xfId="2" applyFont="1" applyFill="1" applyBorder="1" applyAlignment="1">
      <alignment horizontal="center" vertical="center" wrapText="1"/>
    </xf>
    <xf numFmtId="38" fontId="4" fillId="0" borderId="6" xfId="2" applyFont="1" applyFill="1" applyBorder="1" applyAlignment="1">
      <alignment horizontal="center" vertical="center" wrapText="1"/>
    </xf>
    <xf numFmtId="0" fontId="16" fillId="0" borderId="0" xfId="3" applyFont="1" applyBorder="1" applyAlignment="1">
      <alignment horizontal="center" vertical="center"/>
    </xf>
    <xf numFmtId="0" fontId="16" fillId="0" borderId="5" xfId="3"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38" fontId="4" fillId="0" borderId="9" xfId="2" applyFont="1" applyFill="1" applyBorder="1" applyAlignment="1">
      <alignment horizontal="center" vertical="center"/>
    </xf>
    <xf numFmtId="38" fontId="4" fillId="0" borderId="10" xfId="2" applyFont="1" applyFill="1" applyBorder="1" applyAlignment="1">
      <alignment horizontal="center" vertical="center"/>
    </xf>
    <xf numFmtId="38" fontId="4" fillId="0" borderId="11" xfId="2" applyFont="1" applyFill="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6" fillId="0" borderId="8" xfId="3" applyFont="1" applyBorder="1" applyAlignment="1">
      <alignment horizontal="center" vertical="center"/>
    </xf>
    <xf numFmtId="0" fontId="1" fillId="0" borderId="12" xfId="0" applyFont="1" applyBorder="1" applyAlignment="1">
      <alignment horizontal="right"/>
    </xf>
    <xf numFmtId="38" fontId="13" fillId="0" borderId="12" xfId="2" applyFont="1" applyFill="1" applyBorder="1" applyAlignment="1">
      <alignment horizontal="right"/>
    </xf>
    <xf numFmtId="38" fontId="4" fillId="6" borderId="1" xfId="2" applyFont="1" applyFill="1" applyBorder="1" applyAlignment="1">
      <alignment horizontal="left" vertical="center"/>
    </xf>
    <xf numFmtId="38" fontId="4" fillId="6" borderId="2" xfId="2" applyFont="1" applyFill="1" applyBorder="1" applyAlignment="1">
      <alignment horizontal="left" vertical="center"/>
    </xf>
    <xf numFmtId="38" fontId="4" fillId="6" borderId="3" xfId="2" applyFont="1" applyFill="1" applyBorder="1" applyAlignment="1">
      <alignment horizontal="left" vertical="center"/>
    </xf>
    <xf numFmtId="0" fontId="9" fillId="0" borderId="1" xfId="0" applyFont="1" applyFill="1" applyBorder="1" applyAlignment="1" applyProtection="1">
      <protection locked="0"/>
    </xf>
    <xf numFmtId="38" fontId="4" fillId="0" borderId="3" xfId="2" applyFont="1" applyFill="1" applyBorder="1" applyAlignment="1">
      <alignment horizontal="right"/>
    </xf>
    <xf numFmtId="38" fontId="8" fillId="3" borderId="1" xfId="2" applyFont="1" applyFill="1" applyBorder="1" applyAlignment="1">
      <alignment horizontal="left" vertical="center"/>
    </xf>
    <xf numFmtId="38" fontId="4" fillId="2" borderId="0" xfId="2" applyFont="1" applyFill="1" applyBorder="1" applyAlignment="1"/>
    <xf numFmtId="38" fontId="4" fillId="0" borderId="1" xfId="2" applyFont="1" applyFill="1" applyBorder="1" applyAlignment="1">
      <alignment horizontal="left" vertical="center"/>
    </xf>
    <xf numFmtId="0" fontId="6" fillId="0" borderId="14" xfId="3" applyFont="1" applyBorder="1" applyAlignment="1">
      <alignment horizontal="center" vertical="center"/>
    </xf>
    <xf numFmtId="0" fontId="6" fillId="0" borderId="13" xfId="3" applyFont="1" applyBorder="1" applyAlignment="1">
      <alignment horizontal="center" vertical="center"/>
    </xf>
    <xf numFmtId="0" fontId="6" fillId="0" borderId="4" xfId="3" applyFont="1" applyBorder="1" applyAlignment="1">
      <alignment horizontal="center" vertical="center"/>
    </xf>
    <xf numFmtId="38" fontId="4" fillId="0" borderId="4" xfId="2" applyFont="1" applyFill="1" applyBorder="1" applyAlignment="1">
      <alignment horizontal="center" vertical="center"/>
    </xf>
    <xf numFmtId="38" fontId="4" fillId="0" borderId="15" xfId="2" applyFont="1" applyFill="1" applyBorder="1" applyAlignment="1">
      <alignment horizontal="center" vertical="center"/>
    </xf>
    <xf numFmtId="38" fontId="4" fillId="0" borderId="16" xfId="2" applyFont="1" applyFill="1" applyBorder="1" applyAlignment="1">
      <alignment horizontal="center" vertical="center"/>
    </xf>
    <xf numFmtId="38" fontId="4" fillId="0" borderId="2" xfId="2" applyFont="1" applyFill="1" applyBorder="1" applyAlignment="1">
      <alignment horizontal="left" vertical="center"/>
    </xf>
    <xf numFmtId="0" fontId="6" fillId="0" borderId="9" xfId="3" applyFont="1" applyBorder="1" applyAlignment="1">
      <alignment horizontal="center" vertical="center"/>
    </xf>
    <xf numFmtId="38" fontId="4" fillId="0" borderId="11" xfId="2" applyFont="1" applyFill="1" applyBorder="1" applyAlignment="1">
      <alignment horizontal="center" vertical="center" wrapText="1"/>
    </xf>
    <xf numFmtId="38" fontId="4" fillId="0" borderId="9" xfId="2" applyFont="1" applyFill="1" applyBorder="1" applyAlignment="1">
      <alignment horizontal="centerContinuous" vertical="center"/>
    </xf>
    <xf numFmtId="38" fontId="4" fillId="0" borderId="8" xfId="2" applyFont="1" applyFill="1" applyBorder="1" applyAlignment="1">
      <alignment horizontal="centerContinuous" vertical="center"/>
    </xf>
    <xf numFmtId="38" fontId="13" fillId="2" borderId="0" xfId="2" applyFont="1" applyFill="1" applyBorder="1" applyAlignment="1"/>
    <xf numFmtId="38" fontId="13" fillId="2" borderId="0" xfId="2" applyFont="1" applyFill="1" applyBorder="1" applyAlignment="1">
      <alignment horizontal="right"/>
    </xf>
    <xf numFmtId="38" fontId="13" fillId="0" borderId="0" xfId="2" applyFont="1" applyBorder="1" applyAlignment="1">
      <alignment horizontal="left" vertical="center"/>
    </xf>
    <xf numFmtId="38" fontId="2" fillId="0" borderId="0" xfId="2" applyFont="1" applyAlignment="1">
      <alignment wrapText="1"/>
    </xf>
    <xf numFmtId="0" fontId="4" fillId="0" borderId="0" xfId="3" applyFont="1" applyFill="1" applyBorder="1" applyAlignment="1">
      <alignment horizontal="left"/>
    </xf>
    <xf numFmtId="38" fontId="4" fillId="0" borderId="0" xfId="2" applyFont="1" applyFill="1" applyBorder="1" applyAlignment="1">
      <alignment horizontal="left"/>
    </xf>
    <xf numFmtId="38" fontId="18" fillId="0" borderId="0" xfId="2" applyFont="1"/>
    <xf numFmtId="176" fontId="4" fillId="0" borderId="0" xfId="2" applyNumberFormat="1" applyFont="1" applyFill="1" applyBorder="1" applyAlignment="1">
      <alignment horizontal="right" vertical="center"/>
    </xf>
    <xf numFmtId="38" fontId="4" fillId="0" borderId="1" xfId="2" applyNumberFormat="1" applyFont="1" applyFill="1" applyBorder="1" applyAlignment="1">
      <alignment horizontal="right" vertical="center"/>
    </xf>
    <xf numFmtId="38" fontId="4" fillId="0" borderId="1" xfId="2" applyFont="1" applyFill="1" applyBorder="1" applyAlignment="1">
      <alignment horizontal="right" vertical="center"/>
    </xf>
    <xf numFmtId="176" fontId="4" fillId="0" borderId="13" xfId="2" applyNumberFormat="1" applyFont="1" applyFill="1" applyBorder="1" applyAlignment="1">
      <alignment horizontal="right" vertical="center"/>
    </xf>
    <xf numFmtId="38" fontId="4" fillId="0" borderId="1" xfId="2" applyNumberFormat="1" applyFont="1" applyFill="1" applyBorder="1" applyAlignment="1">
      <alignment horizontal="right" vertical="center" wrapText="1"/>
    </xf>
    <xf numFmtId="176" fontId="4" fillId="0" borderId="1" xfId="2" applyNumberFormat="1" applyFont="1" applyFill="1" applyBorder="1" applyAlignment="1">
      <alignment horizontal="right" vertical="center"/>
    </xf>
    <xf numFmtId="38" fontId="4" fillId="0" borderId="1" xfId="2" applyFont="1" applyFill="1" applyBorder="1" applyAlignment="1">
      <alignment horizontal="center"/>
    </xf>
    <xf numFmtId="38" fontId="18" fillId="0" borderId="0" xfId="2" applyFont="1" applyBorder="1"/>
    <xf numFmtId="176" fontId="4" fillId="0" borderId="3" xfId="2" applyNumberFormat="1" applyFont="1" applyFill="1" applyBorder="1" applyAlignment="1">
      <alignment horizontal="right" vertical="center"/>
    </xf>
    <xf numFmtId="38" fontId="4" fillId="0" borderId="3" xfId="2" applyFont="1" applyFill="1" applyBorder="1" applyAlignment="1">
      <alignment horizontal="right" vertical="center"/>
    </xf>
    <xf numFmtId="176" fontId="4" fillId="0" borderId="11" xfId="2" applyNumberFormat="1" applyFont="1" applyFill="1" applyBorder="1" applyAlignment="1">
      <alignment horizontal="right" vertical="center"/>
    </xf>
    <xf numFmtId="176" fontId="4" fillId="0" borderId="3" xfId="2" applyNumberFormat="1" applyFont="1" applyFill="1" applyBorder="1" applyAlignment="1">
      <alignment horizontal="right" vertical="center" wrapText="1"/>
    </xf>
    <xf numFmtId="38" fontId="4" fillId="0" borderId="3" xfId="2" applyFont="1" applyFill="1" applyBorder="1" applyAlignment="1">
      <alignment horizontal="center"/>
    </xf>
    <xf numFmtId="176" fontId="4" fillId="7" borderId="0" xfId="2" applyNumberFormat="1" applyFont="1" applyFill="1" applyBorder="1" applyAlignment="1">
      <alignment horizontal="right" vertical="center"/>
    </xf>
    <xf numFmtId="38" fontId="8" fillId="7" borderId="4" xfId="2" applyFont="1" applyFill="1" applyBorder="1" applyAlignment="1">
      <alignment horizontal="right" vertical="center"/>
    </xf>
    <xf numFmtId="38" fontId="4" fillId="7" borderId="4" xfId="2" applyFont="1" applyFill="1" applyBorder="1" applyAlignment="1">
      <alignment horizontal="center"/>
    </xf>
    <xf numFmtId="38" fontId="4" fillId="0" borderId="3" xfId="2" applyNumberFormat="1" applyFont="1" applyFill="1" applyBorder="1" applyAlignment="1">
      <alignment horizontal="right" vertical="center"/>
    </xf>
    <xf numFmtId="38" fontId="4" fillId="0" borderId="3" xfId="2" applyNumberFormat="1" applyFont="1" applyFill="1" applyBorder="1" applyAlignment="1">
      <alignment horizontal="right" vertical="center" wrapText="1"/>
    </xf>
    <xf numFmtId="176" fontId="4" fillId="0" borderId="1" xfId="2" applyNumberFormat="1" applyFont="1" applyFill="1" applyBorder="1" applyAlignment="1">
      <alignment horizontal="right" vertical="center" wrapText="1"/>
    </xf>
    <xf numFmtId="177" fontId="4" fillId="0" borderId="1" xfId="2" applyNumberFormat="1" applyFont="1" applyFill="1" applyBorder="1" applyAlignment="1">
      <alignment horizontal="right" vertical="center" wrapText="1"/>
    </xf>
    <xf numFmtId="177" fontId="4" fillId="0" borderId="1" xfId="2" applyNumberFormat="1" applyFont="1" applyFill="1" applyBorder="1" applyAlignment="1">
      <alignment horizontal="right" vertical="center"/>
    </xf>
    <xf numFmtId="177" fontId="4" fillId="0" borderId="3" xfId="2" applyNumberFormat="1" applyFont="1" applyFill="1" applyBorder="1" applyAlignment="1">
      <alignment horizontal="right" vertical="center"/>
    </xf>
    <xf numFmtId="177" fontId="4" fillId="0" borderId="3" xfId="2" applyNumberFormat="1" applyFont="1" applyFill="1" applyBorder="1" applyAlignment="1">
      <alignment horizontal="right" vertical="center" wrapText="1"/>
    </xf>
    <xf numFmtId="38" fontId="8" fillId="3" borderId="1" xfId="2" applyFont="1" applyFill="1" applyBorder="1" applyAlignment="1">
      <alignment horizontal="right" vertical="center"/>
    </xf>
    <xf numFmtId="38" fontId="8" fillId="3" borderId="1" xfId="2" applyFont="1" applyFill="1" applyBorder="1" applyAlignment="1">
      <alignment horizontal="center" vertical="center"/>
    </xf>
    <xf numFmtId="0" fontId="19" fillId="3" borderId="1" xfId="0" applyFont="1" applyFill="1" applyBorder="1" applyAlignment="1">
      <alignment horizontal="left" vertical="center"/>
    </xf>
    <xf numFmtId="38" fontId="8" fillId="3" borderId="3" xfId="2" applyFont="1" applyFill="1" applyBorder="1" applyAlignment="1">
      <alignment horizontal="right" vertical="center"/>
    </xf>
    <xf numFmtId="38" fontId="8" fillId="3" borderId="2" xfId="2" applyFont="1" applyFill="1" applyBorder="1" applyAlignment="1">
      <alignment horizontal="center" vertical="center"/>
    </xf>
    <xf numFmtId="38" fontId="20" fillId="3" borderId="2" xfId="2" applyFont="1" applyFill="1" applyBorder="1" applyAlignment="1">
      <alignment horizontal="left"/>
    </xf>
    <xf numFmtId="38" fontId="8" fillId="3" borderId="3" xfId="2" applyFont="1" applyFill="1" applyBorder="1" applyAlignment="1">
      <alignment horizontal="left" vertical="center"/>
    </xf>
    <xf numFmtId="0" fontId="0" fillId="0" borderId="1" xfId="0" applyBorder="1" applyAlignment="1">
      <alignment horizontal="left" vertical="center"/>
    </xf>
    <xf numFmtId="38" fontId="8" fillId="3" borderId="3" xfId="2" applyFont="1" applyFill="1" applyBorder="1" applyAlignment="1">
      <alignment horizontal="center" vertical="center"/>
    </xf>
    <xf numFmtId="0" fontId="0" fillId="0" borderId="2" xfId="0" applyBorder="1" applyAlignment="1">
      <alignment horizontal="left" vertical="center"/>
    </xf>
    <xf numFmtId="38" fontId="8" fillId="4" borderId="3" xfId="1" applyFont="1" applyFill="1" applyBorder="1" applyAlignment="1">
      <alignment horizontal="left" vertical="center" wrapText="1"/>
    </xf>
    <xf numFmtId="38" fontId="4" fillId="3" borderId="12" xfId="2" applyFont="1" applyFill="1" applyBorder="1" applyAlignment="1">
      <alignment horizontal="center" vertical="center"/>
    </xf>
    <xf numFmtId="38" fontId="4" fillId="3" borderId="0" xfId="2" applyFont="1" applyFill="1" applyBorder="1" applyAlignment="1">
      <alignment horizontal="center" vertical="center"/>
    </xf>
    <xf numFmtId="38" fontId="8" fillId="3" borderId="6" xfId="2" applyFont="1" applyFill="1" applyBorder="1" applyAlignment="1">
      <alignment horizontal="left" vertical="center"/>
    </xf>
    <xf numFmtId="38" fontId="8" fillId="3" borderId="1" xfId="2" applyFont="1" applyFill="1" applyBorder="1" applyAlignment="1">
      <alignment horizontal="left" vertical="center" wrapText="1"/>
    </xf>
    <xf numFmtId="38" fontId="8" fillId="3" borderId="2" xfId="2" applyFont="1" applyFill="1" applyBorder="1" applyAlignment="1">
      <alignment horizontal="left" vertical="center" wrapText="1"/>
    </xf>
    <xf numFmtId="38" fontId="8" fillId="3" borderId="3" xfId="2" applyFont="1" applyFill="1" applyBorder="1" applyAlignment="1">
      <alignment horizontal="left" vertical="center" wrapText="1"/>
    </xf>
    <xf numFmtId="38" fontId="7" fillId="0" borderId="1" xfId="2" applyFont="1" applyFill="1" applyBorder="1" applyAlignment="1">
      <alignment horizontal="center"/>
    </xf>
    <xf numFmtId="38" fontId="7" fillId="0" borderId="3" xfId="2" applyFont="1" applyFill="1" applyBorder="1" applyAlignment="1">
      <alignment horizontal="center"/>
    </xf>
    <xf numFmtId="38" fontId="7" fillId="7" borderId="4" xfId="2" applyFont="1" applyFill="1" applyBorder="1" applyAlignment="1">
      <alignment horizontal="left"/>
    </xf>
    <xf numFmtId="38" fontId="8" fillId="3" borderId="1" xfId="2" applyFont="1" applyFill="1" applyBorder="1" applyAlignment="1">
      <alignment horizontal="center"/>
    </xf>
    <xf numFmtId="0" fontId="6" fillId="0" borderId="1" xfId="3" applyBorder="1" applyAlignment="1">
      <alignment horizontal="left" vertical="center"/>
    </xf>
    <xf numFmtId="38" fontId="8" fillId="3" borderId="3" xfId="2" applyFont="1" applyFill="1" applyBorder="1" applyAlignment="1">
      <alignment horizontal="center"/>
    </xf>
    <xf numFmtId="0" fontId="6" fillId="0" borderId="2" xfId="3" applyBorder="1" applyAlignment="1">
      <alignment horizontal="left" vertical="center"/>
    </xf>
    <xf numFmtId="38" fontId="8" fillId="3" borderId="4" xfId="2" applyFont="1" applyFill="1" applyBorder="1" applyAlignment="1">
      <alignment horizontal="left"/>
    </xf>
    <xf numFmtId="38" fontId="8" fillId="3" borderId="3" xfId="2" applyFont="1" applyFill="1" applyBorder="1" applyAlignment="1">
      <alignment horizontal="left" vertical="center"/>
    </xf>
    <xf numFmtId="38" fontId="10" fillId="3" borderId="4" xfId="2" applyFont="1" applyFill="1" applyBorder="1" applyAlignment="1">
      <alignment horizontal="right"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38" fontId="8" fillId="3" borderId="4" xfId="2" applyFont="1" applyFill="1" applyBorder="1" applyAlignment="1">
      <alignment horizontal="center" vertical="center"/>
    </xf>
    <xf numFmtId="38" fontId="4" fillId="0" borderId="17" xfId="2" applyFont="1" applyFill="1" applyBorder="1" applyAlignment="1">
      <alignment horizontal="center" vertical="center"/>
    </xf>
    <xf numFmtId="38" fontId="4" fillId="0" borderId="18" xfId="2" applyFont="1" applyFill="1" applyBorder="1" applyAlignment="1">
      <alignment horizontal="center" vertical="center"/>
    </xf>
    <xf numFmtId="38" fontId="4" fillId="0" borderId="19" xfId="2" applyFont="1" applyFill="1" applyBorder="1" applyAlignment="1">
      <alignment horizontal="center" vertical="center" wrapText="1"/>
    </xf>
    <xf numFmtId="38" fontId="4" fillId="0" borderId="20" xfId="2" applyFont="1" applyFill="1" applyBorder="1" applyAlignment="1">
      <alignment horizontal="center" vertical="center" wrapText="1"/>
    </xf>
    <xf numFmtId="38" fontId="4" fillId="0" borderId="1" xfId="2" applyFont="1" applyFill="1" applyBorder="1" applyAlignment="1">
      <alignment horizontal="center" vertical="center" wrapText="1"/>
    </xf>
    <xf numFmtId="38" fontId="4" fillId="0" borderId="21" xfId="2" applyFont="1" applyFill="1" applyBorder="1" applyAlignment="1">
      <alignment horizontal="center" vertical="center" wrapText="1"/>
    </xf>
    <xf numFmtId="38" fontId="4" fillId="0" borderId="20" xfId="2" applyFont="1" applyFill="1" applyBorder="1" applyAlignment="1">
      <alignment horizontal="center" vertical="center" wrapText="1"/>
    </xf>
    <xf numFmtId="38" fontId="4" fillId="0" borderId="14" xfId="2" applyFont="1" applyFill="1" applyBorder="1" applyAlignment="1">
      <alignment horizontal="center" vertical="center" wrapText="1"/>
    </xf>
    <xf numFmtId="38" fontId="4" fillId="0" borderId="13" xfId="2" applyFont="1" applyBorder="1" applyAlignment="1">
      <alignment horizontal="left" wrapText="1"/>
    </xf>
    <xf numFmtId="38" fontId="4" fillId="0" borderId="22" xfId="2" applyFont="1" applyFill="1" applyBorder="1" applyAlignment="1">
      <alignment horizontal="center" vertical="center"/>
    </xf>
    <xf numFmtId="38" fontId="4" fillId="0" borderId="23" xfId="2" applyFont="1" applyFill="1" applyBorder="1" applyAlignment="1">
      <alignment horizontal="center" vertical="center"/>
    </xf>
    <xf numFmtId="38" fontId="4" fillId="0" borderId="17" xfId="2" applyFont="1" applyFill="1" applyBorder="1" applyAlignment="1">
      <alignment horizontal="center" vertical="center" wrapText="1"/>
    </xf>
    <xf numFmtId="38" fontId="4" fillId="0" borderId="24"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22" xfId="2" applyFont="1" applyFill="1" applyBorder="1" applyAlignment="1">
      <alignment horizontal="center" vertical="center" wrapText="1"/>
    </xf>
    <xf numFmtId="38" fontId="4" fillId="0" borderId="25" xfId="2" applyFont="1" applyFill="1" applyBorder="1" applyAlignment="1">
      <alignment horizontal="center" vertical="center" wrapText="1"/>
    </xf>
    <xf numFmtId="38" fontId="4" fillId="0" borderId="26" xfId="2" applyFont="1" applyFill="1" applyBorder="1" applyAlignment="1">
      <alignment horizontal="center" vertical="center"/>
    </xf>
    <xf numFmtId="38" fontId="4" fillId="0" borderId="27" xfId="2" applyFont="1" applyFill="1" applyBorder="1" applyAlignment="1">
      <alignment horizontal="center" vertical="center"/>
    </xf>
    <xf numFmtId="38" fontId="4" fillId="0" borderId="28" xfId="2" applyFont="1" applyFill="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38" fontId="4" fillId="0" borderId="9" xfId="2" applyFont="1" applyFill="1" applyBorder="1" applyAlignment="1">
      <alignment horizontal="center" vertical="center"/>
    </xf>
    <xf numFmtId="38" fontId="4" fillId="0" borderId="11" xfId="2" applyFont="1" applyFill="1" applyBorder="1" applyAlignment="1">
      <alignment horizontal="left"/>
    </xf>
    <xf numFmtId="38" fontId="12" fillId="0" borderId="0" xfId="2" applyFont="1" applyFill="1" applyAlignment="1"/>
    <xf numFmtId="38" fontId="13" fillId="0" borderId="0" xfId="2" applyFont="1" applyFill="1" applyAlignment="1"/>
    <xf numFmtId="38" fontId="13" fillId="0" borderId="0" xfId="2" applyFont="1" applyFill="1" applyBorder="1" applyAlignment="1">
      <alignment vertical="center"/>
    </xf>
    <xf numFmtId="38" fontId="2" fillId="0" borderId="0" xfId="2" applyFont="1" applyAlignment="1">
      <alignment vertical="center"/>
    </xf>
    <xf numFmtId="38" fontId="4" fillId="0" borderId="0" xfId="2" applyFont="1" applyAlignment="1">
      <alignment vertical="center"/>
    </xf>
    <xf numFmtId="0" fontId="1" fillId="6" borderId="1" xfId="0" applyFont="1" applyFill="1" applyBorder="1" applyAlignment="1">
      <alignment horizontal="left" vertical="center"/>
    </xf>
    <xf numFmtId="0" fontId="1" fillId="6" borderId="2" xfId="0" applyFont="1" applyFill="1" applyBorder="1" applyAlignment="1">
      <alignment horizontal="left" vertical="center"/>
    </xf>
    <xf numFmtId="38" fontId="8" fillId="7" borderId="4" xfId="2" applyFont="1" applyFill="1" applyBorder="1" applyAlignment="1">
      <alignment horizontal="right"/>
    </xf>
    <xf numFmtId="38" fontId="4" fillId="7" borderId="4" xfId="2" applyFont="1" applyFill="1" applyBorder="1" applyAlignment="1">
      <alignment horizontal="left"/>
    </xf>
    <xf numFmtId="38" fontId="4" fillId="0" borderId="1" xfId="2" applyFont="1" applyBorder="1" applyAlignment="1">
      <alignment horizontal="center"/>
    </xf>
    <xf numFmtId="38" fontId="4" fillId="0" borderId="3" xfId="2" applyFont="1" applyBorder="1" applyAlignment="1">
      <alignment horizontal="center"/>
    </xf>
    <xf numFmtId="38" fontId="4" fillId="3" borderId="12" xfId="2" applyFont="1" applyFill="1" applyBorder="1" applyAlignment="1">
      <alignment horizontal="left" vertical="center"/>
    </xf>
    <xf numFmtId="38" fontId="4" fillId="3" borderId="0" xfId="2" applyFont="1" applyFill="1" applyBorder="1" applyAlignment="1">
      <alignment horizontal="left" vertical="center"/>
    </xf>
    <xf numFmtId="38" fontId="10" fillId="3" borderId="1" xfId="2" applyFont="1" applyFill="1" applyBorder="1" applyAlignment="1">
      <alignment horizontal="right"/>
    </xf>
    <xf numFmtId="38" fontId="10" fillId="3" borderId="3" xfId="2" applyFont="1" applyFill="1" applyBorder="1" applyAlignment="1">
      <alignment horizontal="right"/>
    </xf>
    <xf numFmtId="38" fontId="8" fillId="3" borderId="4" xfId="2" applyFont="1" applyFill="1" applyBorder="1" applyAlignment="1"/>
    <xf numFmtId="38" fontId="2" fillId="0" borderId="0" xfId="2" applyFont="1" applyAlignment="1"/>
    <xf numFmtId="38" fontId="2" fillId="0" borderId="0" xfId="2" applyFont="1" applyBorder="1" applyAlignment="1"/>
    <xf numFmtId="38" fontId="4" fillId="0" borderId="0" xfId="2" applyFont="1" applyFill="1" applyBorder="1" applyAlignment="1">
      <alignment vertical="top" wrapText="1"/>
    </xf>
    <xf numFmtId="38" fontId="4" fillId="0" borderId="2" xfId="2" applyFont="1" applyBorder="1" applyAlignment="1">
      <alignment horizontal="center" vertical="center" wrapText="1"/>
    </xf>
    <xf numFmtId="38" fontId="4" fillId="0" borderId="2" xfId="2" applyFont="1" applyBorder="1" applyAlignment="1">
      <alignment horizontal="left" vertical="center" wrapText="1"/>
    </xf>
    <xf numFmtId="38" fontId="4" fillId="0" borderId="5" xfId="2" applyFont="1" applyBorder="1" applyAlignment="1">
      <alignment horizontal="left" vertical="center" wrapText="1"/>
    </xf>
    <xf numFmtId="38" fontId="4" fillId="0" borderId="3" xfId="2" applyFont="1" applyBorder="1" applyAlignment="1">
      <alignment horizontal="center" vertical="center" wrapText="1"/>
    </xf>
    <xf numFmtId="0" fontId="6" fillId="0" borderId="13" xfId="3" applyFont="1" applyBorder="1" applyAlignment="1">
      <alignment vertical="center" wrapText="1"/>
    </xf>
    <xf numFmtId="0" fontId="6" fillId="0" borderId="5" xfId="3" applyFont="1" applyBorder="1" applyAlignment="1">
      <alignment vertical="center" wrapText="1"/>
    </xf>
    <xf numFmtId="0" fontId="6" fillId="0" borderId="0" xfId="3" applyFont="1" applyBorder="1" applyAlignment="1">
      <alignment vertical="center" wrapText="1"/>
    </xf>
    <xf numFmtId="38" fontId="4" fillId="0" borderId="3" xfId="2" applyFont="1" applyBorder="1" applyAlignment="1">
      <alignment horizontal="center" vertical="center" wrapText="1"/>
    </xf>
    <xf numFmtId="38" fontId="4" fillId="0" borderId="3" xfId="2" applyFont="1" applyBorder="1" applyAlignment="1">
      <alignment horizontal="left" vertical="center" wrapText="1"/>
    </xf>
    <xf numFmtId="38" fontId="4" fillId="0" borderId="6" xfId="2" applyFont="1" applyFill="1" applyBorder="1" applyAlignment="1">
      <alignment horizontal="center" vertical="center" wrapText="1"/>
    </xf>
    <xf numFmtId="38" fontId="4" fillId="0" borderId="7" xfId="2" applyFont="1" applyFill="1" applyBorder="1" applyAlignment="1">
      <alignment horizontal="center" vertical="center" wrapText="1"/>
    </xf>
    <xf numFmtId="0" fontId="6" fillId="0" borderId="5" xfId="3" applyFont="1" applyBorder="1" applyAlignment="1">
      <alignment vertical="center" wrapText="1"/>
    </xf>
    <xf numFmtId="38" fontId="4" fillId="0" borderId="6" xfId="2" applyFont="1" applyBorder="1" applyAlignment="1">
      <alignment horizontal="center" vertical="center" wrapText="1"/>
    </xf>
    <xf numFmtId="38" fontId="4" fillId="0" borderId="7" xfId="2" applyFont="1" applyBorder="1" applyAlignment="1">
      <alignment horizontal="center" vertical="center" wrapText="1"/>
    </xf>
    <xf numFmtId="38" fontId="4" fillId="0" borderId="8" xfId="2" applyFont="1" applyBorder="1" applyAlignment="1">
      <alignment horizontal="center" vertical="center" wrapText="1"/>
    </xf>
    <xf numFmtId="0" fontId="6" fillId="0" borderId="29" xfId="3" applyFont="1" applyBorder="1" applyAlignment="1">
      <alignment vertical="center" wrapText="1"/>
    </xf>
    <xf numFmtId="38" fontId="4" fillId="0" borderId="5" xfId="2" applyFont="1" applyBorder="1" applyAlignment="1">
      <alignment horizontal="left" wrapText="1"/>
    </xf>
    <xf numFmtId="38" fontId="4" fillId="0" borderId="0" xfId="2" applyFont="1" applyBorder="1" applyAlignment="1">
      <alignment wrapText="1"/>
    </xf>
    <xf numFmtId="38" fontId="4" fillId="0" borderId="10" xfId="2" applyFont="1" applyBorder="1" applyAlignment="1">
      <alignment horizontal="center" vertical="center" wrapText="1"/>
    </xf>
    <xf numFmtId="38" fontId="4" fillId="0" borderId="11" xfId="2" applyFont="1" applyBorder="1" applyAlignment="1">
      <alignment horizontal="left" vertical="center" wrapText="1"/>
    </xf>
    <xf numFmtId="38" fontId="4" fillId="0" borderId="11" xfId="2" applyFont="1" applyBorder="1" applyAlignment="1">
      <alignment horizontal="center" vertical="center" wrapText="1"/>
    </xf>
    <xf numFmtId="38" fontId="4" fillId="0" borderId="9" xfId="2" applyFont="1" applyBorder="1" applyAlignment="1">
      <alignment horizontal="center" vertical="center" wrapText="1"/>
    </xf>
    <xf numFmtId="38" fontId="4" fillId="0" borderId="11" xfId="2" applyFont="1" applyBorder="1" applyAlignment="1">
      <alignment horizontal="left" wrapText="1"/>
    </xf>
    <xf numFmtId="38" fontId="13" fillId="0" borderId="0" xfId="2" applyFont="1"/>
    <xf numFmtId="38" fontId="13" fillId="0" borderId="0" xfId="2" applyFont="1" applyBorder="1" applyAlignment="1">
      <alignment horizontal="right" vertical="center"/>
    </xf>
    <xf numFmtId="38" fontId="13" fillId="0" borderId="0" xfId="2" applyFont="1" applyBorder="1"/>
    <xf numFmtId="38" fontId="13" fillId="0" borderId="0" xfId="2" applyFont="1" applyAlignment="1">
      <alignment horizontal="center"/>
    </xf>
    <xf numFmtId="0" fontId="22" fillId="6" borderId="1" xfId="0" applyFont="1" applyFill="1" applyBorder="1" applyAlignment="1">
      <alignment horizontal="left" vertical="center"/>
    </xf>
    <xf numFmtId="0" fontId="22" fillId="6" borderId="2" xfId="0" applyFont="1" applyFill="1" applyBorder="1" applyAlignment="1">
      <alignment horizontal="left" vertical="center"/>
    </xf>
    <xf numFmtId="38" fontId="4" fillId="3" borderId="1" xfId="2" applyFont="1" applyFill="1" applyBorder="1" applyAlignment="1">
      <alignment horizontal="right"/>
    </xf>
    <xf numFmtId="38" fontId="8" fillId="3" borderId="13" xfId="2" applyFont="1" applyFill="1" applyBorder="1" applyAlignment="1">
      <alignment horizontal="center" vertical="center"/>
    </xf>
    <xf numFmtId="38" fontId="4" fillId="3" borderId="3" xfId="2" applyFont="1" applyFill="1" applyBorder="1" applyAlignment="1">
      <alignment horizontal="right"/>
    </xf>
    <xf numFmtId="38" fontId="8" fillId="3" borderId="0" xfId="2" applyFont="1" applyFill="1" applyBorder="1" applyAlignment="1">
      <alignment horizontal="center" vertical="center"/>
    </xf>
    <xf numFmtId="38" fontId="4" fillId="3" borderId="4" xfId="2" applyFont="1" applyFill="1" applyBorder="1" applyAlignment="1">
      <alignment horizontal="right"/>
    </xf>
    <xf numFmtId="0" fontId="6" fillId="3" borderId="1" xfId="3" applyFill="1" applyBorder="1" applyAlignment="1">
      <alignment horizontal="left" vertical="center"/>
    </xf>
    <xf numFmtId="0" fontId="6" fillId="3" borderId="2" xfId="3" applyFill="1" applyBorder="1" applyAlignment="1">
      <alignment horizontal="left" vertical="center"/>
    </xf>
    <xf numFmtId="38" fontId="10" fillId="3" borderId="13" xfId="2" applyFont="1" applyFill="1" applyBorder="1" applyAlignment="1">
      <alignment horizontal="right"/>
    </xf>
    <xf numFmtId="0" fontId="23" fillId="0" borderId="1" xfId="0" applyFont="1" applyBorder="1" applyAlignment="1">
      <alignment horizontal="left" vertical="center"/>
    </xf>
    <xf numFmtId="38" fontId="10" fillId="3" borderId="11" xfId="2" applyFont="1" applyFill="1" applyBorder="1" applyAlignment="1">
      <alignment horizontal="right"/>
    </xf>
    <xf numFmtId="0" fontId="23" fillId="0" borderId="2" xfId="0" applyFont="1" applyBorder="1" applyAlignment="1">
      <alignment horizontal="left" vertical="center"/>
    </xf>
    <xf numFmtId="38" fontId="4" fillId="0" borderId="1" xfId="2" applyFont="1" applyBorder="1" applyAlignment="1">
      <alignment horizontal="center" vertical="center" wrapText="1"/>
    </xf>
    <xf numFmtId="38" fontId="4" fillId="0" borderId="4" xfId="2" applyFont="1" applyBorder="1" applyAlignment="1">
      <alignment horizontal="center" vertical="center" wrapText="1"/>
    </xf>
    <xf numFmtId="0" fontId="4" fillId="0" borderId="1" xfId="3" applyFont="1" applyBorder="1" applyAlignment="1">
      <alignment vertical="center" wrapText="1"/>
    </xf>
    <xf numFmtId="0" fontId="15" fillId="0" borderId="1" xfId="3" applyFont="1" applyBorder="1" applyAlignment="1">
      <alignment horizontal="center" vertical="center" wrapText="1"/>
    </xf>
    <xf numFmtId="0" fontId="4" fillId="0" borderId="1" xfId="3" applyFont="1" applyBorder="1" applyAlignment="1">
      <alignment horizontal="center" vertical="center" wrapText="1"/>
    </xf>
    <xf numFmtId="0" fontId="2" fillId="0" borderId="0" xfId="3" applyFont="1" applyBorder="1" applyAlignment="1">
      <alignment vertical="center" wrapText="1"/>
    </xf>
    <xf numFmtId="38" fontId="4" fillId="0" borderId="9" xfId="2" applyFont="1" applyFill="1" applyBorder="1" applyAlignment="1">
      <alignment horizontal="center" vertical="center" wrapText="1"/>
    </xf>
    <xf numFmtId="38" fontId="4" fillId="0" borderId="10" xfId="2" applyFont="1" applyFill="1" applyBorder="1" applyAlignment="1">
      <alignment horizontal="center" vertical="center" wrapText="1"/>
    </xf>
    <xf numFmtId="0" fontId="4" fillId="0" borderId="3" xfId="3" applyFont="1" applyBorder="1" applyAlignment="1">
      <alignment vertical="center" wrapText="1"/>
    </xf>
    <xf numFmtId="0" fontId="24" fillId="0" borderId="3" xfId="3" applyFont="1" applyBorder="1" applyAlignment="1">
      <alignment horizontal="center" vertical="center" wrapText="1"/>
    </xf>
    <xf numFmtId="0" fontId="4" fillId="0" borderId="3" xfId="3" applyFont="1" applyBorder="1" applyAlignment="1">
      <alignment horizontal="center" vertical="center" wrapText="1"/>
    </xf>
    <xf numFmtId="0" fontId="2" fillId="0" borderId="29" xfId="3" applyFont="1" applyBorder="1" applyAlignment="1">
      <alignment vertical="center" wrapText="1"/>
    </xf>
    <xf numFmtId="38" fontId="4" fillId="0" borderId="4" xfId="2" applyFont="1" applyBorder="1" applyAlignment="1">
      <alignment horizontal="center" vertical="center" wrapText="1"/>
    </xf>
    <xf numFmtId="38" fontId="4" fillId="0" borderId="10" xfId="2" applyFont="1" applyBorder="1" applyAlignment="1">
      <alignment horizontal="center" vertical="center" wrapText="1"/>
    </xf>
    <xf numFmtId="38" fontId="4" fillId="0" borderId="12" xfId="2" applyFont="1" applyBorder="1" applyAlignment="1">
      <alignment horizontal="right"/>
    </xf>
    <xf numFmtId="38" fontId="4" fillId="0" borderId="0" xfId="2" applyFont="1" applyAlignment="1">
      <alignment horizontal="center"/>
    </xf>
    <xf numFmtId="38" fontId="4" fillId="0" borderId="0" xfId="2" applyFont="1" applyBorder="1" applyAlignment="1">
      <alignment horizontal="left" vertical="center"/>
    </xf>
    <xf numFmtId="0" fontId="2" fillId="0" borderId="0" xfId="3" applyFont="1"/>
    <xf numFmtId="0" fontId="2" fillId="0" borderId="0" xfId="3" applyFont="1" applyBorder="1"/>
    <xf numFmtId="0" fontId="2" fillId="0" borderId="0" xfId="3" applyFont="1" applyAlignment="1">
      <alignment horizontal="left"/>
    </xf>
    <xf numFmtId="0" fontId="4" fillId="0" borderId="0" xfId="3" applyFont="1" applyBorder="1"/>
    <xf numFmtId="38" fontId="4" fillId="0" borderId="0" xfId="2" applyFont="1" applyAlignment="1" applyProtection="1">
      <protection locked="0"/>
    </xf>
    <xf numFmtId="38" fontId="4" fillId="0" borderId="30" xfId="2" applyFont="1" applyBorder="1" applyAlignment="1">
      <alignment horizontal="right"/>
    </xf>
    <xf numFmtId="38" fontId="4" fillId="0" borderId="1" xfId="2" applyFont="1" applyFill="1" applyBorder="1" applyAlignment="1">
      <alignment horizontal="center" vertical="center"/>
    </xf>
    <xf numFmtId="38" fontId="8" fillId="3" borderId="31" xfId="2" applyFont="1" applyFill="1" applyBorder="1" applyAlignment="1">
      <alignment horizontal="right"/>
    </xf>
    <xf numFmtId="38" fontId="4" fillId="0" borderId="31" xfId="2" applyFont="1" applyBorder="1" applyAlignment="1">
      <alignment horizontal="right"/>
    </xf>
    <xf numFmtId="38" fontId="4" fillId="0" borderId="3" xfId="2" applyFont="1" applyFill="1" applyBorder="1" applyAlignment="1">
      <alignment horizontal="center" vertical="center"/>
    </xf>
    <xf numFmtId="38" fontId="4" fillId="0" borderId="4" xfId="2" applyFont="1" applyFill="1" applyBorder="1" applyAlignment="1">
      <alignment horizontal="left" vertical="center"/>
    </xf>
    <xf numFmtId="38" fontId="8" fillId="3" borderId="30" xfId="2" applyFont="1" applyFill="1" applyBorder="1" applyAlignment="1">
      <alignment horizontal="right"/>
    </xf>
    <xf numFmtId="38" fontId="4" fillId="0" borderId="4" xfId="2" applyFont="1" applyFill="1" applyBorder="1" applyAlignment="1">
      <alignment horizontal="center" vertical="center"/>
    </xf>
    <xf numFmtId="38" fontId="7" fillId="0" borderId="4" xfId="2" applyFont="1" applyFill="1" applyBorder="1" applyAlignment="1">
      <alignment horizontal="center" vertical="center"/>
    </xf>
    <xf numFmtId="38" fontId="7" fillId="0" borderId="3" xfId="2" applyFont="1" applyFill="1" applyBorder="1" applyAlignment="1">
      <alignment horizontal="center" vertical="center"/>
    </xf>
    <xf numFmtId="38" fontId="4" fillId="0" borderId="4" xfId="2" applyFont="1" applyFill="1" applyBorder="1" applyAlignment="1">
      <alignment horizontal="right"/>
    </xf>
    <xf numFmtId="38" fontId="7" fillId="0" borderId="4" xfId="2" applyFont="1" applyFill="1" applyBorder="1" applyAlignment="1">
      <alignment horizontal="left" vertical="center"/>
    </xf>
    <xf numFmtId="38" fontId="4" fillId="0" borderId="4" xfId="2" applyFont="1" applyFill="1" applyBorder="1" applyAlignment="1">
      <alignment horizontal="right" vertical="center"/>
    </xf>
    <xf numFmtId="6" fontId="4" fillId="0" borderId="4" xfId="2" applyNumberFormat="1" applyFont="1" applyFill="1" applyBorder="1" applyAlignment="1">
      <alignment horizontal="right" vertical="center"/>
    </xf>
    <xf numFmtId="38" fontId="8" fillId="3" borderId="4" xfId="2" applyFont="1" applyFill="1" applyBorder="1" applyAlignment="1">
      <alignment horizontal="center"/>
    </xf>
    <xf numFmtId="38" fontId="8" fillId="3" borderId="32" xfId="2" applyFont="1" applyFill="1" applyBorder="1" applyAlignment="1">
      <alignment horizontal="right"/>
    </xf>
    <xf numFmtId="38" fontId="10" fillId="3" borderId="1" xfId="2" applyFont="1" applyFill="1" applyBorder="1" applyAlignment="1">
      <alignment horizontal="right" vertical="center"/>
    </xf>
    <xf numFmtId="38" fontId="10" fillId="3" borderId="32" xfId="2" applyFont="1" applyFill="1" applyBorder="1" applyAlignment="1">
      <alignment horizontal="right"/>
    </xf>
    <xf numFmtId="38" fontId="8" fillId="4" borderId="1" xfId="2" applyFont="1" applyFill="1" applyBorder="1" applyAlignment="1">
      <alignment horizontal="left" vertical="center"/>
    </xf>
    <xf numFmtId="38" fontId="10" fillId="3" borderId="30" xfId="2" applyFont="1" applyFill="1" applyBorder="1" applyAlignment="1">
      <alignment horizontal="right"/>
    </xf>
    <xf numFmtId="38" fontId="8" fillId="3" borderId="2" xfId="2" applyFont="1" applyFill="1" applyBorder="1" applyAlignment="1">
      <alignment horizontal="left" vertical="center"/>
    </xf>
    <xf numFmtId="38" fontId="4" fillId="0" borderId="7" xfId="2" applyFont="1" applyFill="1" applyBorder="1" applyAlignment="1" applyProtection="1">
      <alignment horizontal="center" vertical="center"/>
      <protection locked="0"/>
    </xf>
    <xf numFmtId="0" fontId="6" fillId="3" borderId="13" xfId="3" applyFont="1" applyFill="1" applyBorder="1" applyAlignment="1">
      <alignment horizontal="center" vertical="center"/>
    </xf>
    <xf numFmtId="38" fontId="4" fillId="0" borderId="5" xfId="2" applyFont="1" applyFill="1" applyBorder="1" applyAlignment="1">
      <alignment horizontal="left" wrapText="1"/>
    </xf>
    <xf numFmtId="38" fontId="4" fillId="0" borderId="2" xfId="2" applyFont="1" applyFill="1" applyBorder="1" applyAlignment="1">
      <alignment horizontal="left" wrapText="1"/>
    </xf>
    <xf numFmtId="0" fontId="6" fillId="0" borderId="8" xfId="3" applyFont="1" applyBorder="1" applyAlignment="1">
      <alignment horizontal="center" vertical="center"/>
    </xf>
    <xf numFmtId="38" fontId="4" fillId="0" borderId="7" xfId="2" applyFont="1" applyFill="1" applyBorder="1" applyAlignment="1" applyProtection="1">
      <alignment horizontal="center" vertical="center"/>
      <protection locked="0"/>
    </xf>
    <xf numFmtId="38" fontId="4" fillId="3" borderId="11" xfId="2" applyFont="1" applyFill="1" applyBorder="1" applyAlignment="1" applyProtection="1">
      <alignment horizontal="center" vertical="center"/>
      <protection locked="0"/>
    </xf>
    <xf numFmtId="38" fontId="4" fillId="0" borderId="5" xfId="2" applyFont="1" applyBorder="1" applyAlignment="1">
      <alignment horizontal="left"/>
    </xf>
    <xf numFmtId="38" fontId="4" fillId="0" borderId="2" xfId="2" applyFont="1" applyBorder="1" applyAlignment="1">
      <alignment horizontal="left"/>
    </xf>
    <xf numFmtId="0" fontId="12" fillId="0" borderId="0" xfId="3" applyFont="1"/>
    <xf numFmtId="0" fontId="12" fillId="0" borderId="0" xfId="3" applyFont="1" applyBorder="1"/>
    <xf numFmtId="0" fontId="25" fillId="0" borderId="8" xfId="3" applyFont="1" applyBorder="1" applyAlignment="1">
      <alignment horizontal="center"/>
    </xf>
    <xf numFmtId="38" fontId="26" fillId="0" borderId="7" xfId="2" applyFont="1" applyFill="1" applyBorder="1" applyAlignment="1" applyProtection="1">
      <alignment horizontal="center" vertical="center"/>
      <protection locked="0"/>
    </xf>
    <xf numFmtId="0" fontId="25" fillId="0" borderId="6" xfId="3" applyFont="1" applyBorder="1" applyAlignment="1">
      <alignment horizontal="center"/>
    </xf>
    <xf numFmtId="38" fontId="13" fillId="0" borderId="11" xfId="2" applyFont="1" applyFill="1" applyBorder="1" applyAlignment="1" applyProtection="1">
      <alignment horizontal="left" vertical="center"/>
      <protection locked="0"/>
    </xf>
    <xf numFmtId="38" fontId="13" fillId="0" borderId="3" xfId="2" applyFont="1" applyFill="1" applyBorder="1" applyAlignment="1" applyProtection="1">
      <alignment horizontal="left" vertical="center"/>
      <protection locked="0"/>
    </xf>
    <xf numFmtId="38" fontId="13" fillId="0" borderId="0" xfId="2" applyFont="1" applyFill="1" applyBorder="1" applyAlignment="1" applyProtection="1">
      <alignment vertical="center"/>
      <protection locked="0"/>
    </xf>
    <xf numFmtId="38" fontId="13" fillId="0" borderId="0" xfId="2" applyFont="1" applyFill="1" applyBorder="1" applyAlignment="1" applyProtection="1">
      <alignment horizontal="center"/>
      <protection locked="0"/>
    </xf>
    <xf numFmtId="38" fontId="13" fillId="0" borderId="0" xfId="2" applyFont="1" applyFill="1" applyBorder="1" applyAlignment="1" applyProtection="1">
      <alignment horizontal="left" vertical="center"/>
      <protection locked="0"/>
    </xf>
    <xf numFmtId="38" fontId="13" fillId="0" borderId="12" xfId="2" applyFont="1" applyFill="1" applyBorder="1" applyAlignment="1" applyProtection="1">
      <alignment horizontal="left" vertical="center"/>
      <protection locked="0"/>
    </xf>
    <xf numFmtId="38" fontId="2" fillId="0" borderId="0" xfId="3" applyNumberFormat="1" applyFont="1"/>
    <xf numFmtId="38" fontId="2" fillId="0" borderId="0" xfId="3" applyNumberFormat="1" applyFont="1" applyBorder="1"/>
    <xf numFmtId="38" fontId="2" fillId="0" borderId="5" xfId="3" applyNumberFormat="1" applyFont="1" applyBorder="1"/>
    <xf numFmtId="38" fontId="2" fillId="0" borderId="0" xfId="3" applyNumberFormat="1" applyFont="1" applyAlignment="1">
      <alignment horizontal="left"/>
    </xf>
    <xf numFmtId="38" fontId="4" fillId="0" borderId="0" xfId="2" applyNumberFormat="1" applyFont="1" applyBorder="1" applyAlignment="1"/>
    <xf numFmtId="38" fontId="4" fillId="0" borderId="0" xfId="2" applyNumberFormat="1" applyFont="1" applyAlignment="1"/>
    <xf numFmtId="38" fontId="4" fillId="0" borderId="0" xfId="2" applyNumberFormat="1" applyFont="1" applyAlignment="1">
      <alignment horizontal="left"/>
    </xf>
    <xf numFmtId="38" fontId="4" fillId="0" borderId="0" xfId="3" applyNumberFormat="1" applyFont="1" applyBorder="1"/>
    <xf numFmtId="38" fontId="4" fillId="0" borderId="10" xfId="2" applyNumberFormat="1" applyFont="1" applyBorder="1" applyAlignment="1"/>
    <xf numFmtId="38" fontId="4" fillId="0" borderId="33" xfId="2" applyNumberFormat="1" applyFont="1" applyBorder="1" applyAlignment="1">
      <alignment horizontal="left"/>
    </xf>
    <xf numFmtId="38" fontId="4" fillId="0" borderId="0" xfId="2" applyNumberFormat="1" applyFont="1" applyBorder="1" applyAlignment="1">
      <alignment horizontal="right"/>
    </xf>
    <xf numFmtId="38" fontId="4" fillId="0" borderId="1" xfId="2" applyNumberFormat="1" applyFont="1" applyBorder="1" applyAlignment="1">
      <alignment horizontal="right"/>
    </xf>
    <xf numFmtId="38" fontId="4" fillId="6" borderId="2" xfId="2" applyNumberFormat="1" applyFont="1" applyFill="1" applyBorder="1" applyAlignment="1">
      <alignment horizontal="left" vertical="center"/>
    </xf>
    <xf numFmtId="38" fontId="4" fillId="0" borderId="2" xfId="2" applyNumberFormat="1" applyFont="1" applyBorder="1" applyAlignment="1">
      <alignment horizontal="right"/>
    </xf>
    <xf numFmtId="38" fontId="4" fillId="0" borderId="3" xfId="2" applyNumberFormat="1" applyFont="1" applyBorder="1" applyAlignment="1">
      <alignment horizontal="right"/>
    </xf>
    <xf numFmtId="38" fontId="2" fillId="0" borderId="0" xfId="3" applyNumberFormat="1" applyFont="1" applyFill="1" applyBorder="1"/>
    <xf numFmtId="38" fontId="8" fillId="0" borderId="0" xfId="2" applyNumberFormat="1" applyFont="1" applyFill="1" applyBorder="1" applyAlignment="1">
      <alignment horizontal="right"/>
    </xf>
    <xf numFmtId="38" fontId="8" fillId="3" borderId="4" xfId="2" applyNumberFormat="1" applyFont="1" applyFill="1" applyBorder="1" applyAlignment="1">
      <alignment horizontal="right"/>
    </xf>
    <xf numFmtId="38" fontId="8" fillId="3" borderId="7" xfId="2" applyNumberFormat="1" applyFont="1" applyFill="1" applyBorder="1" applyAlignment="1">
      <alignment horizontal="right"/>
    </xf>
    <xf numFmtId="38" fontId="8" fillId="3" borderId="4" xfId="2" applyNumberFormat="1" applyFont="1" applyFill="1" applyBorder="1" applyAlignment="1">
      <alignment horizontal="left" vertical="center"/>
    </xf>
    <xf numFmtId="38" fontId="4" fillId="6" borderId="1" xfId="2" applyNumberFormat="1" applyFont="1" applyFill="1" applyBorder="1" applyAlignment="1">
      <alignment horizontal="left" vertical="center"/>
    </xf>
    <xf numFmtId="38" fontId="4" fillId="6" borderId="3" xfId="2" applyNumberFormat="1" applyFont="1" applyFill="1" applyBorder="1" applyAlignment="1">
      <alignment horizontal="left" vertical="center"/>
    </xf>
    <xf numFmtId="38" fontId="4" fillId="0" borderId="4" xfId="2" applyNumberFormat="1" applyFont="1" applyBorder="1" applyAlignment="1">
      <alignment horizontal="right"/>
    </xf>
    <xf numFmtId="38" fontId="4" fillId="0" borderId="0" xfId="2" applyNumberFormat="1" applyFont="1" applyFill="1" applyBorder="1" applyAlignment="1">
      <alignment horizontal="right"/>
    </xf>
    <xf numFmtId="38" fontId="4" fillId="0" borderId="2" xfId="2" applyNumberFormat="1" applyFont="1" applyFill="1" applyBorder="1" applyAlignment="1">
      <alignment horizontal="right"/>
    </xf>
    <xf numFmtId="38" fontId="4" fillId="0" borderId="3" xfId="2" applyNumberFormat="1" applyFont="1" applyFill="1" applyBorder="1" applyAlignment="1">
      <alignment horizontal="right"/>
    </xf>
    <xf numFmtId="38" fontId="10" fillId="3" borderId="2" xfId="2" applyNumberFormat="1" applyFont="1" applyFill="1" applyBorder="1" applyAlignment="1">
      <alignment horizontal="right"/>
    </xf>
    <xf numFmtId="38" fontId="10" fillId="3" borderId="5" xfId="2" applyNumberFormat="1" applyFont="1" applyFill="1" applyBorder="1" applyAlignment="1">
      <alignment horizontal="right"/>
    </xf>
    <xf numFmtId="38" fontId="10" fillId="3" borderId="34" xfId="2" applyNumberFormat="1" applyFont="1" applyFill="1" applyBorder="1" applyAlignment="1">
      <alignment horizontal="right"/>
    </xf>
    <xf numFmtId="38" fontId="8" fillId="3" borderId="13" xfId="2" applyNumberFormat="1" applyFont="1" applyFill="1" applyBorder="1" applyAlignment="1">
      <alignment horizontal="left"/>
    </xf>
    <xf numFmtId="38" fontId="4" fillId="0" borderId="0" xfId="2" applyNumberFormat="1" applyFont="1" applyBorder="1" applyAlignment="1">
      <alignment horizontal="center" vertical="center" wrapText="1"/>
    </xf>
    <xf numFmtId="38" fontId="4" fillId="0" borderId="0" xfId="2" applyNumberFormat="1" applyFont="1" applyBorder="1" applyAlignment="1">
      <alignment horizontal="center" vertical="center" wrapText="1"/>
    </xf>
    <xf numFmtId="38" fontId="4" fillId="0" borderId="1" xfId="2" applyNumberFormat="1" applyFont="1" applyBorder="1" applyAlignment="1">
      <alignment horizontal="center" vertical="center" textRotation="255"/>
    </xf>
    <xf numFmtId="38" fontId="4" fillId="0" borderId="1" xfId="2" applyNumberFormat="1" applyFont="1" applyBorder="1" applyAlignment="1">
      <alignment horizontal="center" vertical="center" wrapText="1"/>
    </xf>
    <xf numFmtId="38" fontId="4" fillId="0" borderId="4" xfId="2" applyNumberFormat="1" applyFont="1" applyBorder="1" applyAlignment="1">
      <alignment horizontal="center" vertical="top" textRotation="255"/>
    </xf>
    <xf numFmtId="38" fontId="4" fillId="0" borderId="13" xfId="2" applyNumberFormat="1" applyFont="1" applyBorder="1" applyAlignment="1">
      <alignment horizontal="left" vertical="center"/>
    </xf>
    <xf numFmtId="38" fontId="2" fillId="0" borderId="0" xfId="3" applyNumberFormat="1" applyFont="1" applyAlignment="1"/>
    <xf numFmtId="38" fontId="2" fillId="0" borderId="0" xfId="3" applyNumberFormat="1" applyFont="1" applyBorder="1" applyAlignment="1"/>
    <xf numFmtId="38" fontId="4" fillId="0" borderId="0" xfId="2" applyNumberFormat="1" applyFont="1" applyBorder="1" applyAlignment="1">
      <alignment horizontal="left" vertical="center" wrapText="1"/>
    </xf>
    <xf numFmtId="0" fontId="6" fillId="0" borderId="6" xfId="3" applyFont="1" applyBorder="1" applyAlignment="1">
      <alignment horizontal="center"/>
    </xf>
    <xf numFmtId="0" fontId="6" fillId="0" borderId="8" xfId="3" applyFont="1" applyBorder="1" applyAlignment="1">
      <alignment horizontal="center"/>
    </xf>
    <xf numFmtId="38" fontId="4" fillId="0" borderId="8" xfId="2" applyNumberFormat="1" applyFont="1" applyBorder="1" applyAlignment="1">
      <alignment horizontal="center" vertical="center" wrapText="1"/>
    </xf>
    <xf numFmtId="38" fontId="4" fillId="0" borderId="7" xfId="2" applyNumberFormat="1" applyFont="1" applyBorder="1" applyAlignment="1">
      <alignment horizontal="center" vertical="center" wrapText="1"/>
    </xf>
    <xf numFmtId="38" fontId="4" fillId="0" borderId="11" xfId="2" applyNumberFormat="1" applyFont="1" applyBorder="1" applyAlignment="1">
      <alignment horizontal="left" vertical="center"/>
    </xf>
    <xf numFmtId="38" fontId="12" fillId="0" borderId="0" xfId="3" applyNumberFormat="1" applyFont="1"/>
    <xf numFmtId="38" fontId="12" fillId="0" borderId="0" xfId="3" applyNumberFormat="1" applyFont="1" applyBorder="1"/>
    <xf numFmtId="38" fontId="13" fillId="0" borderId="0" xfId="2" applyNumberFormat="1" applyFont="1" applyBorder="1" applyAlignment="1">
      <alignment horizontal="right"/>
    </xf>
    <xf numFmtId="38" fontId="12" fillId="0" borderId="0" xfId="3" applyNumberFormat="1" applyFont="1" applyBorder="1" applyAlignment="1"/>
    <xf numFmtId="38" fontId="13" fillId="0" borderId="0" xfId="2" applyNumberFormat="1" applyFont="1" applyAlignment="1">
      <alignment horizontal="right"/>
    </xf>
    <xf numFmtId="38" fontId="13" fillId="0" borderId="0" xfId="2" applyNumberFormat="1" applyFont="1" applyBorder="1" applyAlignment="1">
      <alignment horizontal="left" vertical="center"/>
    </xf>
    <xf numFmtId="38" fontId="10" fillId="3" borderId="3" xfId="2" applyFont="1" applyFill="1" applyBorder="1" applyAlignment="1">
      <alignment horizontal="right" vertical="center"/>
    </xf>
    <xf numFmtId="38" fontId="2" fillId="0" borderId="0" xfId="2" applyFont="1" applyAlignment="1">
      <alignment horizontal="center" vertical="top" textRotation="255"/>
    </xf>
    <xf numFmtId="38" fontId="4" fillId="0" borderId="0" xfId="2" applyFont="1" applyAlignment="1">
      <alignment horizontal="center" vertical="top" textRotation="255" wrapText="1"/>
    </xf>
    <xf numFmtId="38" fontId="4" fillId="0" borderId="1" xfId="2" applyFont="1" applyFill="1" applyBorder="1" applyAlignment="1">
      <alignment horizontal="center" vertical="center"/>
    </xf>
    <xf numFmtId="0" fontId="1" fillId="0" borderId="1" xfId="0" applyFont="1" applyBorder="1" applyAlignment="1">
      <alignment horizontal="center" vertical="center"/>
    </xf>
    <xf numFmtId="38" fontId="4" fillId="0" borderId="1" xfId="2" applyFont="1" applyBorder="1" applyAlignment="1">
      <alignment horizontal="center" wrapText="1"/>
    </xf>
    <xf numFmtId="38" fontId="4" fillId="0" borderId="3" xfId="2" applyFont="1" applyFill="1" applyBorder="1" applyAlignment="1">
      <alignment horizontal="center" vertical="center"/>
    </xf>
    <xf numFmtId="38" fontId="4" fillId="0" borderId="2" xfId="2" applyFont="1" applyBorder="1" applyAlignment="1">
      <alignment horizontal="center" wrapText="1"/>
    </xf>
    <xf numFmtId="0" fontId="6" fillId="0" borderId="4" xfId="3" applyFont="1" applyBorder="1" applyAlignment="1">
      <alignment vertical="top" wrapText="1"/>
    </xf>
    <xf numFmtId="38" fontId="4" fillId="0" borderId="4" xfId="2" applyFont="1" applyFill="1" applyBorder="1" applyAlignment="1">
      <alignment horizontal="center" vertical="top" wrapText="1"/>
    </xf>
    <xf numFmtId="0" fontId="1" fillId="0" borderId="6" xfId="0" applyFont="1" applyBorder="1" applyAlignment="1">
      <alignment horizontal="center" vertical="top" wrapText="1"/>
    </xf>
    <xf numFmtId="0" fontId="1" fillId="0" borderId="8" xfId="0" applyFont="1" applyBorder="1" applyAlignment="1">
      <alignment horizontal="center" vertical="top" wrapText="1"/>
    </xf>
    <xf numFmtId="38" fontId="4" fillId="0" borderId="8" xfId="2" applyFont="1" applyFill="1" applyBorder="1" applyAlignment="1">
      <alignment horizontal="center" vertical="top" wrapText="1"/>
    </xf>
    <xf numFmtId="38" fontId="4" fillId="0" borderId="7" xfId="2" applyFont="1" applyFill="1" applyBorder="1" applyAlignment="1">
      <alignment horizontal="center" vertical="top" wrapText="1"/>
    </xf>
    <xf numFmtId="0" fontId="6" fillId="0" borderId="4" xfId="3" applyFont="1" applyBorder="1" applyAlignment="1">
      <alignment horizontal="center" vertical="top" wrapText="1"/>
    </xf>
    <xf numFmtId="38" fontId="13" fillId="0" borderId="0" xfId="2" applyFont="1" applyAlignment="1"/>
    <xf numFmtId="38" fontId="13" fillId="0" borderId="0" xfId="2" applyFont="1" applyFill="1" applyBorder="1" applyAlignment="1">
      <alignment horizontal="center"/>
    </xf>
    <xf numFmtId="38" fontId="13" fillId="0" borderId="0" xfId="2" applyFont="1" applyFill="1" applyBorder="1" applyAlignment="1">
      <alignment horizontal="center" vertical="center"/>
    </xf>
    <xf numFmtId="38" fontId="4" fillId="6" borderId="1" xfId="2" applyFont="1" applyFill="1" applyBorder="1" applyAlignment="1">
      <alignment horizontal="right" vertical="center"/>
    </xf>
    <xf numFmtId="38" fontId="4" fillId="6" borderId="2" xfId="2" applyFont="1" applyFill="1" applyBorder="1" applyAlignment="1">
      <alignment horizontal="right" vertical="center"/>
    </xf>
    <xf numFmtId="38" fontId="4" fillId="6" borderId="3" xfId="2" applyFont="1" applyFill="1" applyBorder="1" applyAlignment="1">
      <alignment horizontal="right" vertical="center"/>
    </xf>
    <xf numFmtId="38" fontId="4" fillId="0" borderId="8" xfId="2" applyFont="1" applyFill="1" applyBorder="1" applyAlignment="1">
      <alignment horizontal="center" vertical="center" wrapText="1"/>
    </xf>
    <xf numFmtId="38" fontId="13" fillId="0" borderId="12" xfId="2" applyFont="1" applyBorder="1" applyAlignment="1">
      <alignment horizontal="right"/>
    </xf>
    <xf numFmtId="38" fontId="27" fillId="0" borderId="0" xfId="2" applyFont="1"/>
    <xf numFmtId="176" fontId="27" fillId="0" borderId="0" xfId="2" applyNumberFormat="1" applyFont="1"/>
    <xf numFmtId="38" fontId="27" fillId="0" borderId="0" xfId="2" applyFont="1" applyAlignment="1">
      <alignment horizontal="left"/>
    </xf>
    <xf numFmtId="176" fontId="13" fillId="0" borderId="0" xfId="2" applyNumberFormat="1" applyFont="1"/>
    <xf numFmtId="38" fontId="13" fillId="0" borderId="0" xfId="2" applyFont="1" applyAlignment="1">
      <alignment horizontal="left"/>
    </xf>
    <xf numFmtId="38" fontId="8" fillId="0" borderId="0" xfId="2" applyFont="1" applyAlignment="1">
      <alignment horizontal="left"/>
    </xf>
    <xf numFmtId="176" fontId="4" fillId="0" borderId="0" xfId="2" applyNumberFormat="1" applyFont="1"/>
    <xf numFmtId="38" fontId="8" fillId="0" borderId="0" xfId="2" applyFont="1" applyAlignment="1">
      <alignment horizontal="left" vertical="top" wrapText="1"/>
    </xf>
    <xf numFmtId="38" fontId="13" fillId="0" borderId="0" xfId="2" applyFont="1" applyFill="1" applyBorder="1" applyAlignment="1">
      <alignment horizontal="left"/>
    </xf>
    <xf numFmtId="176" fontId="27" fillId="0" borderId="0" xfId="2" applyNumberFormat="1" applyFont="1" applyBorder="1"/>
    <xf numFmtId="38" fontId="27" fillId="0" borderId="0" xfId="2" applyFont="1" applyBorder="1"/>
    <xf numFmtId="0" fontId="13" fillId="0" borderId="0" xfId="3" applyFont="1" applyBorder="1" applyAlignment="1">
      <alignment horizontal="left"/>
    </xf>
    <xf numFmtId="176" fontId="13" fillId="0" borderId="0" xfId="2" applyNumberFormat="1" applyFont="1" applyBorder="1" applyAlignment="1"/>
    <xf numFmtId="38" fontId="13" fillId="0" borderId="0" xfId="2" applyFont="1" applyBorder="1" applyAlignment="1"/>
    <xf numFmtId="38" fontId="13" fillId="0" borderId="0" xfId="2" applyFont="1" applyBorder="1" applyAlignment="1">
      <alignment horizontal="left"/>
    </xf>
    <xf numFmtId="38" fontId="27" fillId="8" borderId="0" xfId="2" applyFont="1" applyFill="1"/>
    <xf numFmtId="176" fontId="4" fillId="0" borderId="1" xfId="1" applyNumberFormat="1" applyFont="1" applyFill="1" applyBorder="1" applyAlignment="1">
      <alignment horizontal="right" vertical="center"/>
    </xf>
    <xf numFmtId="176" fontId="4" fillId="0" borderId="4" xfId="2" applyNumberFormat="1" applyFont="1" applyFill="1" applyBorder="1" applyAlignment="1">
      <alignment horizontal="right" vertical="center"/>
    </xf>
    <xf numFmtId="38" fontId="4" fillId="0" borderId="4" xfId="2" applyNumberFormat="1" applyFont="1" applyFill="1" applyBorder="1" applyAlignment="1">
      <alignment horizontal="right" vertical="center"/>
    </xf>
    <xf numFmtId="38" fontId="4" fillId="0" borderId="4" xfId="2" applyFont="1" applyFill="1" applyBorder="1" applyAlignment="1">
      <alignment horizontal="center"/>
    </xf>
    <xf numFmtId="176" fontId="8" fillId="7" borderId="4" xfId="2" applyNumberFormat="1" applyFont="1" applyFill="1" applyBorder="1" applyAlignment="1">
      <alignment horizontal="right"/>
    </xf>
    <xf numFmtId="38" fontId="8" fillId="7" borderId="4" xfId="2" applyFont="1" applyFill="1" applyBorder="1" applyAlignment="1">
      <alignment horizontal="center"/>
    </xf>
    <xf numFmtId="176" fontId="13" fillId="0" borderId="4" xfId="2" applyNumberFormat="1" applyFont="1" applyFill="1" applyBorder="1" applyAlignment="1">
      <alignment horizontal="right" vertical="center"/>
    </xf>
    <xf numFmtId="176" fontId="8" fillId="3" borderId="4" xfId="2" applyNumberFormat="1" applyFont="1" applyFill="1" applyBorder="1" applyAlignment="1">
      <alignment horizontal="right"/>
    </xf>
    <xf numFmtId="38" fontId="8" fillId="3" borderId="2" xfId="2" applyFont="1" applyFill="1" applyBorder="1" applyAlignment="1">
      <alignment horizontal="left" vertical="center"/>
    </xf>
    <xf numFmtId="176" fontId="8" fillId="3" borderId="2" xfId="2" applyNumberFormat="1" applyFont="1" applyFill="1" applyBorder="1" applyAlignment="1">
      <alignment horizontal="right"/>
    </xf>
    <xf numFmtId="38" fontId="8" fillId="7" borderId="4" xfId="2" applyFont="1" applyFill="1" applyBorder="1" applyAlignment="1"/>
    <xf numFmtId="0" fontId="20" fillId="3" borderId="1" xfId="3" applyFont="1" applyFill="1" applyBorder="1" applyAlignment="1">
      <alignment horizontal="left" vertical="center"/>
    </xf>
    <xf numFmtId="0" fontId="20" fillId="3" borderId="2" xfId="3" applyFont="1" applyFill="1" applyBorder="1" applyAlignment="1">
      <alignment horizontal="left" vertical="center"/>
    </xf>
    <xf numFmtId="176" fontId="8" fillId="5" borderId="4" xfId="1" applyNumberFormat="1" applyFont="1" applyFill="1" applyBorder="1" applyAlignment="1">
      <alignment horizontal="right" vertical="center"/>
    </xf>
    <xf numFmtId="0" fontId="21" fillId="0" borderId="12" xfId="0" applyFont="1" applyBorder="1" applyAlignment="1">
      <alignment horizontal="left" vertical="center"/>
    </xf>
    <xf numFmtId="0" fontId="21" fillId="0" borderId="0" xfId="0" applyFont="1" applyAlignment="1">
      <alignment horizontal="left" vertical="center"/>
    </xf>
    <xf numFmtId="38" fontId="8" fillId="3" borderId="10" xfId="1" applyFont="1" applyFill="1" applyBorder="1" applyAlignment="1">
      <alignment horizontal="left" vertical="center" wrapText="1"/>
    </xf>
    <xf numFmtId="0" fontId="0" fillId="6" borderId="29" xfId="0" applyFill="1" applyBorder="1" applyAlignment="1">
      <alignment horizontal="left" vertical="top"/>
    </xf>
    <xf numFmtId="176" fontId="8" fillId="7" borderId="1" xfId="1" applyNumberFormat="1" applyFont="1" applyFill="1" applyBorder="1" applyAlignment="1">
      <alignment horizontal="right" vertical="center"/>
    </xf>
    <xf numFmtId="38" fontId="4" fillId="6" borderId="9" xfId="2" applyFont="1" applyFill="1" applyBorder="1" applyAlignment="1">
      <alignment horizontal="left" vertical="top"/>
    </xf>
    <xf numFmtId="38" fontId="4" fillId="0" borderId="7" xfId="2" applyFont="1" applyFill="1" applyBorder="1" applyAlignment="1">
      <alignment horizontal="center"/>
    </xf>
    <xf numFmtId="38" fontId="8" fillId="7" borderId="7" xfId="2" applyFont="1" applyFill="1" applyBorder="1" applyAlignment="1">
      <alignment horizontal="left"/>
    </xf>
    <xf numFmtId="176" fontId="8" fillId="3" borderId="1" xfId="1" applyNumberFormat="1" applyFont="1" applyFill="1" applyBorder="1" applyAlignment="1">
      <alignment horizontal="right" vertical="center"/>
    </xf>
    <xf numFmtId="38" fontId="4" fillId="3" borderId="3" xfId="2" applyFont="1" applyFill="1" applyBorder="1" applyAlignment="1">
      <alignment horizontal="center" vertical="center"/>
    </xf>
    <xf numFmtId="0" fontId="0" fillId="0" borderId="1" xfId="0" applyBorder="1" applyAlignment="1">
      <alignment horizontal="left" vertical="top"/>
    </xf>
    <xf numFmtId="0" fontId="0" fillId="0" borderId="2" xfId="0" applyBorder="1" applyAlignment="1">
      <alignment horizontal="left" vertical="top"/>
    </xf>
    <xf numFmtId="38" fontId="8" fillId="3" borderId="3" xfId="2" applyFont="1" applyFill="1" applyBorder="1" applyAlignment="1">
      <alignment horizontal="left" vertical="top"/>
    </xf>
    <xf numFmtId="0" fontId="0" fillId="0" borderId="2" xfId="0" applyBorder="1" applyAlignment="1">
      <alignment horizontal="left" vertical="top" wrapText="1"/>
    </xf>
    <xf numFmtId="38" fontId="8" fillId="3" borderId="3" xfId="2" applyFont="1" applyFill="1" applyBorder="1" applyAlignment="1">
      <alignment horizontal="left" vertical="top" wrapText="1"/>
    </xf>
    <xf numFmtId="38" fontId="10" fillId="3" borderId="4" xfId="2" applyFont="1" applyFill="1" applyBorder="1"/>
    <xf numFmtId="177" fontId="10" fillId="3" borderId="4" xfId="2" applyNumberFormat="1" applyFont="1" applyFill="1" applyBorder="1" applyAlignment="1">
      <alignment horizontal="right"/>
    </xf>
    <xf numFmtId="38" fontId="10" fillId="3" borderId="4" xfId="2" applyFont="1" applyFill="1" applyBorder="1" applyAlignment="1">
      <alignment horizontal="right"/>
    </xf>
    <xf numFmtId="0" fontId="28" fillId="6" borderId="1" xfId="0" applyFont="1" applyFill="1" applyBorder="1" applyAlignment="1">
      <alignment horizontal="left" vertical="top"/>
    </xf>
    <xf numFmtId="0" fontId="28" fillId="6" borderId="2" xfId="0" applyFont="1" applyFill="1" applyBorder="1" applyAlignment="1">
      <alignment horizontal="left" vertical="top"/>
    </xf>
    <xf numFmtId="38" fontId="27" fillId="0" borderId="0" xfId="2" applyFont="1" applyAlignment="1">
      <alignment vertical="top"/>
    </xf>
    <xf numFmtId="38" fontId="13" fillId="0" borderId="0" xfId="2" applyFont="1" applyAlignment="1">
      <alignment horizontal="center" vertical="top"/>
    </xf>
    <xf numFmtId="38" fontId="13" fillId="6" borderId="3" xfId="2" applyFont="1" applyFill="1" applyBorder="1" applyAlignment="1">
      <alignment horizontal="center"/>
    </xf>
    <xf numFmtId="38" fontId="4" fillId="0" borderId="3" xfId="2" applyFont="1" applyBorder="1" applyAlignment="1">
      <alignment horizontal="center" vertical="center"/>
    </xf>
    <xf numFmtId="176" fontId="4" fillId="0" borderId="3" xfId="2" applyNumberFormat="1" applyFont="1" applyFill="1" applyBorder="1" applyAlignment="1">
      <alignment horizontal="center" vertical="center" wrapText="1"/>
    </xf>
    <xf numFmtId="38" fontId="13" fillId="0" borderId="29" xfId="2" applyFont="1" applyBorder="1" applyAlignment="1">
      <alignment horizontal="center"/>
    </xf>
    <xf numFmtId="38" fontId="13" fillId="0" borderId="5" xfId="2" applyFont="1" applyBorder="1" applyAlignment="1">
      <alignment horizontal="center"/>
    </xf>
    <xf numFmtId="38" fontId="4" fillId="0" borderId="4" xfId="2" applyFont="1" applyBorder="1" applyAlignment="1">
      <alignment horizontal="center" vertical="center"/>
    </xf>
    <xf numFmtId="38" fontId="13" fillId="0" borderId="9" xfId="2" applyFont="1" applyBorder="1" applyAlignment="1">
      <alignment horizontal="center"/>
    </xf>
    <xf numFmtId="38" fontId="13" fillId="0" borderId="11" xfId="2" applyFont="1" applyBorder="1" applyAlignment="1">
      <alignment horizontal="center"/>
    </xf>
    <xf numFmtId="38" fontId="13" fillId="0" borderId="12" xfId="2" applyFont="1" applyBorder="1" applyAlignment="1">
      <alignment horizontal="center" vertical="center" shrinkToFit="1"/>
    </xf>
    <xf numFmtId="38" fontId="18" fillId="0" borderId="0" xfId="2" applyFont="1" applyAlignment="1">
      <alignment vertical="center"/>
    </xf>
    <xf numFmtId="176" fontId="18" fillId="0" borderId="0" xfId="2" applyNumberFormat="1" applyFont="1" applyAlignment="1">
      <alignment vertical="center"/>
    </xf>
    <xf numFmtId="38" fontId="18" fillId="0" borderId="0" xfId="2" applyFont="1" applyAlignment="1">
      <alignment horizontal="left" vertical="center"/>
    </xf>
    <xf numFmtId="176" fontId="4" fillId="0" borderId="0" xfId="2" applyNumberFormat="1" applyFont="1" applyAlignment="1">
      <alignment vertical="center"/>
    </xf>
    <xf numFmtId="38" fontId="4" fillId="0" borderId="0" xfId="2" applyFont="1" applyAlignment="1">
      <alignment horizontal="left" vertical="center"/>
    </xf>
    <xf numFmtId="38" fontId="4" fillId="0" borderId="0" xfId="2" applyFont="1" applyFill="1" applyBorder="1" applyAlignment="1">
      <alignment horizontal="left" vertical="center"/>
    </xf>
    <xf numFmtId="176" fontId="18" fillId="0" borderId="0" xfId="2" applyNumberFormat="1" applyFont="1" applyBorder="1" applyAlignment="1">
      <alignment vertical="center"/>
    </xf>
    <xf numFmtId="38" fontId="18" fillId="0" borderId="0" xfId="2" applyFont="1" applyBorder="1" applyAlignment="1">
      <alignment vertical="center"/>
    </xf>
    <xf numFmtId="0" fontId="4" fillId="0" borderId="0" xfId="3" applyFont="1" applyBorder="1" applyAlignment="1">
      <alignment horizontal="left" vertical="center"/>
    </xf>
    <xf numFmtId="176" fontId="4" fillId="0" borderId="0" xfId="2" applyNumberFormat="1" applyFont="1" applyBorder="1" applyAlignment="1">
      <alignment vertical="center"/>
    </xf>
    <xf numFmtId="38" fontId="4" fillId="0" borderId="0" xfId="2" applyFont="1" applyBorder="1" applyAlignment="1">
      <alignment vertical="center"/>
    </xf>
    <xf numFmtId="38" fontId="4" fillId="6" borderId="4" xfId="2" applyFont="1" applyFill="1" applyBorder="1" applyAlignment="1">
      <alignment horizontal="left" vertical="center"/>
    </xf>
    <xf numFmtId="38" fontId="4" fillId="7" borderId="4" xfId="2" applyFont="1" applyFill="1" applyBorder="1" applyAlignment="1">
      <alignment horizontal="left" vertical="center"/>
    </xf>
    <xf numFmtId="38" fontId="4" fillId="3" borderId="4" xfId="2" applyFont="1" applyFill="1" applyBorder="1" applyAlignment="1">
      <alignment horizontal="center"/>
    </xf>
    <xf numFmtId="38" fontId="8" fillId="3" borderId="1" xfId="2" applyFont="1" applyFill="1" applyBorder="1" applyAlignment="1">
      <alignment vertical="center"/>
    </xf>
    <xf numFmtId="38" fontId="8" fillId="3" borderId="2" xfId="2" applyFont="1" applyFill="1" applyBorder="1" applyAlignment="1">
      <alignment vertical="center"/>
    </xf>
    <xf numFmtId="38" fontId="8" fillId="3" borderId="3" xfId="2" applyFont="1" applyFill="1" applyBorder="1" applyAlignment="1">
      <alignment vertical="center"/>
    </xf>
    <xf numFmtId="38" fontId="13" fillId="0" borderId="4" xfId="2" applyFont="1" applyFill="1" applyBorder="1" applyAlignment="1">
      <alignment horizontal="right" vertical="center"/>
    </xf>
    <xf numFmtId="0" fontId="29" fillId="3" borderId="1" xfId="3" applyFont="1" applyFill="1" applyBorder="1" applyAlignment="1">
      <alignment horizontal="left" vertical="center"/>
    </xf>
    <xf numFmtId="0" fontId="29" fillId="3" borderId="2" xfId="3" applyFont="1" applyFill="1" applyBorder="1" applyAlignment="1">
      <alignment horizontal="left" vertical="center"/>
    </xf>
    <xf numFmtId="38" fontId="8" fillId="4" borderId="4" xfId="2" applyFont="1" applyFill="1" applyBorder="1" applyAlignment="1">
      <alignment horizontal="left" vertical="center"/>
    </xf>
    <xf numFmtId="38" fontId="4" fillId="0" borderId="14" xfId="2" applyFont="1" applyBorder="1" applyAlignment="1">
      <alignment horizontal="center" vertical="center" wrapText="1"/>
    </xf>
    <xf numFmtId="38" fontId="4" fillId="0" borderId="7" xfId="2" applyFont="1" applyBorder="1" applyAlignment="1">
      <alignment horizontal="center" vertical="center" wrapText="1"/>
    </xf>
    <xf numFmtId="38" fontId="4" fillId="0" borderId="12" xfId="2" applyFont="1" applyBorder="1" applyAlignment="1">
      <alignment horizontal="center" vertical="center" wrapText="1"/>
    </xf>
    <xf numFmtId="38" fontId="4" fillId="0" borderId="13" xfId="2" applyFont="1" applyBorder="1" applyAlignment="1">
      <alignment horizontal="center" vertical="center" wrapText="1"/>
    </xf>
    <xf numFmtId="38" fontId="13" fillId="0" borderId="4" xfId="2" applyFont="1" applyBorder="1" applyAlignment="1">
      <alignment horizontal="center" vertical="center"/>
    </xf>
    <xf numFmtId="38" fontId="4" fillId="0" borderId="29" xfId="2" applyFont="1" applyBorder="1" applyAlignment="1">
      <alignment horizontal="center" vertical="center" wrapText="1"/>
    </xf>
    <xf numFmtId="38" fontId="4" fillId="0" borderId="6" xfId="2" applyFont="1" applyBorder="1" applyAlignment="1">
      <alignment horizontal="center" vertical="center" wrapText="1"/>
    </xf>
    <xf numFmtId="38" fontId="4" fillId="0" borderId="5" xfId="2" applyFont="1" applyBorder="1" applyAlignment="1">
      <alignment horizontal="center" vertical="center" wrapText="1"/>
    </xf>
    <xf numFmtId="38" fontId="4" fillId="0" borderId="6" xfId="2" applyFont="1" applyBorder="1" applyAlignment="1">
      <alignment horizontal="center" vertical="center"/>
    </xf>
    <xf numFmtId="38" fontId="4" fillId="0" borderId="8" xfId="2" applyFont="1" applyBorder="1" applyAlignment="1">
      <alignment horizontal="center" vertical="center"/>
    </xf>
    <xf numFmtId="38" fontId="4" fillId="0" borderId="7" xfId="2" applyFont="1" applyBorder="1" applyAlignment="1">
      <alignment horizontal="center" vertical="center"/>
    </xf>
    <xf numFmtId="38" fontId="13" fillId="0" borderId="12" xfId="2" applyFont="1" applyBorder="1" applyAlignment="1">
      <alignment horizontal="right" vertical="center"/>
    </xf>
    <xf numFmtId="176" fontId="18" fillId="0" borderId="0" xfId="2" applyNumberFormat="1" applyFont="1"/>
    <xf numFmtId="38" fontId="18" fillId="0" borderId="0" xfId="2" applyFont="1" applyAlignment="1">
      <alignment horizontal="left"/>
    </xf>
    <xf numFmtId="176" fontId="18" fillId="0" borderId="0" xfId="2" applyNumberFormat="1" applyFont="1" applyBorder="1"/>
    <xf numFmtId="176" fontId="4" fillId="0" borderId="0" xfId="2" applyNumberFormat="1" applyFont="1" applyBorder="1" applyAlignment="1"/>
    <xf numFmtId="38" fontId="8" fillId="7" borderId="1" xfId="2" applyFont="1" applyFill="1" applyBorder="1" applyAlignment="1">
      <alignment horizontal="right" vertical="center"/>
    </xf>
    <xf numFmtId="176" fontId="8" fillId="7" borderId="4" xfId="2" applyNumberFormat="1" applyFont="1" applyFill="1" applyBorder="1" applyAlignment="1">
      <alignment horizontal="right" vertical="center"/>
    </xf>
    <xf numFmtId="38" fontId="8" fillId="7" borderId="4" xfId="2" applyFont="1" applyFill="1" applyBorder="1" applyAlignment="1">
      <alignment horizontal="left"/>
    </xf>
    <xf numFmtId="176" fontId="8" fillId="3" borderId="4" xfId="2" applyNumberFormat="1" applyFont="1" applyFill="1" applyBorder="1" applyAlignment="1">
      <alignment horizontal="right" vertical="center"/>
    </xf>
    <xf numFmtId="0" fontId="0" fillId="4" borderId="29" xfId="0" applyFill="1" applyBorder="1" applyAlignment="1">
      <alignment horizontal="left" vertical="top"/>
    </xf>
    <xf numFmtId="38" fontId="4" fillId="4" borderId="9" xfId="2" applyFont="1" applyFill="1" applyBorder="1" applyAlignment="1">
      <alignment horizontal="left" vertical="top"/>
    </xf>
    <xf numFmtId="38" fontId="4" fillId="7" borderId="7" xfId="2" applyFont="1" applyFill="1" applyBorder="1" applyAlignment="1">
      <alignment horizontal="left"/>
    </xf>
    <xf numFmtId="38" fontId="10" fillId="3" borderId="4" xfId="2" applyNumberFormat="1" applyFont="1" applyFill="1" applyBorder="1" applyAlignment="1">
      <alignment horizontal="right"/>
    </xf>
    <xf numFmtId="176" fontId="10" fillId="3" borderId="4" xfId="2" applyNumberFormat="1" applyFont="1" applyFill="1" applyBorder="1" applyAlignment="1">
      <alignment horizontal="right"/>
    </xf>
    <xf numFmtId="178" fontId="10" fillId="3" borderId="4" xfId="2" applyNumberFormat="1" applyFont="1" applyFill="1" applyBorder="1" applyAlignment="1">
      <alignment horizontal="right"/>
    </xf>
    <xf numFmtId="38" fontId="10" fillId="3" borderId="9" xfId="2" applyFont="1" applyFill="1" applyBorder="1" applyAlignment="1">
      <alignment horizontal="right" vertical="center"/>
    </xf>
    <xf numFmtId="178" fontId="10" fillId="3" borderId="3" xfId="2" applyNumberFormat="1" applyFont="1" applyFill="1" applyBorder="1" applyAlignment="1">
      <alignment horizontal="right" vertical="center"/>
    </xf>
    <xf numFmtId="38" fontId="18" fillId="0" borderId="0" xfId="2" applyFont="1" applyAlignment="1">
      <alignment vertical="top"/>
    </xf>
    <xf numFmtId="38" fontId="13" fillId="0" borderId="29" xfId="2" applyFont="1" applyBorder="1" applyAlignment="1">
      <alignment horizontal="center" vertical="center"/>
    </xf>
    <xf numFmtId="38" fontId="13" fillId="0" borderId="5" xfId="2" applyFont="1" applyBorder="1" applyAlignment="1">
      <alignment horizontal="center" vertical="center"/>
    </xf>
    <xf numFmtId="38" fontId="4" fillId="0" borderId="14" xfId="2" applyFont="1" applyBorder="1" applyAlignment="1">
      <alignment horizontal="center" vertical="center"/>
    </xf>
    <xf numFmtId="38" fontId="4" fillId="0" borderId="12" xfId="2" applyFont="1" applyBorder="1" applyAlignment="1">
      <alignment horizontal="center" vertical="center"/>
    </xf>
    <xf numFmtId="38" fontId="4" fillId="0" borderId="13" xfId="2" applyFont="1" applyBorder="1" applyAlignment="1">
      <alignment horizontal="center" vertical="center"/>
    </xf>
    <xf numFmtId="38" fontId="18" fillId="0" borderId="6" xfId="2" applyFont="1" applyBorder="1" applyAlignment="1">
      <alignment horizontal="center"/>
    </xf>
    <xf numFmtId="38" fontId="18" fillId="0" borderId="8" xfId="2" applyFont="1" applyBorder="1" applyAlignment="1">
      <alignment horizontal="center"/>
    </xf>
    <xf numFmtId="38" fontId="4" fillId="0" borderId="10" xfId="2" applyFont="1" applyBorder="1" applyAlignment="1">
      <alignment horizontal="center" vertical="center"/>
    </xf>
    <xf numFmtId="38" fontId="4" fillId="0" borderId="11" xfId="2" applyFont="1" applyBorder="1" applyAlignment="1">
      <alignment horizontal="center" vertical="center"/>
    </xf>
    <xf numFmtId="38" fontId="13" fillId="0" borderId="9" xfId="2" applyFont="1" applyBorder="1" applyAlignment="1">
      <alignment horizontal="center" vertical="center"/>
    </xf>
    <xf numFmtId="38" fontId="13" fillId="0" borderId="11" xfId="2" applyFont="1" applyBorder="1" applyAlignment="1">
      <alignment horizontal="center" vertical="center"/>
    </xf>
    <xf numFmtId="38" fontId="7" fillId="0" borderId="0" xfId="2" applyFont="1" applyFill="1" applyBorder="1" applyAlignment="1">
      <alignment horizontal="right" vertical="center"/>
    </xf>
    <xf numFmtId="38" fontId="30" fillId="3" borderId="30" xfId="2" applyFont="1" applyFill="1" applyBorder="1" applyAlignment="1">
      <alignment vertical="center"/>
    </xf>
    <xf numFmtId="38" fontId="4" fillId="0" borderId="9" xfId="2" applyFont="1" applyBorder="1" applyAlignment="1">
      <alignment horizontal="center" vertical="center"/>
    </xf>
    <xf numFmtId="38" fontId="4" fillId="0" borderId="8" xfId="2" applyFont="1" applyBorder="1" applyAlignment="1">
      <alignment horizontal="center" vertical="center"/>
    </xf>
    <xf numFmtId="38" fontId="4" fillId="0" borderId="10" xfId="2" applyFont="1" applyBorder="1" applyAlignment="1">
      <alignment horizontal="center" vertical="center"/>
    </xf>
    <xf numFmtId="38" fontId="13" fillId="0" borderId="0" xfId="2" applyFont="1" applyBorder="1" applyAlignment="1">
      <alignment horizontal="right" vertical="center"/>
    </xf>
    <xf numFmtId="38" fontId="4" fillId="0" borderId="7" xfId="2" applyFont="1" applyFill="1" applyBorder="1" applyAlignment="1">
      <alignment horizontal="right"/>
    </xf>
    <xf numFmtId="176" fontId="4" fillId="0" borderId="4" xfId="2" applyNumberFormat="1" applyFont="1" applyFill="1" applyBorder="1" applyAlignment="1"/>
    <xf numFmtId="176" fontId="4" fillId="0" borderId="4" xfId="2" applyNumberFormat="1" applyFont="1" applyFill="1" applyBorder="1" applyAlignment="1">
      <alignment horizontal="right"/>
    </xf>
    <xf numFmtId="0" fontId="0" fillId="4" borderId="29" xfId="0" applyFill="1" applyBorder="1" applyAlignment="1">
      <alignment horizontal="left" vertical="top"/>
    </xf>
    <xf numFmtId="38" fontId="4" fillId="4" borderId="9" xfId="2" applyFont="1" applyFill="1" applyBorder="1" applyAlignment="1">
      <alignment horizontal="left" vertical="top"/>
    </xf>
    <xf numFmtId="176" fontId="8" fillId="3" borderId="4" xfId="1" applyNumberFormat="1" applyFont="1" applyFill="1" applyBorder="1" applyAlignment="1">
      <alignment horizontal="right" vertical="center"/>
    </xf>
    <xf numFmtId="38" fontId="4" fillId="0" borderId="29" xfId="2" applyFont="1" applyBorder="1" applyAlignment="1">
      <alignment horizontal="left" vertical="top" wrapText="1"/>
    </xf>
    <xf numFmtId="38" fontId="4" fillId="0" borderId="5" xfId="2" applyFont="1" applyBorder="1" applyAlignment="1">
      <alignment horizontal="left" vertical="top" wrapText="1"/>
    </xf>
    <xf numFmtId="38" fontId="4" fillId="0" borderId="9" xfId="2" applyFont="1" applyBorder="1" applyAlignment="1">
      <alignment horizontal="left"/>
    </xf>
    <xf numFmtId="38" fontId="4" fillId="0" borderId="11" xfId="2" applyFont="1" applyBorder="1" applyAlignment="1">
      <alignment horizontal="left"/>
    </xf>
    <xf numFmtId="38" fontId="4" fillId="4" borderId="0" xfId="2" applyFont="1" applyFill="1" applyBorder="1" applyAlignment="1">
      <alignment horizontal="left" vertical="center"/>
    </xf>
    <xf numFmtId="38" fontId="4" fillId="0" borderId="4" xfId="2" applyFont="1" applyBorder="1" applyAlignment="1">
      <alignment horizontal="right" vertical="center"/>
    </xf>
    <xf numFmtId="38" fontId="18" fillId="0" borderId="5" xfId="2" applyFont="1" applyBorder="1" applyAlignment="1">
      <alignment vertical="center"/>
    </xf>
    <xf numFmtId="38" fontId="27" fillId="0" borderId="0" xfId="2" applyFont="1" applyAlignment="1">
      <alignment vertical="center"/>
    </xf>
    <xf numFmtId="38" fontId="13" fillId="0" borderId="0" xfId="2" applyFont="1" applyAlignment="1">
      <alignment vertical="center"/>
    </xf>
    <xf numFmtId="176" fontId="2" fillId="0" borderId="0" xfId="2" applyNumberFormat="1" applyFont="1"/>
    <xf numFmtId="38" fontId="4" fillId="0" borderId="0" xfId="2" applyFont="1" applyBorder="1"/>
    <xf numFmtId="176" fontId="4" fillId="0" borderId="0" xfId="2" applyNumberFormat="1" applyFont="1" applyBorder="1"/>
    <xf numFmtId="176" fontId="4" fillId="0" borderId="5" xfId="2" applyNumberFormat="1" applyFont="1" applyBorder="1" applyAlignment="1"/>
    <xf numFmtId="38" fontId="4" fillId="0" borderId="2" xfId="2" applyFont="1" applyBorder="1" applyAlignment="1"/>
    <xf numFmtId="176" fontId="4" fillId="0" borderId="2" xfId="1" applyNumberFormat="1" applyFont="1" applyFill="1" applyBorder="1" applyAlignment="1">
      <alignment horizontal="right" vertical="center"/>
    </xf>
    <xf numFmtId="176" fontId="4" fillId="0" borderId="3" xfId="1" applyNumberFormat="1" applyFont="1" applyFill="1" applyBorder="1" applyAlignment="1">
      <alignment horizontal="right" vertical="center"/>
    </xf>
    <xf numFmtId="38" fontId="4" fillId="0" borderId="14" xfId="2" applyFont="1" applyBorder="1" applyAlignment="1">
      <alignment horizontal="right"/>
    </xf>
    <xf numFmtId="38" fontId="4" fillId="0" borderId="29" xfId="2" applyFont="1" applyBorder="1" applyAlignment="1">
      <alignment horizontal="right"/>
    </xf>
    <xf numFmtId="38" fontId="4" fillId="0" borderId="9" xfId="2" applyFont="1" applyBorder="1" applyAlignment="1">
      <alignment horizontal="right"/>
    </xf>
    <xf numFmtId="176" fontId="4" fillId="0" borderId="4" xfId="1" applyNumberFormat="1" applyFont="1" applyFill="1" applyBorder="1" applyAlignment="1">
      <alignment horizontal="right" vertical="center"/>
    </xf>
    <xf numFmtId="38" fontId="4" fillId="0" borderId="2" xfId="2" applyFont="1" applyFill="1" applyBorder="1" applyAlignment="1">
      <alignment horizontal="right" vertical="center"/>
    </xf>
    <xf numFmtId="176" fontId="31" fillId="3" borderId="4" xfId="2" applyNumberFormat="1" applyFont="1" applyFill="1" applyBorder="1" applyAlignment="1">
      <alignment horizontal="right"/>
    </xf>
    <xf numFmtId="38" fontId="8" fillId="3" borderId="3" xfId="1" applyFont="1" applyFill="1" applyBorder="1" applyAlignment="1">
      <alignment horizontal="left" vertical="top" wrapText="1"/>
    </xf>
    <xf numFmtId="38" fontId="8" fillId="3" borderId="3" xfId="2" applyFont="1" applyFill="1" applyBorder="1" applyAlignment="1">
      <alignment horizontal="left"/>
    </xf>
    <xf numFmtId="176" fontId="4" fillId="0" borderId="2" xfId="2" applyNumberFormat="1" applyFont="1" applyFill="1" applyBorder="1" applyAlignment="1">
      <alignment horizontal="center" vertical="center" wrapText="1"/>
    </xf>
    <xf numFmtId="38" fontId="32" fillId="0" borderId="2" xfId="2" applyFont="1" applyBorder="1" applyAlignment="1">
      <alignment horizontal="center" vertical="center" wrapText="1"/>
    </xf>
    <xf numFmtId="38" fontId="13" fillId="0" borderId="2" xfId="2" applyFont="1" applyBorder="1" applyAlignment="1">
      <alignment horizontal="center" vertical="center"/>
    </xf>
    <xf numFmtId="176" fontId="4" fillId="0" borderId="3" xfId="2" applyNumberFormat="1" applyFont="1" applyFill="1" applyBorder="1" applyAlignment="1">
      <alignment horizontal="center" vertical="center" wrapText="1"/>
    </xf>
    <xf numFmtId="38" fontId="32" fillId="0" borderId="3" xfId="2" applyFont="1" applyBorder="1" applyAlignment="1">
      <alignment horizontal="center" vertical="center" wrapText="1"/>
    </xf>
    <xf numFmtId="176" fontId="4" fillId="0" borderId="9" xfId="2" applyNumberFormat="1" applyFont="1" applyBorder="1" applyAlignment="1">
      <alignment horizontal="center" vertical="center"/>
    </xf>
    <xf numFmtId="176" fontId="4" fillId="0" borderId="8" xfId="2" applyNumberFormat="1" applyFont="1" applyBorder="1" applyAlignment="1">
      <alignment horizontal="center" vertical="center"/>
    </xf>
    <xf numFmtId="176" fontId="4" fillId="0" borderId="6" xfId="2" applyNumberFormat="1" applyFont="1" applyBorder="1" applyAlignment="1">
      <alignment horizontal="center" vertical="center"/>
    </xf>
    <xf numFmtId="176" fontId="4" fillId="0" borderId="8" xfId="2" applyNumberFormat="1" applyFont="1" applyBorder="1" applyAlignment="1">
      <alignment horizontal="center" vertical="center"/>
    </xf>
    <xf numFmtId="176" fontId="4" fillId="0" borderId="7" xfId="2" applyNumberFormat="1" applyFont="1" applyBorder="1" applyAlignment="1">
      <alignment horizontal="center" vertical="center"/>
    </xf>
    <xf numFmtId="38" fontId="13" fillId="0" borderId="3" xfId="2" applyFont="1" applyBorder="1" applyAlignment="1">
      <alignment horizontal="center" vertical="center"/>
    </xf>
    <xf numFmtId="176" fontId="13" fillId="0" borderId="0" xfId="2" applyNumberFormat="1" applyFont="1" applyAlignment="1"/>
    <xf numFmtId="38" fontId="13" fillId="0" borderId="0" xfId="2" applyFont="1" applyBorder="1" applyAlignment="1">
      <alignment vertical="center"/>
    </xf>
    <xf numFmtId="176" fontId="4" fillId="0" borderId="10" xfId="2" applyNumberFormat="1" applyFont="1" applyBorder="1" applyAlignment="1"/>
    <xf numFmtId="38" fontId="4" fillId="4" borderId="14" xfId="2" applyFont="1" applyFill="1" applyBorder="1" applyAlignment="1">
      <alignment horizontal="right"/>
    </xf>
    <xf numFmtId="38" fontId="4" fillId="4" borderId="13" xfId="2" applyFont="1" applyFill="1" applyBorder="1" applyAlignment="1">
      <alignment horizontal="left" vertical="center"/>
    </xf>
    <xf numFmtId="38" fontId="4" fillId="4" borderId="29" xfId="2" applyFont="1" applyFill="1" applyBorder="1" applyAlignment="1">
      <alignment horizontal="right"/>
    </xf>
    <xf numFmtId="38" fontId="4" fillId="4" borderId="5" xfId="2" applyFont="1" applyFill="1" applyBorder="1" applyAlignment="1">
      <alignment horizontal="left" vertical="center"/>
    </xf>
    <xf numFmtId="38" fontId="4" fillId="4" borderId="9" xfId="2" applyFont="1" applyFill="1" applyBorder="1" applyAlignment="1">
      <alignment horizontal="right"/>
    </xf>
    <xf numFmtId="38" fontId="4" fillId="4" borderId="11" xfId="2" applyFont="1" applyFill="1" applyBorder="1" applyAlignment="1">
      <alignment horizontal="left" vertical="center"/>
    </xf>
    <xf numFmtId="38" fontId="8" fillId="3" borderId="6" xfId="2" applyFont="1" applyFill="1" applyBorder="1" applyAlignment="1">
      <alignment horizontal="right"/>
    </xf>
    <xf numFmtId="38" fontId="8" fillId="3" borderId="7" xfId="2" applyFont="1" applyFill="1" applyBorder="1" applyAlignment="1">
      <alignment horizontal="left" vertical="center"/>
    </xf>
    <xf numFmtId="38" fontId="8" fillId="5" borderId="6" xfId="1" applyFont="1" applyFill="1" applyBorder="1" applyAlignment="1">
      <alignment horizontal="right" vertical="center"/>
    </xf>
    <xf numFmtId="38" fontId="8" fillId="3" borderId="11" xfId="1" applyFont="1" applyFill="1" applyBorder="1" applyAlignment="1">
      <alignment horizontal="left" vertical="center" wrapText="1"/>
    </xf>
    <xf numFmtId="38" fontId="4" fillId="0" borderId="5" xfId="2" applyFont="1" applyBorder="1"/>
    <xf numFmtId="38" fontId="4" fillId="0" borderId="2" xfId="2" applyFont="1" applyBorder="1"/>
    <xf numFmtId="38" fontId="4" fillId="0" borderId="1" xfId="2" applyFont="1" applyBorder="1"/>
    <xf numFmtId="38" fontId="2" fillId="0" borderId="1" xfId="2" applyFont="1" applyBorder="1" applyAlignment="1">
      <alignment horizontal="right"/>
    </xf>
    <xf numFmtId="38" fontId="2" fillId="0" borderId="2" xfId="2" applyFont="1" applyBorder="1" applyAlignment="1">
      <alignment horizontal="right"/>
    </xf>
    <xf numFmtId="38" fontId="4" fillId="0" borderId="3" xfId="2" applyFont="1" applyBorder="1"/>
    <xf numFmtId="38" fontId="2" fillId="0" borderId="3" xfId="2" applyFont="1" applyBorder="1" applyAlignment="1">
      <alignment horizontal="right"/>
    </xf>
    <xf numFmtId="38" fontId="2" fillId="3" borderId="6" xfId="2" applyFont="1" applyFill="1" applyBorder="1"/>
    <xf numFmtId="38" fontId="8" fillId="3" borderId="7" xfId="1" applyFont="1" applyFill="1" applyBorder="1" applyAlignment="1">
      <alignment horizontal="left" vertical="center" wrapText="1"/>
    </xf>
    <xf numFmtId="38" fontId="4" fillId="0" borderId="4" xfId="2" applyFont="1" applyBorder="1"/>
    <xf numFmtId="38" fontId="2" fillId="4" borderId="6" xfId="2" applyFont="1" applyFill="1" applyBorder="1"/>
    <xf numFmtId="38" fontId="2" fillId="4" borderId="29" xfId="2" applyFont="1" applyFill="1" applyBorder="1"/>
    <xf numFmtId="38" fontId="8" fillId="3" borderId="6" xfId="2" applyFont="1" applyFill="1" applyBorder="1" applyAlignment="1">
      <alignment horizontal="right" vertical="center"/>
    </xf>
    <xf numFmtId="38" fontId="8" fillId="3" borderId="7" xfId="2" applyFont="1" applyFill="1" applyBorder="1" applyAlignment="1">
      <alignment horizontal="left"/>
    </xf>
    <xf numFmtId="38" fontId="10" fillId="0" borderId="1" xfId="2" applyFont="1" applyBorder="1" applyAlignment="1">
      <alignment horizontal="center" vertical="center" wrapText="1"/>
    </xf>
    <xf numFmtId="38" fontId="10" fillId="0" borderId="2" xfId="2" applyFont="1" applyBorder="1" applyAlignment="1">
      <alignment horizontal="center" vertical="center" wrapText="1"/>
    </xf>
    <xf numFmtId="38" fontId="4" fillId="0" borderId="6" xfId="2" applyFont="1" applyBorder="1" applyAlignment="1">
      <alignment horizontal="center"/>
    </xf>
    <xf numFmtId="38" fontId="4" fillId="0" borderId="8" xfId="2" applyFont="1" applyBorder="1" applyAlignment="1">
      <alignment horizontal="center"/>
    </xf>
    <xf numFmtId="38" fontId="4" fillId="0" borderId="7" xfId="2" applyFont="1" applyBorder="1" applyAlignment="1">
      <alignment horizontal="center"/>
    </xf>
    <xf numFmtId="38" fontId="10" fillId="0" borderId="3" xfId="2" applyFont="1" applyBorder="1" applyAlignment="1">
      <alignment horizontal="center" vertical="center" wrapText="1"/>
    </xf>
    <xf numFmtId="38" fontId="10" fillId="0" borderId="6" xfId="2" applyFont="1" applyBorder="1" applyAlignment="1">
      <alignment horizontal="center" vertical="center" wrapText="1"/>
    </xf>
    <xf numFmtId="38" fontId="10" fillId="0" borderId="7" xfId="2" applyFont="1" applyBorder="1" applyAlignment="1">
      <alignment horizontal="center" vertical="center" wrapText="1"/>
    </xf>
    <xf numFmtId="38" fontId="13" fillId="0" borderId="12" xfId="2" applyFont="1" applyBorder="1" applyAlignment="1">
      <alignment horizontal="right" vertical="center"/>
    </xf>
    <xf numFmtId="38" fontId="4" fillId="0" borderId="35" xfId="2" applyFont="1" applyBorder="1" applyAlignment="1">
      <alignment horizontal="right"/>
    </xf>
    <xf numFmtId="38" fontId="4" fillId="0" borderId="36" xfId="2" applyFont="1" applyBorder="1" applyAlignment="1">
      <alignment horizontal="right"/>
    </xf>
    <xf numFmtId="38" fontId="2" fillId="3" borderId="9" xfId="2" applyFont="1" applyFill="1" applyBorder="1"/>
    <xf numFmtId="38" fontId="4" fillId="3" borderId="6" xfId="2" applyFont="1" applyFill="1" applyBorder="1" applyAlignment="1">
      <alignment horizontal="right" vertical="center"/>
    </xf>
    <xf numFmtId="38" fontId="13" fillId="0" borderId="0" xfId="2" applyFont="1" applyBorder="1" applyAlignment="1">
      <alignment horizontal="right"/>
    </xf>
    <xf numFmtId="38" fontId="20" fillId="0" borderId="0" xfId="2" applyFont="1"/>
    <xf numFmtId="176" fontId="8" fillId="0" borderId="0" xfId="2" applyNumberFormat="1" applyFont="1"/>
    <xf numFmtId="176" fontId="8" fillId="3" borderId="2" xfId="1" applyNumberFormat="1" applyFont="1" applyFill="1" applyBorder="1" applyAlignment="1">
      <alignment horizontal="right" vertical="center"/>
    </xf>
    <xf numFmtId="176" fontId="8" fillId="3" borderId="3" xfId="1" applyNumberFormat="1" applyFont="1" applyFill="1" applyBorder="1" applyAlignment="1">
      <alignment horizontal="right" vertical="center"/>
    </xf>
    <xf numFmtId="176" fontId="10" fillId="3" borderId="4" xfId="2" applyNumberFormat="1" applyFont="1" applyFill="1" applyBorder="1" applyAlignment="1">
      <alignment horizontal="right" vertical="center"/>
    </xf>
    <xf numFmtId="38" fontId="32" fillId="0" borderId="2" xfId="2" applyFont="1" applyBorder="1" applyAlignment="1">
      <alignment horizontal="center" wrapText="1"/>
    </xf>
    <xf numFmtId="176" fontId="4" fillId="0" borderId="3" xfId="2" applyNumberFormat="1" applyFont="1" applyFill="1" applyBorder="1" applyAlignment="1">
      <alignment vertical="center" wrapText="1"/>
    </xf>
    <xf numFmtId="38" fontId="4" fillId="0" borderId="3" xfId="2" applyFont="1" applyBorder="1" applyAlignment="1">
      <alignment vertical="center" wrapText="1"/>
    </xf>
    <xf numFmtId="38" fontId="22" fillId="0" borderId="2" xfId="2" applyFont="1" applyBorder="1" applyAlignment="1">
      <alignment horizontal="left"/>
    </xf>
    <xf numFmtId="38" fontId="4" fillId="0" borderId="1" xfId="2" applyFont="1" applyBorder="1" applyAlignment="1">
      <alignment horizontal="center" vertical="center" wrapText="1" shrinkToFit="1"/>
    </xf>
    <xf numFmtId="38" fontId="4" fillId="0" borderId="14" xfId="2" applyFont="1" applyBorder="1" applyAlignment="1">
      <alignment horizontal="center" vertical="center" wrapText="1" shrinkToFit="1"/>
    </xf>
    <xf numFmtId="38" fontId="4" fillId="0" borderId="12" xfId="2" applyFont="1" applyBorder="1" applyAlignment="1">
      <alignment horizontal="center" vertical="center" wrapText="1" shrinkToFit="1"/>
    </xf>
    <xf numFmtId="38" fontId="4" fillId="0" borderId="13" xfId="2" applyFont="1" applyBorder="1" applyAlignment="1">
      <alignment horizontal="center" vertical="center" wrapText="1" shrinkToFit="1"/>
    </xf>
    <xf numFmtId="38" fontId="4" fillId="0" borderId="4" xfId="2" applyFont="1" applyBorder="1" applyAlignment="1">
      <alignment horizontal="center" vertical="center" wrapText="1" shrinkToFit="1"/>
    </xf>
    <xf numFmtId="38" fontId="32" fillId="0" borderId="3" xfId="2" applyFont="1" applyBorder="1" applyAlignment="1">
      <alignment horizontal="center" wrapText="1"/>
    </xf>
    <xf numFmtId="176" fontId="4" fillId="0" borderId="6" xfId="2" applyNumberFormat="1" applyFont="1" applyBorder="1" applyAlignment="1">
      <alignment horizontal="center" vertical="center" wrapText="1"/>
    </xf>
    <xf numFmtId="176" fontId="4" fillId="0" borderId="8" xfId="2" applyNumberFormat="1" applyFont="1" applyBorder="1" applyAlignment="1">
      <alignment horizontal="center" vertical="center" wrapText="1"/>
    </xf>
    <xf numFmtId="38" fontId="4" fillId="0" borderId="10" xfId="2" applyFont="1" applyBorder="1" applyAlignment="1">
      <alignment horizontal="center" vertical="center" wrapText="1" shrinkToFit="1"/>
    </xf>
    <xf numFmtId="38" fontId="4" fillId="0" borderId="11" xfId="2" applyFont="1" applyBorder="1" applyAlignment="1">
      <alignment horizontal="center" vertical="center" wrapText="1" shrinkToFit="1"/>
    </xf>
    <xf numFmtId="176" fontId="4" fillId="0" borderId="6" xfId="2" applyNumberFormat="1" applyFont="1" applyBorder="1" applyAlignment="1">
      <alignment horizontal="center" vertical="center" wrapText="1"/>
    </xf>
    <xf numFmtId="176" fontId="4" fillId="0" borderId="8" xfId="2" applyNumberFormat="1" applyFont="1" applyBorder="1" applyAlignment="1">
      <alignment horizontal="center" vertical="center" wrapText="1"/>
    </xf>
    <xf numFmtId="176" fontId="4" fillId="0" borderId="4" xfId="2" applyNumberFormat="1" applyFont="1" applyBorder="1" applyAlignment="1">
      <alignment horizontal="center" vertical="center" wrapText="1"/>
    </xf>
    <xf numFmtId="176" fontId="4" fillId="0" borderId="7" xfId="2" applyNumberFormat="1" applyFont="1" applyBorder="1" applyAlignment="1">
      <alignment horizontal="center" vertical="center" wrapText="1"/>
    </xf>
    <xf numFmtId="38" fontId="4" fillId="0" borderId="3" xfId="2" applyFont="1" applyBorder="1" applyAlignment="1">
      <alignment horizontal="left"/>
    </xf>
    <xf numFmtId="38" fontId="12" fillId="0" borderId="0" xfId="2" applyFont="1" applyBorder="1" applyAlignment="1">
      <alignment horizontal="right"/>
    </xf>
    <xf numFmtId="38" fontId="13" fillId="0" borderId="12" xfId="2" applyFont="1" applyBorder="1" applyAlignment="1">
      <alignment horizontal="right"/>
    </xf>
    <xf numFmtId="38" fontId="2" fillId="0" borderId="5" xfId="2" applyFont="1" applyBorder="1"/>
    <xf numFmtId="38" fontId="2" fillId="0" borderId="37" xfId="2" applyFont="1" applyBorder="1"/>
    <xf numFmtId="38" fontId="4" fillId="4" borderId="38" xfId="2" applyFont="1" applyFill="1" applyBorder="1" applyAlignment="1">
      <alignment horizontal="left" vertical="center"/>
    </xf>
    <xf numFmtId="38" fontId="13" fillId="0" borderId="5" xfId="2" applyFont="1" applyBorder="1"/>
    <xf numFmtId="38" fontId="2" fillId="0" borderId="5" xfId="2" applyFont="1" applyFill="1" applyBorder="1"/>
    <xf numFmtId="38" fontId="2" fillId="3" borderId="0" xfId="2" applyFont="1" applyFill="1" applyBorder="1"/>
    <xf numFmtId="38" fontId="10" fillId="0" borderId="13" xfId="2" applyFont="1" applyBorder="1" applyAlignment="1">
      <alignment horizontal="center" vertical="center" wrapText="1"/>
    </xf>
    <xf numFmtId="38" fontId="10" fillId="0" borderId="11" xfId="2" applyFont="1" applyBorder="1" applyAlignment="1">
      <alignment horizontal="center" vertical="center" wrapText="1"/>
    </xf>
    <xf numFmtId="38" fontId="4" fillId="6" borderId="1" xfId="2" applyFont="1" applyFill="1" applyBorder="1" applyAlignment="1">
      <alignment horizontal="right"/>
    </xf>
    <xf numFmtId="38" fontId="4" fillId="6" borderId="2" xfId="2" applyFont="1" applyFill="1" applyBorder="1" applyAlignment="1">
      <alignment horizontal="right"/>
    </xf>
    <xf numFmtId="38" fontId="4" fillId="6" borderId="3" xfId="2" applyFont="1" applyFill="1" applyBorder="1" applyAlignment="1">
      <alignment horizontal="right"/>
    </xf>
    <xf numFmtId="38" fontId="8" fillId="3" borderId="4" xfId="1" applyFont="1" applyFill="1" applyBorder="1" applyAlignment="1">
      <alignment horizontal="right" vertical="center"/>
    </xf>
    <xf numFmtId="38" fontId="8" fillId="3" borderId="5" xfId="2" applyFont="1" applyFill="1" applyBorder="1" applyAlignment="1">
      <alignment horizontal="right"/>
    </xf>
    <xf numFmtId="38" fontId="8" fillId="3" borderId="11" xfId="2" applyFont="1" applyFill="1" applyBorder="1" applyAlignment="1">
      <alignment horizontal="right"/>
    </xf>
    <xf numFmtId="38" fontId="4" fillId="0" borderId="14" xfId="2" applyFont="1" applyFill="1" applyBorder="1" applyAlignment="1">
      <alignment horizontal="right"/>
    </xf>
    <xf numFmtId="38" fontId="4" fillId="0" borderId="29" xfId="2" applyFont="1" applyFill="1" applyBorder="1" applyAlignment="1">
      <alignment horizontal="right"/>
    </xf>
    <xf numFmtId="38" fontId="4" fillId="0" borderId="39" xfId="2" applyFont="1" applyBorder="1" applyAlignment="1">
      <alignment horizontal="center" vertical="top" wrapText="1"/>
    </xf>
    <xf numFmtId="38" fontId="10" fillId="0" borderId="0" xfId="2" applyFont="1" applyBorder="1" applyAlignment="1">
      <alignment horizontal="center" vertical="top" wrapText="1"/>
    </xf>
    <xf numFmtId="38" fontId="10" fillId="0" borderId="40" xfId="2" applyFont="1" applyBorder="1" applyAlignment="1">
      <alignment horizontal="center" vertical="top" wrapText="1"/>
    </xf>
    <xf numFmtId="38" fontId="4" fillId="0" borderId="40" xfId="2" applyFont="1" applyBorder="1" applyAlignment="1">
      <alignment horizontal="center" vertical="top" wrapText="1"/>
    </xf>
    <xf numFmtId="38" fontId="4" fillId="0" borderId="0" xfId="2" applyFont="1" applyBorder="1" applyAlignment="1">
      <alignment horizontal="center" vertical="top" wrapText="1"/>
    </xf>
    <xf numFmtId="38" fontId="10" fillId="0" borderId="41" xfId="2" applyFont="1" applyBorder="1" applyAlignment="1">
      <alignment horizontal="center" vertical="top" wrapText="1"/>
    </xf>
    <xf numFmtId="38" fontId="10" fillId="0" borderId="34" xfId="2" applyFont="1" applyBorder="1" applyAlignment="1">
      <alignment horizontal="center" vertical="top" wrapText="1"/>
    </xf>
    <xf numFmtId="38" fontId="10" fillId="0" borderId="42" xfId="2" applyFont="1" applyBorder="1" applyAlignment="1">
      <alignment horizontal="center" vertical="top" wrapText="1"/>
    </xf>
    <xf numFmtId="38" fontId="10" fillId="0" borderId="4" xfId="2" applyFont="1" applyBorder="1" applyAlignment="1">
      <alignment horizontal="center" vertical="top" wrapText="1"/>
    </xf>
    <xf numFmtId="38" fontId="4" fillId="0" borderId="4" xfId="2" applyFont="1" applyBorder="1" applyAlignment="1">
      <alignment horizontal="center" vertical="top" wrapText="1"/>
    </xf>
    <xf numFmtId="38" fontId="4" fillId="0" borderId="34" xfId="2" applyFont="1" applyBorder="1" applyAlignment="1">
      <alignment horizontal="center" vertical="top" wrapText="1"/>
    </xf>
    <xf numFmtId="38" fontId="4" fillId="0" borderId="2" xfId="2" applyFont="1" applyBorder="1" applyAlignment="1">
      <alignment horizontal="left" vertical="top"/>
    </xf>
    <xf numFmtId="38" fontId="4" fillId="3" borderId="43" xfId="2" applyFont="1" applyFill="1" applyBorder="1" applyAlignment="1">
      <alignment vertical="center"/>
    </xf>
    <xf numFmtId="38" fontId="4" fillId="3" borderId="44" xfId="2" applyFont="1" applyFill="1" applyBorder="1" applyAlignment="1">
      <alignment vertical="center"/>
    </xf>
    <xf numFmtId="38" fontId="4" fillId="3" borderId="44" xfId="2" applyFont="1" applyFill="1" applyBorder="1" applyAlignment="1">
      <alignment horizontal="center" vertical="center"/>
    </xf>
    <xf numFmtId="38" fontId="4" fillId="3" borderId="43" xfId="2" applyFont="1" applyFill="1" applyBorder="1" applyAlignment="1">
      <alignment horizontal="center" vertical="center"/>
    </xf>
    <xf numFmtId="38" fontId="4" fillId="3" borderId="44" xfId="2" applyFont="1" applyFill="1" applyBorder="1" applyAlignment="1">
      <alignment horizontal="center" vertical="center"/>
    </xf>
    <xf numFmtId="38" fontId="4" fillId="3" borderId="45" xfId="2" applyFont="1" applyFill="1" applyBorder="1" applyAlignment="1">
      <alignment horizontal="center" vertical="center"/>
    </xf>
    <xf numFmtId="38" fontId="4" fillId="3" borderId="46" xfId="2" applyFont="1" applyFill="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38" fontId="4" fillId="3" borderId="47" xfId="2" applyFont="1" applyFill="1" applyBorder="1" applyAlignment="1">
      <alignment horizontal="center" vertical="center"/>
    </xf>
    <xf numFmtId="38" fontId="10" fillId="3" borderId="45" xfId="2" applyFont="1" applyFill="1" applyBorder="1" applyAlignment="1">
      <alignment horizontal="center" vertical="center"/>
    </xf>
    <xf numFmtId="38" fontId="10" fillId="3" borderId="47" xfId="2" applyFont="1" applyFill="1" applyBorder="1" applyAlignment="1">
      <alignment horizontal="center" vertical="center"/>
    </xf>
    <xf numFmtId="0" fontId="1" fillId="0" borderId="27" xfId="0" applyFont="1" applyBorder="1" applyAlignment="1">
      <alignment horizontal="distributed" vertical="center" justifyLastLine="1"/>
    </xf>
    <xf numFmtId="38" fontId="4" fillId="0" borderId="28" xfId="2" applyFont="1" applyBorder="1" applyAlignment="1">
      <alignment horizontal="distributed" vertical="center" justifyLastLine="1"/>
    </xf>
    <xf numFmtId="38" fontId="12" fillId="0" borderId="0" xfId="2" applyFont="1" applyAlignment="1">
      <alignment horizontal="right"/>
    </xf>
    <xf numFmtId="38" fontId="12" fillId="0" borderId="0" xfId="2" applyFont="1" applyBorder="1" applyAlignment="1">
      <alignment horizontal="right"/>
    </xf>
    <xf numFmtId="38" fontId="13" fillId="0" borderId="0" xfId="2" applyFont="1" applyBorder="1" applyAlignment="1">
      <alignment horizontal="right"/>
    </xf>
    <xf numFmtId="38" fontId="13" fillId="0" borderId="0" xfId="2" applyFont="1" applyAlignment="1">
      <alignment horizontal="right"/>
    </xf>
    <xf numFmtId="38" fontId="4" fillId="0" borderId="10" xfId="2" applyFont="1" applyBorder="1" applyAlignment="1"/>
    <xf numFmtId="38" fontId="4" fillId="0" borderId="11" xfId="2" applyFont="1" applyBorder="1" applyAlignment="1"/>
    <xf numFmtId="38" fontId="4" fillId="0" borderId="0" xfId="2" applyFont="1" applyAlignment="1">
      <alignment vertical="top"/>
    </xf>
    <xf numFmtId="38" fontId="4" fillId="0" borderId="4" xfId="2" applyFont="1" applyBorder="1" applyAlignment="1">
      <alignment horizontal="left" vertical="top"/>
    </xf>
    <xf numFmtId="38" fontId="4" fillId="3" borderId="6" xfId="2" applyFont="1" applyFill="1" applyBorder="1" applyAlignment="1">
      <alignment horizontal="center" vertical="center"/>
    </xf>
    <xf numFmtId="38" fontId="4" fillId="3" borderId="15" xfId="2" applyFont="1" applyFill="1" applyBorder="1" applyAlignment="1">
      <alignment horizontal="center" vertical="center"/>
    </xf>
    <xf numFmtId="38" fontId="4" fillId="3" borderId="16" xfId="2" applyFont="1" applyFill="1" applyBorder="1" applyAlignment="1">
      <alignment horizontal="center" vertical="center"/>
    </xf>
    <xf numFmtId="38" fontId="4" fillId="3" borderId="7" xfId="2" applyFont="1" applyFill="1" applyBorder="1" applyAlignment="1">
      <alignment horizontal="center" vertical="center"/>
    </xf>
    <xf numFmtId="38" fontId="22" fillId="0" borderId="3" xfId="2" applyFont="1" applyBorder="1" applyAlignment="1">
      <alignment horizontal="left"/>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externalLink" Target="externalLinks/externalLink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N:\000_&#28193;&#23798;&#20445;&#20581;&#31119;&#31049;&#23460;&#20849;&#36890;\&#24180;&#22577;&#65288;&#24179;&#25104;21&#24180;&#24230;&#23455;&#32318;&#65289;\22&#24180;&#29256;&#12456;&#12463;&#12475;&#12523;&#20837;&#21147;&#27096;&#24335;&#65288;&#28193;&#23798;&#20445;&#20581;&#25152;&#21508;&#20418;&#29992;&#65289;\&#23376;&#12393;&#12418;&#12539;&#20445;&#20581;&#25512;&#36914;&#35506;\&#23376;&#12393;&#12418;&#26410;&#26469;&#20418;\21%20&#24180;&#22577;&#21407;&#31295;&#65288;&#23376;&#12393;&#12418;&#26410;&#26469;&#65289;.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19 "/>
      <sheetName val="20 (2)"/>
      <sheetName val="40"/>
      <sheetName val="41"/>
      <sheetName val="Sheet2"/>
      <sheetName val="Sheet3"/>
      <sheetName val="20 "/>
      <sheetName val="40 "/>
      <sheetName val="41 "/>
    </sheetNames>
    <sheetDataSet>
      <sheetData sheetId="0"/>
      <sheetData sheetId="1"/>
      <sheetData sheetId="2"/>
      <sheetData sheetId="3"/>
      <sheetData sheetId="4"/>
      <sheetData sheetId="5"/>
      <sheetData sheetId="6"/>
      <sheetData sheetId="7" refreshError="1"/>
      <sheetData sheetId="8" refreshError="1"/>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abSelected="1" view="pageBreakPreview" topLeftCell="A7" zoomScaleNormal="100" workbookViewId="0">
      <selection activeCell="D13" sqref="D13"/>
    </sheetView>
  </sheetViews>
  <sheetFormatPr defaultRowHeight="12"/>
  <cols>
    <col min="1" max="1" width="9" style="2"/>
    <col min="2" max="7" width="15.125" style="1" customWidth="1"/>
    <col min="8" max="16384" width="9" style="1"/>
  </cols>
  <sheetData>
    <row r="1" spans="1:8" s="46" customFormat="1" ht="18" customHeight="1">
      <c r="A1" s="51" t="s">
        <v>41</v>
      </c>
      <c r="B1" s="51"/>
      <c r="C1" s="51"/>
      <c r="D1" s="51"/>
      <c r="E1" s="51"/>
      <c r="F1" s="51"/>
      <c r="G1" s="51"/>
      <c r="H1" s="47"/>
    </row>
    <row r="2" spans="1:8" s="46" customFormat="1" ht="18" customHeight="1">
      <c r="A2" s="51"/>
      <c r="B2" s="50"/>
      <c r="C2" s="49"/>
      <c r="D2" s="49"/>
      <c r="E2" s="49"/>
      <c r="F2" s="49"/>
      <c r="G2" s="48" t="s">
        <v>40</v>
      </c>
      <c r="H2" s="47"/>
    </row>
    <row r="3" spans="1:8" ht="12.95" customHeight="1">
      <c r="A3" s="42"/>
      <c r="B3" s="45" t="s">
        <v>39</v>
      </c>
      <c r="C3" s="44"/>
      <c r="D3" s="44"/>
      <c r="E3" s="44"/>
      <c r="F3" s="44"/>
      <c r="G3" s="43"/>
      <c r="H3" s="33"/>
    </row>
    <row r="4" spans="1:8" ht="12.95" customHeight="1">
      <c r="A4" s="42"/>
      <c r="B4" s="41" t="s">
        <v>38</v>
      </c>
      <c r="C4" s="40"/>
      <c r="D4" s="39" t="s">
        <v>37</v>
      </c>
      <c r="E4" s="39"/>
      <c r="F4" s="38" t="s">
        <v>36</v>
      </c>
      <c r="G4" s="37"/>
      <c r="H4" s="33"/>
    </row>
    <row r="5" spans="1:8" ht="27" customHeight="1">
      <c r="A5" s="36"/>
      <c r="B5" s="35" t="s">
        <v>35</v>
      </c>
      <c r="C5" s="35" t="s">
        <v>34</v>
      </c>
      <c r="D5" s="34" t="s">
        <v>35</v>
      </c>
      <c r="E5" s="34" t="s">
        <v>34</v>
      </c>
      <c r="F5" s="34" t="s">
        <v>35</v>
      </c>
      <c r="G5" s="34" t="s">
        <v>34</v>
      </c>
      <c r="H5" s="33"/>
    </row>
    <row r="6" spans="1:8">
      <c r="A6" s="16" t="s">
        <v>33</v>
      </c>
      <c r="B6" s="32">
        <v>16966</v>
      </c>
      <c r="C6" s="32">
        <v>2401</v>
      </c>
      <c r="D6" s="32">
        <v>6123</v>
      </c>
      <c r="E6" s="32">
        <v>1048</v>
      </c>
      <c r="F6" s="32">
        <v>10166</v>
      </c>
      <c r="G6" s="32">
        <v>1334</v>
      </c>
      <c r="H6" s="3"/>
    </row>
    <row r="7" spans="1:8" ht="33.75">
      <c r="A7" s="21" t="s">
        <v>32</v>
      </c>
      <c r="B7" s="18">
        <f>IF(SUM(B8,B17)=0,"-",SUM(B8,B17))</f>
        <v>3391</v>
      </c>
      <c r="C7" s="18">
        <f>IF(SUM(C8,C17)=0,"-",SUM(C8,C17))</f>
        <v>573</v>
      </c>
      <c r="D7" s="18">
        <f>IF(SUM(D8,D17)=0,"-",SUM(D8,D17))</f>
        <v>1330</v>
      </c>
      <c r="E7" s="18">
        <f>IF(SUM(E8,E17)=0,"-",SUM(E8,E17))</f>
        <v>233</v>
      </c>
      <c r="F7" s="18">
        <f>IF(SUM(F8,F17)=0,"-",SUM(F8,F17))</f>
        <v>2061</v>
      </c>
      <c r="G7" s="18">
        <f>IF(SUM(G8,G17)=0,"-",SUM(G8,G17))</f>
        <v>340</v>
      </c>
    </row>
    <row r="8" spans="1:8">
      <c r="A8" s="16" t="s">
        <v>31</v>
      </c>
      <c r="B8" s="15">
        <f>IF(SUM(B9:B16)=0,"-",SUM(B9:B16))</f>
        <v>1107</v>
      </c>
      <c r="C8" s="15">
        <f>IF(SUM(C9:C16)=0,"-",SUM(C9:C16))</f>
        <v>311</v>
      </c>
      <c r="D8" s="15">
        <f>IF(SUM(D9:D16)=0,"-",SUM(D9:D16))</f>
        <v>272</v>
      </c>
      <c r="E8" s="15">
        <f>IF(SUM(E9:E16)=0,"-",SUM(E9:E16))</f>
        <v>127</v>
      </c>
      <c r="F8" s="15">
        <f>IF(SUM(F9:F16)=0,"-",SUM(F9:F16))</f>
        <v>835</v>
      </c>
      <c r="G8" s="15">
        <f>IF(SUM(G9:G16)=0,"-",SUM(G9:G16))</f>
        <v>184</v>
      </c>
    </row>
    <row r="9" spans="1:8">
      <c r="A9" s="13" t="s">
        <v>30</v>
      </c>
      <c r="B9" s="31">
        <f>IF(SUM(D9,F9)=0,"-",SUM(D9,F9))</f>
        <v>400</v>
      </c>
      <c r="C9" s="31">
        <f>IF(SUM(E9,G9)=0,"-",SUM(E9,G9))</f>
        <v>100</v>
      </c>
      <c r="D9" s="30">
        <v>160</v>
      </c>
      <c r="E9" s="29">
        <v>35</v>
      </c>
      <c r="F9" s="30">
        <v>240</v>
      </c>
      <c r="G9" s="29">
        <v>65</v>
      </c>
    </row>
    <row r="10" spans="1:8">
      <c r="A10" s="13" t="s">
        <v>29</v>
      </c>
      <c r="B10" s="12">
        <f>IF(SUM(D10,F10)=0,"-",SUM(D10,F10))</f>
        <v>5</v>
      </c>
      <c r="C10" s="12">
        <f>IF(SUM(E10,G10)=0,"-",SUM(E10,G10))</f>
        <v>123</v>
      </c>
      <c r="D10" s="28">
        <v>3</v>
      </c>
      <c r="E10" s="25">
        <v>56</v>
      </c>
      <c r="F10" s="28">
        <v>2</v>
      </c>
      <c r="G10" s="25">
        <v>67</v>
      </c>
    </row>
    <row r="11" spans="1:8">
      <c r="A11" s="13" t="s">
        <v>28</v>
      </c>
      <c r="B11" s="12">
        <f>IF(SUM(D11,F11)=0,"-",SUM(D11,F11))</f>
        <v>47</v>
      </c>
      <c r="C11" s="12" t="str">
        <f>IF(SUM(E11,G11)=0,"-",SUM(E11,G11))</f>
        <v>-</v>
      </c>
      <c r="D11" s="24">
        <v>26</v>
      </c>
      <c r="E11" s="24" t="s">
        <v>25</v>
      </c>
      <c r="F11" s="24">
        <v>21</v>
      </c>
      <c r="G11" s="24" t="s">
        <v>25</v>
      </c>
    </row>
    <row r="12" spans="1:8">
      <c r="A12" s="13" t="s">
        <v>27</v>
      </c>
      <c r="B12" s="12">
        <f>IF(SUM(D12,F12)=0,"-",SUM(D12,F12))</f>
        <v>10</v>
      </c>
      <c r="C12" s="12">
        <f>IF(SUM(E12,G12)=0,"-",SUM(E12,G12))</f>
        <v>10</v>
      </c>
      <c r="D12" s="24">
        <v>3</v>
      </c>
      <c r="E12" s="24">
        <v>3</v>
      </c>
      <c r="F12" s="24">
        <v>7</v>
      </c>
      <c r="G12" s="24">
        <v>7</v>
      </c>
    </row>
    <row r="13" spans="1:8">
      <c r="A13" s="13" t="s">
        <v>26</v>
      </c>
      <c r="B13" s="12">
        <f>IF(SUM(D13,F13)=0,"-",SUM(D13,F13))</f>
        <v>46</v>
      </c>
      <c r="C13" s="12" t="str">
        <f>IF(SUM(E13,G13)=0,"-",SUM(E13,G13))</f>
        <v>-</v>
      </c>
      <c r="D13" s="24" t="s">
        <v>25</v>
      </c>
      <c r="E13" s="24" t="s">
        <v>25</v>
      </c>
      <c r="F13" s="24">
        <v>46</v>
      </c>
      <c r="G13" s="24" t="s">
        <v>25</v>
      </c>
    </row>
    <row r="14" spans="1:8">
      <c r="A14" s="13" t="s">
        <v>24</v>
      </c>
      <c r="B14" s="12">
        <f>IF(SUM(D14,F14)=0,"-",SUM(D14,F14))</f>
        <v>545</v>
      </c>
      <c r="C14" s="12">
        <f>IF(SUM(E14,G14)=0,"-",SUM(E14,G14))</f>
        <v>62</v>
      </c>
      <c r="D14" s="27">
        <v>58</v>
      </c>
      <c r="E14" s="25">
        <v>26</v>
      </c>
      <c r="F14" s="26">
        <v>487</v>
      </c>
      <c r="G14" s="25">
        <v>36</v>
      </c>
    </row>
    <row r="15" spans="1:8">
      <c r="A15" s="13" t="s">
        <v>23</v>
      </c>
      <c r="B15" s="12">
        <f>IF(SUM(D15,F15)=0,"-",SUM(D15,F15))</f>
        <v>54</v>
      </c>
      <c r="C15" s="12">
        <f>IF(SUM(E15,G15)=0,"-",SUM(E15,G15))</f>
        <v>16</v>
      </c>
      <c r="D15" s="27">
        <v>22</v>
      </c>
      <c r="E15" s="25">
        <v>7</v>
      </c>
      <c r="F15" s="26">
        <v>32</v>
      </c>
      <c r="G15" s="25">
        <v>9</v>
      </c>
    </row>
    <row r="16" spans="1:8">
      <c r="A16" s="10" t="s">
        <v>22</v>
      </c>
      <c r="B16" s="9" t="str">
        <f>IF(SUM(D16,F16)=0,"-",SUM(D16,F16))</f>
        <v>-</v>
      </c>
      <c r="C16" s="9" t="str">
        <f>IF(SUM(E16,G16)=0,"-",SUM(E16,G16))</f>
        <v>-</v>
      </c>
      <c r="D16" s="24" t="s">
        <v>21</v>
      </c>
      <c r="E16" s="24" t="s">
        <v>21</v>
      </c>
      <c r="F16" s="24" t="s">
        <v>21</v>
      </c>
      <c r="G16" s="24" t="s">
        <v>21</v>
      </c>
    </row>
    <row r="17" spans="1:8">
      <c r="A17" s="23" t="s">
        <v>20</v>
      </c>
      <c r="B17" s="15">
        <f>IF(SUM(D17,F17)=0,"-",SUM(D17,F17))</f>
        <v>2284</v>
      </c>
      <c r="C17" s="15">
        <f>IF(SUM(E17,G17)=0,"-",SUM(E17,G17))</f>
        <v>262</v>
      </c>
      <c r="D17" s="22">
        <v>1058</v>
      </c>
      <c r="E17" s="22">
        <v>106</v>
      </c>
      <c r="F17" s="22">
        <v>1226</v>
      </c>
      <c r="G17" s="22">
        <v>156</v>
      </c>
    </row>
    <row r="18" spans="1:8" ht="33.75">
      <c r="A18" s="21" t="s">
        <v>19</v>
      </c>
      <c r="B18" s="18">
        <f>IF(SUM(D18,F18)=0,"-",SUM(D18,F18))</f>
        <v>72</v>
      </c>
      <c r="C18" s="18" t="str">
        <f>IF(SUM(E18,G18)=0,"-",SUM(E18,G18))</f>
        <v>-</v>
      </c>
      <c r="D18" s="17">
        <f>D19</f>
        <v>37</v>
      </c>
      <c r="E18" s="17" t="str">
        <f>E19</f>
        <v>-</v>
      </c>
      <c r="F18" s="17">
        <f>F19</f>
        <v>35</v>
      </c>
      <c r="G18" s="17" t="str">
        <f>G19</f>
        <v>-</v>
      </c>
    </row>
    <row r="19" spans="1:8">
      <c r="A19" s="16" t="s">
        <v>18</v>
      </c>
      <c r="B19" s="15">
        <f>IF(SUM(B20:B24)=0,"-",SUM(B20:B24))</f>
        <v>72</v>
      </c>
      <c r="C19" s="15" t="str">
        <f>IF(SUM(C20:C24)=0,"-",SUM(C20:C24))</f>
        <v>-</v>
      </c>
      <c r="D19" s="15">
        <f>IF(SUM(D20:D24)=0,"-",SUM(D20:D24))</f>
        <v>37</v>
      </c>
      <c r="E19" s="15" t="str">
        <f>IF(SUM(E20:E24)=0,"-",SUM(E20:E24))</f>
        <v>-</v>
      </c>
      <c r="F19" s="15">
        <f>IF(SUM(F20:F24)=0,"-",SUM(F20:F24))</f>
        <v>35</v>
      </c>
      <c r="G19" s="15" t="str">
        <f>IF(SUM(G20:G24)=0,"-",SUM(G20:G24))</f>
        <v>-</v>
      </c>
      <c r="H19" s="3"/>
    </row>
    <row r="20" spans="1:8">
      <c r="A20" s="20" t="s">
        <v>17</v>
      </c>
      <c r="B20" s="12" t="str">
        <f>IF(SUM(D20,F20)=0,"-",SUM(D20,F20))</f>
        <v>-</v>
      </c>
      <c r="C20" s="12" t="str">
        <f>IF(SUM(E20,G20)=0,"-",SUM(E20,G20))</f>
        <v>-</v>
      </c>
      <c r="D20" s="14" t="s">
        <v>12</v>
      </c>
      <c r="E20" s="14" t="s">
        <v>12</v>
      </c>
      <c r="F20" s="14" t="s">
        <v>12</v>
      </c>
      <c r="G20" s="14" t="s">
        <v>12</v>
      </c>
      <c r="H20" s="3"/>
    </row>
    <row r="21" spans="1:8">
      <c r="A21" s="13" t="s">
        <v>16</v>
      </c>
      <c r="B21" s="12" t="str">
        <f>IF(SUM(D21,F21)=0,"-",SUM(D21,F21))</f>
        <v>-</v>
      </c>
      <c r="C21" s="12" t="str">
        <f>IF(SUM(E21,G21)=0,"-",SUM(E21,G21))</f>
        <v>-</v>
      </c>
      <c r="D21" s="11" t="s">
        <v>12</v>
      </c>
      <c r="E21" s="11" t="s">
        <v>12</v>
      </c>
      <c r="F21" s="11" t="s">
        <v>12</v>
      </c>
      <c r="G21" s="11" t="s">
        <v>12</v>
      </c>
      <c r="H21" s="3"/>
    </row>
    <row r="22" spans="1:8">
      <c r="A22" s="13" t="s">
        <v>15</v>
      </c>
      <c r="B22" s="12">
        <f>IF(SUM(D22,F22)=0,"-",SUM(D22,F22))</f>
        <v>72</v>
      </c>
      <c r="C22" s="12" t="str">
        <f>IF(SUM(E22,G22)=0,"-",SUM(E22,G22))</f>
        <v>-</v>
      </c>
      <c r="D22" s="11">
        <v>37</v>
      </c>
      <c r="E22" s="11"/>
      <c r="F22" s="11">
        <v>35</v>
      </c>
      <c r="G22" s="11" t="s">
        <v>12</v>
      </c>
      <c r="H22" s="3"/>
    </row>
    <row r="23" spans="1:8">
      <c r="A23" s="13" t="s">
        <v>14</v>
      </c>
      <c r="B23" s="12" t="str">
        <f>IF(SUM(D23,F23)=0,"-",SUM(D23,F23))</f>
        <v>-</v>
      </c>
      <c r="C23" s="12" t="str">
        <f>IF(SUM(E23,G23)=0,"-",SUM(E23,G23))</f>
        <v>-</v>
      </c>
      <c r="D23" s="11" t="s">
        <v>12</v>
      </c>
      <c r="E23" s="11" t="s">
        <v>12</v>
      </c>
      <c r="F23" s="11" t="s">
        <v>12</v>
      </c>
      <c r="G23" s="11" t="s">
        <v>12</v>
      </c>
      <c r="H23" s="3"/>
    </row>
    <row r="24" spans="1:8">
      <c r="A24" s="10" t="s">
        <v>13</v>
      </c>
      <c r="B24" s="12" t="str">
        <f>IF(SUM(D24,F24)=0,"-",SUM(D24,F24))</f>
        <v>-</v>
      </c>
      <c r="C24" s="12" t="str">
        <f>IF(SUM(E24,G24)=0,"-",SUM(E24,G24))</f>
        <v>-</v>
      </c>
      <c r="D24" s="8" t="s">
        <v>12</v>
      </c>
      <c r="E24" s="8" t="s">
        <v>12</v>
      </c>
      <c r="F24" s="8" t="s">
        <v>12</v>
      </c>
      <c r="G24" s="8" t="s">
        <v>12</v>
      </c>
      <c r="H24" s="3"/>
    </row>
    <row r="25" spans="1:8" ht="33.75">
      <c r="A25" s="19" t="s">
        <v>11</v>
      </c>
      <c r="B25" s="18">
        <f>IF(SUM(D25,F25)=0,"-",SUM(D25,F25))</f>
        <v>725</v>
      </c>
      <c r="C25" s="18">
        <f>IF(SUM(E25,G25)=0,"-",SUM(E25,G25))</f>
        <v>86</v>
      </c>
      <c r="D25" s="17">
        <f>D26</f>
        <v>289</v>
      </c>
      <c r="E25" s="17">
        <f>E26</f>
        <v>36</v>
      </c>
      <c r="F25" s="17">
        <f>F26</f>
        <v>436</v>
      </c>
      <c r="G25" s="17">
        <f>G26</f>
        <v>50</v>
      </c>
      <c r="H25" s="3"/>
    </row>
    <row r="26" spans="1:8">
      <c r="A26" s="16" t="s">
        <v>10</v>
      </c>
      <c r="B26" s="15">
        <f>IF(SUM(D26,F26)=0,"-",SUM(D26,F26))</f>
        <v>725</v>
      </c>
      <c r="C26" s="15">
        <f>IF(SUM(E26,G26)=0,"-",SUM(E26,G26))</f>
        <v>86</v>
      </c>
      <c r="D26" s="15">
        <f>IF(SUM(D27:D30)=0,"-",SUM(D27:D30))</f>
        <v>289</v>
      </c>
      <c r="E26" s="15">
        <f>IF(SUM(E27:E30)=0,"-",SUM(E27:E30))</f>
        <v>36</v>
      </c>
      <c r="F26" s="15">
        <f>IF(SUM(F27:F30)=0,"-",SUM(F27:F30))</f>
        <v>436</v>
      </c>
      <c r="G26" s="15">
        <f>IF(SUM(G27:G30)=0,"-",SUM(G27:G30))</f>
        <v>50</v>
      </c>
      <c r="H26" s="3"/>
    </row>
    <row r="27" spans="1:8">
      <c r="A27" s="13" t="s">
        <v>9</v>
      </c>
      <c r="B27" s="12">
        <f>IF(SUM(D27,F27)=0,"-",SUM(D27,F27))</f>
        <v>596</v>
      </c>
      <c r="C27" s="12">
        <f>IF(SUM(E27,G27)=0,"-",SUM(E27,G27))</f>
        <v>31</v>
      </c>
      <c r="D27" s="14">
        <v>238</v>
      </c>
      <c r="E27" s="14">
        <v>12</v>
      </c>
      <c r="F27" s="14">
        <v>358</v>
      </c>
      <c r="G27" s="14">
        <v>19</v>
      </c>
      <c r="H27" s="3"/>
    </row>
    <row r="28" spans="1:8">
      <c r="A28" s="13" t="s">
        <v>8</v>
      </c>
      <c r="B28" s="12">
        <f>IF(SUM(D28,F28)=0,"-",SUM(D28,F28))</f>
        <v>5</v>
      </c>
      <c r="C28" s="12" t="str">
        <f>IF(SUM(E28,G28)=0,"-",SUM(E28,G28))</f>
        <v>-</v>
      </c>
      <c r="D28" s="11">
        <v>2</v>
      </c>
      <c r="E28" s="11" t="s">
        <v>5</v>
      </c>
      <c r="F28" s="11">
        <v>3</v>
      </c>
      <c r="G28" s="11" t="s">
        <v>5</v>
      </c>
      <c r="H28" s="3"/>
    </row>
    <row r="29" spans="1:8">
      <c r="A29" s="13" t="s">
        <v>7</v>
      </c>
      <c r="B29" s="12">
        <f>IF(SUM(D29,F29)=0,"-",SUM(D29,F29))</f>
        <v>122</v>
      </c>
      <c r="C29" s="12">
        <f>IF(SUM(E29,G29)=0,"-",SUM(E29,G29))</f>
        <v>55</v>
      </c>
      <c r="D29" s="11">
        <v>48</v>
      </c>
      <c r="E29" s="11">
        <v>24</v>
      </c>
      <c r="F29" s="11">
        <v>74</v>
      </c>
      <c r="G29" s="11">
        <v>31</v>
      </c>
      <c r="H29" s="3"/>
    </row>
    <row r="30" spans="1:8">
      <c r="A30" s="10" t="s">
        <v>6</v>
      </c>
      <c r="B30" s="9">
        <f>IF(SUM(D30,F30)=0,"-",SUM(D30,F30))</f>
        <v>2</v>
      </c>
      <c r="C30" s="9" t="str">
        <f>IF(SUM(E30,G30)=0,"-",SUM(E30,G30))</f>
        <v>-</v>
      </c>
      <c r="D30" s="8">
        <v>1</v>
      </c>
      <c r="E30" s="8" t="s">
        <v>5</v>
      </c>
      <c r="F30" s="8">
        <v>1</v>
      </c>
      <c r="G30" s="8" t="s">
        <v>5</v>
      </c>
      <c r="H30" s="3"/>
    </row>
    <row r="31" spans="1:8">
      <c r="A31" s="7" t="s">
        <v>4</v>
      </c>
      <c r="B31" s="3"/>
      <c r="C31" s="3"/>
      <c r="D31" s="3"/>
      <c r="E31" s="3"/>
      <c r="F31" s="3"/>
      <c r="G31" s="3"/>
      <c r="H31" s="3"/>
    </row>
    <row r="32" spans="1:8">
      <c r="A32" s="7" t="s">
        <v>3</v>
      </c>
      <c r="B32" s="3"/>
      <c r="C32" s="3"/>
      <c r="D32" s="3"/>
      <c r="E32" s="3"/>
      <c r="F32" s="3"/>
      <c r="G32" s="3"/>
      <c r="H32" s="3"/>
    </row>
    <row r="33" spans="1:9">
      <c r="A33" s="6" t="s">
        <v>2</v>
      </c>
      <c r="B33" s="3"/>
      <c r="C33" s="3"/>
      <c r="D33" s="3"/>
      <c r="E33" s="3"/>
      <c r="F33" s="3"/>
      <c r="G33" s="3"/>
      <c r="H33" s="3"/>
    </row>
    <row r="34" spans="1:9">
      <c r="A34" s="4"/>
      <c r="B34" s="3"/>
      <c r="C34" s="3"/>
      <c r="D34" s="3"/>
      <c r="E34" s="3"/>
      <c r="F34" s="3"/>
      <c r="G34" s="3"/>
      <c r="H34" s="3"/>
    </row>
    <row r="35" spans="1:9">
      <c r="A35" s="4" t="s">
        <v>1</v>
      </c>
      <c r="B35" s="3"/>
      <c r="C35" s="3"/>
      <c r="D35" s="3"/>
      <c r="E35" s="3"/>
      <c r="F35" s="3"/>
      <c r="G35" s="3"/>
      <c r="H35" s="3"/>
      <c r="I35" s="5"/>
    </row>
    <row r="36" spans="1:9">
      <c r="A36" s="4" t="s">
        <v>0</v>
      </c>
      <c r="B36" s="3"/>
      <c r="C36" s="3"/>
      <c r="D36" s="3"/>
      <c r="E36" s="3"/>
      <c r="F36" s="3"/>
      <c r="G36" s="3"/>
      <c r="H36" s="3"/>
      <c r="I36" s="5"/>
    </row>
    <row r="37" spans="1:9">
      <c r="A37" s="4"/>
      <c r="B37" s="3"/>
      <c r="C37" s="3"/>
      <c r="D37" s="3"/>
      <c r="E37" s="3"/>
      <c r="F37" s="3"/>
      <c r="G37" s="3"/>
      <c r="H37" s="3"/>
    </row>
  </sheetData>
  <mergeCells count="4">
    <mergeCell ref="B3:G3"/>
    <mergeCell ref="B4:C4"/>
    <mergeCell ref="D4:E4"/>
    <mergeCell ref="F4:G4"/>
  </mergeCells>
  <phoneticPr fontId="3"/>
  <pageMargins left="0.78740157480314965" right="0.78740157480314965" top="0.78740157480314965" bottom="0.78740157480314965" header="0" footer="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view="pageBreakPreview" zoomScaleNormal="100" workbookViewId="0">
      <selection activeCell="D13" sqref="D13"/>
    </sheetView>
  </sheetViews>
  <sheetFormatPr defaultRowHeight="12"/>
  <cols>
    <col min="1" max="1" width="10.375" style="53" customWidth="1"/>
    <col min="2" max="19" width="8.125" style="52" customWidth="1"/>
    <col min="20" max="16384" width="9" style="52"/>
  </cols>
  <sheetData>
    <row r="1" spans="1:21" s="93" customFormat="1" ht="18" customHeight="1">
      <c r="A1" s="98" t="s">
        <v>180</v>
      </c>
      <c r="B1" s="414"/>
      <c r="C1" s="414"/>
      <c r="D1" s="414"/>
      <c r="E1" s="414"/>
      <c r="F1" s="412"/>
      <c r="G1" s="96"/>
      <c r="H1" s="97"/>
      <c r="I1" s="96"/>
      <c r="J1" s="96"/>
      <c r="K1" s="96"/>
      <c r="L1" s="96"/>
      <c r="M1" s="96"/>
      <c r="N1" s="96"/>
      <c r="O1" s="96"/>
      <c r="P1" s="96"/>
      <c r="Q1" s="96"/>
      <c r="R1" s="413"/>
      <c r="S1" s="48" t="s">
        <v>61</v>
      </c>
      <c r="T1" s="412"/>
      <c r="U1" s="412"/>
    </row>
    <row r="2" spans="1:21" ht="24.75" customHeight="1">
      <c r="A2" s="137"/>
      <c r="B2" s="406" t="s">
        <v>179</v>
      </c>
      <c r="C2" s="411"/>
      <c r="D2" s="406" t="s">
        <v>178</v>
      </c>
      <c r="E2" s="406"/>
      <c r="F2" s="406" t="s">
        <v>177</v>
      </c>
      <c r="G2" s="406"/>
      <c r="H2" s="406" t="s">
        <v>176</v>
      </c>
      <c r="I2" s="405"/>
      <c r="J2" s="410" t="s">
        <v>175</v>
      </c>
      <c r="K2" s="409"/>
      <c r="L2" s="408"/>
      <c r="M2" s="408"/>
      <c r="N2" s="408"/>
      <c r="O2" s="407"/>
      <c r="P2" s="406" t="s">
        <v>174</v>
      </c>
      <c r="Q2" s="405"/>
      <c r="R2" s="406" t="s">
        <v>154</v>
      </c>
      <c r="S2" s="405"/>
      <c r="T2" s="59"/>
      <c r="U2" s="59"/>
    </row>
    <row r="3" spans="1:21" s="398" customFormat="1" ht="13.5">
      <c r="A3" s="404"/>
      <c r="B3" s="403" t="s">
        <v>172</v>
      </c>
      <c r="C3" s="403" t="s">
        <v>171</v>
      </c>
      <c r="D3" s="403" t="s">
        <v>173</v>
      </c>
      <c r="E3" s="403" t="s">
        <v>171</v>
      </c>
      <c r="F3" s="403" t="s">
        <v>172</v>
      </c>
      <c r="G3" s="403" t="s">
        <v>171</v>
      </c>
      <c r="H3" s="403" t="s">
        <v>172</v>
      </c>
      <c r="I3" s="403" t="s">
        <v>171</v>
      </c>
      <c r="J3" s="117" t="s">
        <v>38</v>
      </c>
      <c r="K3" s="221"/>
      <c r="L3" s="87" t="s">
        <v>170</v>
      </c>
      <c r="M3" s="118"/>
      <c r="N3" s="87" t="s">
        <v>169</v>
      </c>
      <c r="O3" s="118"/>
      <c r="P3" s="313" t="s">
        <v>168</v>
      </c>
      <c r="Q3" s="313" t="s">
        <v>167</v>
      </c>
      <c r="R3" s="313" t="s">
        <v>168</v>
      </c>
      <c r="S3" s="313" t="s">
        <v>167</v>
      </c>
      <c r="T3" s="399"/>
      <c r="U3" s="399"/>
    </row>
    <row r="4" spans="1:21" s="398" customFormat="1" ht="11.25">
      <c r="A4" s="402"/>
      <c r="B4" s="401"/>
      <c r="C4" s="400"/>
      <c r="D4" s="400"/>
      <c r="E4" s="400"/>
      <c r="F4" s="400"/>
      <c r="G4" s="400"/>
      <c r="H4" s="400"/>
      <c r="I4" s="400"/>
      <c r="J4" s="313" t="s">
        <v>168</v>
      </c>
      <c r="K4" s="313" t="s">
        <v>167</v>
      </c>
      <c r="L4" s="313" t="s">
        <v>168</v>
      </c>
      <c r="M4" s="313" t="s">
        <v>167</v>
      </c>
      <c r="N4" s="313" t="s">
        <v>168</v>
      </c>
      <c r="O4" s="313" t="s">
        <v>167</v>
      </c>
      <c r="P4" s="313"/>
      <c r="Q4" s="313"/>
      <c r="R4" s="313"/>
      <c r="S4" s="313"/>
      <c r="T4" s="399"/>
      <c r="U4" s="399"/>
    </row>
    <row r="5" spans="1:21">
      <c r="A5" s="16" t="s">
        <v>33</v>
      </c>
      <c r="B5" s="397">
        <v>11033</v>
      </c>
      <c r="C5" s="32">
        <v>13587</v>
      </c>
      <c r="D5" s="32">
        <v>22</v>
      </c>
      <c r="E5" s="32">
        <v>45</v>
      </c>
      <c r="F5" s="32">
        <v>982</v>
      </c>
      <c r="G5" s="32">
        <v>1806</v>
      </c>
      <c r="H5" s="32">
        <v>1743</v>
      </c>
      <c r="I5" s="32">
        <v>2505</v>
      </c>
      <c r="J5" s="32">
        <v>418</v>
      </c>
      <c r="K5" s="32">
        <v>1112</v>
      </c>
      <c r="L5" s="32">
        <v>120</v>
      </c>
      <c r="M5" s="32">
        <v>320</v>
      </c>
      <c r="N5" s="32">
        <v>82</v>
      </c>
      <c r="O5" s="32">
        <v>150</v>
      </c>
      <c r="P5" s="32">
        <v>318</v>
      </c>
      <c r="Q5" s="32">
        <v>651</v>
      </c>
      <c r="R5" s="32">
        <v>4567</v>
      </c>
      <c r="S5" s="32">
        <v>6232</v>
      </c>
      <c r="T5" s="59"/>
      <c r="U5" s="59"/>
    </row>
    <row r="6" spans="1:21" ht="33.75">
      <c r="A6" s="21" t="s">
        <v>32</v>
      </c>
      <c r="B6" s="18">
        <f>IF(SUM(B7,B16)=0,"-",SUM(B7,B16))</f>
        <v>424</v>
      </c>
      <c r="C6" s="18">
        <f>IF(SUM(C7,C16)=0,"-",SUM(C7,C16))</f>
        <v>611</v>
      </c>
      <c r="D6" s="18" t="str">
        <f>IF(SUM(D7,D16)=0,"-",SUM(D7,D16))</f>
        <v>-</v>
      </c>
      <c r="E6" s="18" t="str">
        <f>IF(SUM(E7,E16)=0,"-",SUM(E7,E16))</f>
        <v>-</v>
      </c>
      <c r="F6" s="18">
        <f>IF(SUM(F7,F16)=0,"-",SUM(F7,F16))</f>
        <v>37</v>
      </c>
      <c r="G6" s="18">
        <f>IF(SUM(G7,G16)=0,"-",SUM(G7,G16))</f>
        <v>66</v>
      </c>
      <c r="H6" s="18">
        <f>IF(SUM(H7,H16)=0,"-",SUM(H7,H16))</f>
        <v>55</v>
      </c>
      <c r="I6" s="18">
        <f>IF(SUM(I7,I16)=0,"-",SUM(I7,I16))</f>
        <v>87</v>
      </c>
      <c r="J6" s="18">
        <f>IF(SUM(J7,J16)=0,"-",SUM(J7,J16))</f>
        <v>51</v>
      </c>
      <c r="K6" s="18">
        <f>IF(SUM(K7,K16)=0,"-",SUM(K7,K16))</f>
        <v>287</v>
      </c>
      <c r="L6" s="18">
        <f>IF(SUM(L7,L16)=0,"-",SUM(L7,L16))</f>
        <v>3</v>
      </c>
      <c r="M6" s="18">
        <f>IF(SUM(M7,M16)=0,"-",SUM(M7,M16))</f>
        <v>4</v>
      </c>
      <c r="N6" s="18">
        <f>IF(SUM(N7,N16)=0,"-",SUM(N7,N16))</f>
        <v>2</v>
      </c>
      <c r="O6" s="18">
        <f>IF(SUM(O7,O16)=0,"-",SUM(O7,O16))</f>
        <v>4</v>
      </c>
      <c r="P6" s="18">
        <f>IF(SUM(P7,P16)=0,"-",SUM(P7,P16))</f>
        <v>14</v>
      </c>
      <c r="Q6" s="18">
        <f>IF(SUM(Q7,Q16)=0,"-",SUM(Q7,Q16))</f>
        <v>31</v>
      </c>
      <c r="R6" s="18">
        <f>IF(SUM(R7,R16)=0,"-",SUM(R7,R16))</f>
        <v>137</v>
      </c>
      <c r="S6" s="18">
        <f>IF(SUM(S7,S16)=0,"-",SUM(S7,S16))</f>
        <v>269</v>
      </c>
      <c r="T6" s="59"/>
      <c r="U6" s="59"/>
    </row>
    <row r="7" spans="1:21">
      <c r="A7" s="16" t="s">
        <v>31</v>
      </c>
      <c r="B7" s="15">
        <f>IF(SUM(B8:B15)=0,"-",SUM(B8:B15))</f>
        <v>405</v>
      </c>
      <c r="C7" s="15">
        <f>IF(SUM(C8:C15)=0,"-",SUM(C8:C15))</f>
        <v>580</v>
      </c>
      <c r="D7" s="15" t="str">
        <f>IF(SUM(D8:D15)=0,"-",SUM(D8:D15))</f>
        <v>-</v>
      </c>
      <c r="E7" s="15" t="str">
        <f>IF(SUM(E8:E15)=0,"-",SUM(E8:E15))</f>
        <v>-</v>
      </c>
      <c r="F7" s="15">
        <f>IF(SUM(F8:F15)=0,"-",SUM(F8:F15))</f>
        <v>28</v>
      </c>
      <c r="G7" s="15">
        <f>IF(SUM(G8:G15)=0,"-",SUM(G8:G15))</f>
        <v>50</v>
      </c>
      <c r="H7" s="15">
        <f>IF(SUM(H8:H15)=0,"-",SUM(H8:H15))</f>
        <v>43</v>
      </c>
      <c r="I7" s="15">
        <f>IF(SUM(I8:I15)=0,"-",SUM(I8:I15))</f>
        <v>67</v>
      </c>
      <c r="J7" s="15">
        <f>IF(SUM(J8:J15)=0,"-",SUM(J8:J15))</f>
        <v>21</v>
      </c>
      <c r="K7" s="15">
        <f>IF(SUM(K8:K15)=0,"-",SUM(K8:K15))</f>
        <v>195</v>
      </c>
      <c r="L7" s="15">
        <f>IF(SUM(L8:L15)=0,"-",SUM(L8:L15))</f>
        <v>3</v>
      </c>
      <c r="M7" s="15">
        <f>IF(SUM(M8:M15)=0,"-",SUM(M8:M15))</f>
        <v>4</v>
      </c>
      <c r="N7" s="15">
        <f>IF(SUM(N8:N15)=0,"-",SUM(N8:N15))</f>
        <v>2</v>
      </c>
      <c r="O7" s="15">
        <f>IF(SUM(O8:O15)=0,"-",SUM(O8:O15))</f>
        <v>4</v>
      </c>
      <c r="P7" s="15">
        <f>IF(SUM(P8:P15)=0,"-",SUM(P8:P15))</f>
        <v>14</v>
      </c>
      <c r="Q7" s="15">
        <f>IF(SUM(Q8:Q15)=0,"-",SUM(Q8:Q15))</f>
        <v>31</v>
      </c>
      <c r="R7" s="15">
        <f>IF(SUM(R8:R15)=0,"-",SUM(R8:R15))</f>
        <v>137</v>
      </c>
      <c r="S7" s="15">
        <f>IF(SUM(S8:S15)=0,"-",SUM(S8:S15))</f>
        <v>269</v>
      </c>
      <c r="T7" s="59"/>
      <c r="U7" s="59"/>
    </row>
    <row r="8" spans="1:21">
      <c r="A8" s="124" t="s">
        <v>30</v>
      </c>
      <c r="B8" s="24">
        <v>1</v>
      </c>
      <c r="C8" s="24">
        <v>1</v>
      </c>
      <c r="D8" s="24" t="s">
        <v>21</v>
      </c>
      <c r="E8" s="24" t="s">
        <v>21</v>
      </c>
      <c r="F8" s="24">
        <v>2</v>
      </c>
      <c r="G8" s="24">
        <v>6</v>
      </c>
      <c r="H8" s="24">
        <v>3</v>
      </c>
      <c r="I8" s="24">
        <v>6</v>
      </c>
      <c r="J8" s="24">
        <v>16</v>
      </c>
      <c r="K8" s="24">
        <v>187</v>
      </c>
      <c r="L8" s="24">
        <v>2</v>
      </c>
      <c r="M8" s="24">
        <v>2</v>
      </c>
      <c r="N8" s="24" t="s">
        <v>21</v>
      </c>
      <c r="O8" s="24" t="s">
        <v>21</v>
      </c>
      <c r="P8" s="24">
        <v>4</v>
      </c>
      <c r="Q8" s="24">
        <v>9</v>
      </c>
      <c r="R8" s="24">
        <v>25</v>
      </c>
      <c r="S8" s="24">
        <v>42</v>
      </c>
      <c r="T8" s="59"/>
      <c r="U8" s="59"/>
    </row>
    <row r="9" spans="1:21">
      <c r="A9" s="124" t="s">
        <v>29</v>
      </c>
      <c r="B9" s="24">
        <v>15</v>
      </c>
      <c r="C9" s="24">
        <v>21</v>
      </c>
      <c r="D9" s="24" t="s">
        <v>21</v>
      </c>
      <c r="E9" s="24" t="s">
        <v>21</v>
      </c>
      <c r="F9" s="24" t="s">
        <v>21</v>
      </c>
      <c r="G9" s="24" t="s">
        <v>21</v>
      </c>
      <c r="H9" s="24" t="s">
        <v>21</v>
      </c>
      <c r="I9" s="24" t="s">
        <v>21</v>
      </c>
      <c r="J9" s="24" t="s">
        <v>21</v>
      </c>
      <c r="K9" s="24" t="s">
        <v>21</v>
      </c>
      <c r="L9" s="24" t="s">
        <v>21</v>
      </c>
      <c r="M9" s="24" t="s">
        <v>21</v>
      </c>
      <c r="N9" s="24" t="s">
        <v>21</v>
      </c>
      <c r="O9" s="24" t="s">
        <v>21</v>
      </c>
      <c r="P9" s="24" t="s">
        <v>21</v>
      </c>
      <c r="Q9" s="24" t="s">
        <v>21</v>
      </c>
      <c r="R9" s="24">
        <v>1</v>
      </c>
      <c r="S9" s="24">
        <v>1</v>
      </c>
      <c r="T9" s="59"/>
      <c r="U9" s="59"/>
    </row>
    <row r="10" spans="1:21">
      <c r="A10" s="124" t="s">
        <v>28</v>
      </c>
      <c r="B10" s="24">
        <v>203</v>
      </c>
      <c r="C10" s="24">
        <v>296</v>
      </c>
      <c r="D10" s="24" t="s">
        <v>21</v>
      </c>
      <c r="E10" s="24" t="s">
        <v>21</v>
      </c>
      <c r="F10" s="24">
        <v>1</v>
      </c>
      <c r="G10" s="24">
        <v>11</v>
      </c>
      <c r="H10" s="24">
        <v>17</v>
      </c>
      <c r="I10" s="24">
        <v>19</v>
      </c>
      <c r="J10" s="24">
        <v>1</v>
      </c>
      <c r="K10" s="24">
        <v>2</v>
      </c>
      <c r="L10" s="24" t="s">
        <v>21</v>
      </c>
      <c r="M10" s="24" t="s">
        <v>21</v>
      </c>
      <c r="N10" s="24" t="s">
        <v>21</v>
      </c>
      <c r="O10" s="24" t="s">
        <v>21</v>
      </c>
      <c r="P10" s="24" t="s">
        <v>21</v>
      </c>
      <c r="Q10" s="24" t="s">
        <v>21</v>
      </c>
      <c r="R10" s="24">
        <v>90</v>
      </c>
      <c r="S10" s="24">
        <v>198</v>
      </c>
      <c r="T10" s="59"/>
      <c r="U10" s="59"/>
    </row>
    <row r="11" spans="1:21">
      <c r="A11" s="124" t="s">
        <v>27</v>
      </c>
      <c r="B11" s="24">
        <v>89</v>
      </c>
      <c r="C11" s="24">
        <v>122</v>
      </c>
      <c r="D11" s="24" t="s">
        <v>21</v>
      </c>
      <c r="E11" s="24" t="s">
        <v>21</v>
      </c>
      <c r="F11" s="24">
        <v>17</v>
      </c>
      <c r="G11" s="24">
        <v>19</v>
      </c>
      <c r="H11" s="24">
        <v>19</v>
      </c>
      <c r="I11" s="24">
        <v>37</v>
      </c>
      <c r="J11" s="24">
        <v>3</v>
      </c>
      <c r="K11" s="24">
        <v>4</v>
      </c>
      <c r="L11" s="24">
        <v>1</v>
      </c>
      <c r="M11" s="24">
        <v>2</v>
      </c>
      <c r="N11" s="24">
        <v>1</v>
      </c>
      <c r="O11" s="24">
        <v>2</v>
      </c>
      <c r="P11" s="24">
        <v>6</v>
      </c>
      <c r="Q11" s="24">
        <v>12</v>
      </c>
      <c r="R11" s="24" t="s">
        <v>21</v>
      </c>
      <c r="S11" s="24" t="s">
        <v>21</v>
      </c>
      <c r="T11" s="59"/>
      <c r="U11" s="59"/>
    </row>
    <row r="12" spans="1:21">
      <c r="A12" s="124" t="s">
        <v>26</v>
      </c>
      <c r="B12" s="24">
        <v>12</v>
      </c>
      <c r="C12" s="24">
        <v>19</v>
      </c>
      <c r="D12" s="24" t="s">
        <v>21</v>
      </c>
      <c r="E12" s="24" t="s">
        <v>21</v>
      </c>
      <c r="F12" s="24" t="s">
        <v>21</v>
      </c>
      <c r="G12" s="24" t="s">
        <v>21</v>
      </c>
      <c r="H12" s="24" t="s">
        <v>21</v>
      </c>
      <c r="I12" s="24" t="s">
        <v>21</v>
      </c>
      <c r="J12" s="24" t="s">
        <v>21</v>
      </c>
      <c r="K12" s="24" t="s">
        <v>21</v>
      </c>
      <c r="L12" s="24" t="s">
        <v>21</v>
      </c>
      <c r="M12" s="24" t="s">
        <v>21</v>
      </c>
      <c r="N12" s="24" t="s">
        <v>21</v>
      </c>
      <c r="O12" s="24" t="s">
        <v>21</v>
      </c>
      <c r="P12" s="24">
        <v>4</v>
      </c>
      <c r="Q12" s="24">
        <v>10</v>
      </c>
      <c r="R12" s="24">
        <v>8</v>
      </c>
      <c r="S12" s="24">
        <v>11</v>
      </c>
      <c r="T12" s="59"/>
      <c r="U12" s="59"/>
    </row>
    <row r="13" spans="1:21">
      <c r="A13" s="124" t="s">
        <v>24</v>
      </c>
      <c r="B13" s="24">
        <v>61</v>
      </c>
      <c r="C13" s="24">
        <v>89</v>
      </c>
      <c r="D13" s="24" t="s">
        <v>21</v>
      </c>
      <c r="E13" s="24" t="s">
        <v>21</v>
      </c>
      <c r="F13" s="24" t="s">
        <v>21</v>
      </c>
      <c r="G13" s="24" t="s">
        <v>21</v>
      </c>
      <c r="H13" s="24" t="s">
        <v>21</v>
      </c>
      <c r="I13" s="24" t="s">
        <v>21</v>
      </c>
      <c r="J13" s="24" t="s">
        <v>21</v>
      </c>
      <c r="K13" s="24" t="s">
        <v>21</v>
      </c>
      <c r="L13" s="24" t="s">
        <v>21</v>
      </c>
      <c r="M13" s="24" t="s">
        <v>21</v>
      </c>
      <c r="N13" s="24" t="s">
        <v>21</v>
      </c>
      <c r="O13" s="24" t="s">
        <v>21</v>
      </c>
      <c r="P13" s="24" t="s">
        <v>21</v>
      </c>
      <c r="Q13" s="24" t="s">
        <v>21</v>
      </c>
      <c r="R13" s="24">
        <v>11</v>
      </c>
      <c r="S13" s="24">
        <v>15</v>
      </c>
      <c r="T13" s="59"/>
      <c r="U13" s="59"/>
    </row>
    <row r="14" spans="1:21">
      <c r="A14" s="124" t="s">
        <v>23</v>
      </c>
      <c r="B14" s="24">
        <v>18</v>
      </c>
      <c r="C14" s="24">
        <v>18</v>
      </c>
      <c r="D14" s="24" t="s">
        <v>21</v>
      </c>
      <c r="E14" s="24" t="s">
        <v>21</v>
      </c>
      <c r="F14" s="24">
        <v>5</v>
      </c>
      <c r="G14" s="24">
        <v>6</v>
      </c>
      <c r="H14" s="24">
        <v>1</v>
      </c>
      <c r="I14" s="24">
        <v>1</v>
      </c>
      <c r="J14" s="24">
        <v>1</v>
      </c>
      <c r="K14" s="24">
        <v>2</v>
      </c>
      <c r="L14" s="24" t="s">
        <v>21</v>
      </c>
      <c r="M14" s="24" t="s">
        <v>21</v>
      </c>
      <c r="N14" s="24">
        <v>1</v>
      </c>
      <c r="O14" s="24">
        <v>2</v>
      </c>
      <c r="P14" s="24" t="s">
        <v>21</v>
      </c>
      <c r="Q14" s="24" t="s">
        <v>21</v>
      </c>
      <c r="R14" s="24" t="s">
        <v>21</v>
      </c>
      <c r="S14" s="24" t="s">
        <v>21</v>
      </c>
      <c r="T14" s="59"/>
      <c r="U14" s="59"/>
    </row>
    <row r="15" spans="1:21">
      <c r="A15" s="123" t="s">
        <v>22</v>
      </c>
      <c r="B15" s="103">
        <v>6</v>
      </c>
      <c r="C15" s="103">
        <v>14</v>
      </c>
      <c r="D15" s="103" t="s">
        <v>21</v>
      </c>
      <c r="E15" s="103" t="s">
        <v>21</v>
      </c>
      <c r="F15" s="103">
        <v>3</v>
      </c>
      <c r="G15" s="103">
        <v>8</v>
      </c>
      <c r="H15" s="103">
        <v>3</v>
      </c>
      <c r="I15" s="103">
        <v>4</v>
      </c>
      <c r="J15" s="103" t="s">
        <v>21</v>
      </c>
      <c r="K15" s="103" t="s">
        <v>21</v>
      </c>
      <c r="L15" s="103" t="s">
        <v>21</v>
      </c>
      <c r="M15" s="103" t="s">
        <v>21</v>
      </c>
      <c r="N15" s="103" t="s">
        <v>21</v>
      </c>
      <c r="O15" s="103" t="s">
        <v>21</v>
      </c>
      <c r="P15" s="103" t="s">
        <v>21</v>
      </c>
      <c r="Q15" s="103" t="s">
        <v>21</v>
      </c>
      <c r="R15" s="103">
        <v>2</v>
      </c>
      <c r="S15" s="103">
        <v>2</v>
      </c>
      <c r="T15" s="59"/>
      <c r="U15" s="59"/>
    </row>
    <row r="16" spans="1:21">
      <c r="A16" s="123" t="s">
        <v>20</v>
      </c>
      <c r="B16" s="73">
        <v>19</v>
      </c>
      <c r="C16" s="73">
        <v>31</v>
      </c>
      <c r="D16" s="73" t="s">
        <v>21</v>
      </c>
      <c r="E16" s="73" t="s">
        <v>21</v>
      </c>
      <c r="F16" s="73">
        <v>9</v>
      </c>
      <c r="G16" s="73">
        <v>16</v>
      </c>
      <c r="H16" s="73">
        <v>12</v>
      </c>
      <c r="I16" s="73">
        <v>20</v>
      </c>
      <c r="J16" s="73">
        <v>30</v>
      </c>
      <c r="K16" s="73">
        <v>92</v>
      </c>
      <c r="L16" s="73" t="s">
        <v>21</v>
      </c>
      <c r="M16" s="73" t="s">
        <v>21</v>
      </c>
      <c r="N16" s="73" t="s">
        <v>21</v>
      </c>
      <c r="O16" s="73" t="s">
        <v>21</v>
      </c>
      <c r="P16" s="73" t="s">
        <v>21</v>
      </c>
      <c r="Q16" s="73" t="s">
        <v>21</v>
      </c>
      <c r="R16" s="73" t="s">
        <v>21</v>
      </c>
      <c r="S16" s="73" t="s">
        <v>21</v>
      </c>
      <c r="T16" s="59"/>
      <c r="U16" s="59"/>
    </row>
    <row r="17" spans="1:24" ht="33.75">
      <c r="A17" s="21" t="s">
        <v>32</v>
      </c>
      <c r="B17" s="18">
        <f>IF(SUM(B18,B33)=0,"-",SUM(B18,B33))</f>
        <v>146</v>
      </c>
      <c r="C17" s="18">
        <f>IF(SUM(C18,C33)=0,"-",SUM(C18,C33))</f>
        <v>234</v>
      </c>
      <c r="D17" s="18" t="str">
        <f>IF(SUM(D18,D33)=0,"-",SUM(D18,D33))</f>
        <v>-</v>
      </c>
      <c r="E17" s="18" t="str">
        <f>IF(SUM(E18,E33)=0,"-",SUM(E18,E33))</f>
        <v>-</v>
      </c>
      <c r="F17" s="18">
        <f>IF(SUM(F18,F33)=0,"-",SUM(F18,F33))</f>
        <v>44</v>
      </c>
      <c r="G17" s="18">
        <f>IF(SUM(G18,G33)=0,"-",SUM(G18,G33))</f>
        <v>59</v>
      </c>
      <c r="H17" s="18">
        <f>IF(SUM(H18,H33)=0,"-",SUM(H18,H33))</f>
        <v>33</v>
      </c>
      <c r="I17" s="18">
        <f>IF(SUM(I18,I33)=0,"-",SUM(I18,I33))</f>
        <v>48</v>
      </c>
      <c r="J17" s="18">
        <f>IF(SUM(J18,J33)=0,"-",SUM(J18,J33))</f>
        <v>10</v>
      </c>
      <c r="K17" s="18">
        <f>IF(SUM(K18,K33)=0,"-",SUM(K18,K33))</f>
        <v>46</v>
      </c>
      <c r="L17" s="18">
        <f>IF(SUM(L18,L33)=0,"-",SUM(L18,L33))</f>
        <v>3</v>
      </c>
      <c r="M17" s="18">
        <f>IF(SUM(M18,M33)=0,"-",SUM(M18,M33))</f>
        <v>19</v>
      </c>
      <c r="N17" s="18">
        <f>IF(SUM(N18,N33)=0,"-",SUM(N18,N33))</f>
        <v>2</v>
      </c>
      <c r="O17" s="18">
        <f>IF(SUM(O18,O33)=0,"-",SUM(O18,O33))</f>
        <v>4</v>
      </c>
      <c r="P17" s="18">
        <f>IF(SUM(P18,P33)=0,"-",SUM(P18,P33))</f>
        <v>18</v>
      </c>
      <c r="Q17" s="18">
        <f>IF(SUM(Q18,Q33)=0,"-",SUM(Q18,Q33))</f>
        <v>37</v>
      </c>
      <c r="R17" s="18">
        <f>IF(SUM(R18,R33)=0,"-",SUM(R18,R33))</f>
        <v>14</v>
      </c>
      <c r="S17" s="18">
        <f>IF(SUM(S18,S33)=0,"-",SUM(S18,S33))</f>
        <v>20</v>
      </c>
      <c r="T17" s="59"/>
      <c r="U17" s="59"/>
    </row>
    <row r="18" spans="1:24">
      <c r="A18" s="16" t="s">
        <v>93</v>
      </c>
      <c r="B18" s="15">
        <f>IF(SUM(B19:B23)=0,"-",SUM(B19:B23))</f>
        <v>146</v>
      </c>
      <c r="C18" s="15">
        <f>IF(SUM(C19:C23)=0,"-",SUM(C19:C23))</f>
        <v>234</v>
      </c>
      <c r="D18" s="15" t="str">
        <f>IF(SUM(D19:D23)=0,"-",SUM(D19:D23))</f>
        <v>-</v>
      </c>
      <c r="E18" s="15" t="str">
        <f>IF(SUM(E19:E23)=0,"-",SUM(E19:E23))</f>
        <v>-</v>
      </c>
      <c r="F18" s="15">
        <f>IF(SUM(F19:F23)=0,"-",SUM(F19:F23))</f>
        <v>44</v>
      </c>
      <c r="G18" s="15">
        <f>IF(SUM(G19:G23)=0,"-",SUM(G19:G23))</f>
        <v>59</v>
      </c>
      <c r="H18" s="15">
        <f>IF(SUM(H19:H23)=0,"-",SUM(H19:H23))</f>
        <v>33</v>
      </c>
      <c r="I18" s="15">
        <f>IF(SUM(I19:I23)=0,"-",SUM(I19:I23))</f>
        <v>48</v>
      </c>
      <c r="J18" s="15">
        <f>IF(SUM(J19:J23)=0,"-",SUM(J19:J23))</f>
        <v>10</v>
      </c>
      <c r="K18" s="15">
        <f>IF(SUM(K19:K23)=0,"-",SUM(K19:K23))</f>
        <v>46</v>
      </c>
      <c r="L18" s="15">
        <f>IF(SUM(L19:L23)=0,"-",SUM(L19:L23))</f>
        <v>3</v>
      </c>
      <c r="M18" s="15">
        <f>IF(SUM(M19:M23)=0,"-",SUM(M19:M23))</f>
        <v>19</v>
      </c>
      <c r="N18" s="15">
        <f>IF(SUM(N19:N23)=0,"-",SUM(N19:N23))</f>
        <v>2</v>
      </c>
      <c r="O18" s="15">
        <f>IF(SUM(O19:O23)=0,"-",SUM(O19:O23))</f>
        <v>4</v>
      </c>
      <c r="P18" s="15">
        <f>IF(SUM(P19:P23)=0,"-",SUM(P19:P23))</f>
        <v>18</v>
      </c>
      <c r="Q18" s="15">
        <f>IF(SUM(Q19:Q23)=0,"-",SUM(Q19:Q23))</f>
        <v>37</v>
      </c>
      <c r="R18" s="15">
        <f>IF(SUM(R19:R23)=0,"-",SUM(R19:R23))</f>
        <v>14</v>
      </c>
      <c r="S18" s="15">
        <f>IF(SUM(S19:S23)=0,"-",SUM(S19:S23))</f>
        <v>20</v>
      </c>
      <c r="T18" s="59"/>
      <c r="U18" s="59"/>
    </row>
    <row r="19" spans="1:24">
      <c r="A19" s="125" t="s">
        <v>17</v>
      </c>
      <c r="B19" s="69">
        <v>32</v>
      </c>
      <c r="C19" s="69">
        <v>32</v>
      </c>
      <c r="D19" s="69" t="s">
        <v>68</v>
      </c>
      <c r="E19" s="69" t="s">
        <v>68</v>
      </c>
      <c r="F19" s="69" t="s">
        <v>68</v>
      </c>
      <c r="G19" s="69" t="s">
        <v>68</v>
      </c>
      <c r="H19" s="69" t="s">
        <v>68</v>
      </c>
      <c r="I19" s="69" t="s">
        <v>68</v>
      </c>
      <c r="J19" s="69" t="s">
        <v>68</v>
      </c>
      <c r="K19" s="69" t="s">
        <v>68</v>
      </c>
      <c r="L19" s="69" t="s">
        <v>68</v>
      </c>
      <c r="M19" s="69" t="s">
        <v>68</v>
      </c>
      <c r="N19" s="69" t="s">
        <v>68</v>
      </c>
      <c r="O19" s="69" t="s">
        <v>68</v>
      </c>
      <c r="P19" s="69" t="s">
        <v>68</v>
      </c>
      <c r="Q19" s="69" t="s">
        <v>68</v>
      </c>
      <c r="R19" s="69" t="s">
        <v>68</v>
      </c>
      <c r="S19" s="69" t="s">
        <v>68</v>
      </c>
      <c r="T19" s="59"/>
      <c r="U19" s="59"/>
    </row>
    <row r="20" spans="1:24">
      <c r="A20" s="124" t="s">
        <v>16</v>
      </c>
      <c r="B20" s="68">
        <v>49</v>
      </c>
      <c r="C20" s="68">
        <v>50</v>
      </c>
      <c r="D20" s="68" t="s">
        <v>67</v>
      </c>
      <c r="E20" s="68" t="s">
        <v>67</v>
      </c>
      <c r="F20" s="68" t="s">
        <v>67</v>
      </c>
      <c r="G20" s="68" t="s">
        <v>67</v>
      </c>
      <c r="H20" s="68" t="s">
        <v>67</v>
      </c>
      <c r="I20" s="68" t="s">
        <v>67</v>
      </c>
      <c r="J20" s="68" t="s">
        <v>67</v>
      </c>
      <c r="K20" s="68" t="s">
        <v>67</v>
      </c>
      <c r="L20" s="68" t="s">
        <v>67</v>
      </c>
      <c r="M20" s="68" t="s">
        <v>67</v>
      </c>
      <c r="N20" s="68" t="s">
        <v>67</v>
      </c>
      <c r="O20" s="68" t="s">
        <v>67</v>
      </c>
      <c r="P20" s="68" t="s">
        <v>67</v>
      </c>
      <c r="Q20" s="68" t="s">
        <v>67</v>
      </c>
      <c r="R20" s="68" t="s">
        <v>67</v>
      </c>
      <c r="S20" s="68" t="s">
        <v>67</v>
      </c>
      <c r="T20" s="59"/>
      <c r="U20" s="59"/>
    </row>
    <row r="21" spans="1:24">
      <c r="A21" s="124" t="s">
        <v>15</v>
      </c>
      <c r="B21" s="68">
        <v>50</v>
      </c>
      <c r="C21" s="68">
        <v>132</v>
      </c>
      <c r="D21" s="68" t="s">
        <v>66</v>
      </c>
      <c r="E21" s="68" t="s">
        <v>66</v>
      </c>
      <c r="F21" s="68">
        <v>24</v>
      </c>
      <c r="G21" s="68">
        <v>39</v>
      </c>
      <c r="H21" s="68">
        <v>33</v>
      </c>
      <c r="I21" s="68">
        <v>48</v>
      </c>
      <c r="J21" s="68">
        <v>10</v>
      </c>
      <c r="K21" s="68">
        <v>46</v>
      </c>
      <c r="L21" s="68">
        <v>3</v>
      </c>
      <c r="M21" s="68">
        <v>19</v>
      </c>
      <c r="N21" s="68">
        <v>2</v>
      </c>
      <c r="O21" s="68">
        <v>4</v>
      </c>
      <c r="P21" s="68">
        <v>18</v>
      </c>
      <c r="Q21" s="68">
        <v>37</v>
      </c>
      <c r="R21" s="68">
        <v>14</v>
      </c>
      <c r="S21" s="68">
        <v>20</v>
      </c>
      <c r="T21" s="59"/>
      <c r="U21" s="59"/>
    </row>
    <row r="22" spans="1:24">
      <c r="A22" s="124" t="s">
        <v>14</v>
      </c>
      <c r="B22" s="68" t="s">
        <v>66</v>
      </c>
      <c r="C22" s="68" t="s">
        <v>66</v>
      </c>
      <c r="D22" s="68" t="s">
        <v>66</v>
      </c>
      <c r="E22" s="68" t="s">
        <v>66</v>
      </c>
      <c r="F22" s="68">
        <v>20</v>
      </c>
      <c r="G22" s="68">
        <v>20</v>
      </c>
      <c r="H22" s="68" t="s">
        <v>66</v>
      </c>
      <c r="I22" s="68" t="s">
        <v>66</v>
      </c>
      <c r="J22" s="68" t="s">
        <v>66</v>
      </c>
      <c r="K22" s="68" t="s">
        <v>66</v>
      </c>
      <c r="L22" s="68" t="s">
        <v>66</v>
      </c>
      <c r="M22" s="68" t="s">
        <v>66</v>
      </c>
      <c r="N22" s="68" t="s">
        <v>66</v>
      </c>
      <c r="O22" s="68" t="s">
        <v>66</v>
      </c>
      <c r="P22" s="68" t="s">
        <v>66</v>
      </c>
      <c r="Q22" s="68" t="s">
        <v>66</v>
      </c>
      <c r="R22" s="68" t="s">
        <v>66</v>
      </c>
      <c r="S22" s="68" t="s">
        <v>66</v>
      </c>
      <c r="T22" s="59"/>
      <c r="U22" s="59"/>
    </row>
    <row r="23" spans="1:24">
      <c r="A23" s="123" t="s">
        <v>13</v>
      </c>
      <c r="B23" s="66">
        <v>15</v>
      </c>
      <c r="C23" s="66">
        <v>20</v>
      </c>
      <c r="D23" s="66" t="s">
        <v>65</v>
      </c>
      <c r="E23" s="66" t="s">
        <v>65</v>
      </c>
      <c r="F23" s="66" t="s">
        <v>65</v>
      </c>
      <c r="G23" s="66" t="s">
        <v>65</v>
      </c>
      <c r="H23" s="66" t="s">
        <v>65</v>
      </c>
      <c r="I23" s="66" t="s">
        <v>65</v>
      </c>
      <c r="J23" s="66" t="s">
        <v>65</v>
      </c>
      <c r="K23" s="66" t="s">
        <v>65</v>
      </c>
      <c r="L23" s="66" t="s">
        <v>65</v>
      </c>
      <c r="M23" s="66" t="s">
        <v>65</v>
      </c>
      <c r="N23" s="66" t="s">
        <v>65</v>
      </c>
      <c r="O23" s="66" t="s">
        <v>65</v>
      </c>
      <c r="P23" s="66" t="s">
        <v>65</v>
      </c>
      <c r="Q23" s="66" t="s">
        <v>65</v>
      </c>
      <c r="R23" s="66" t="s">
        <v>65</v>
      </c>
      <c r="S23" s="66" t="s">
        <v>65</v>
      </c>
      <c r="T23" s="59"/>
      <c r="U23" s="59"/>
    </row>
    <row r="24" spans="1:24" s="347" customFormat="1" ht="33.75">
      <c r="A24" s="19" t="s">
        <v>11</v>
      </c>
      <c r="B24" s="17">
        <f>B25</f>
        <v>442</v>
      </c>
      <c r="C24" s="17">
        <f>C25</f>
        <v>517</v>
      </c>
      <c r="D24" s="17" t="str">
        <f>D25</f>
        <v>-</v>
      </c>
      <c r="E24" s="17" t="str">
        <f>E25</f>
        <v>-</v>
      </c>
      <c r="F24" s="17">
        <f>F25</f>
        <v>145</v>
      </c>
      <c r="G24" s="17">
        <f>G25</f>
        <v>398</v>
      </c>
      <c r="H24" s="17">
        <f>H25</f>
        <v>46</v>
      </c>
      <c r="I24" s="17">
        <f>I25</f>
        <v>175</v>
      </c>
      <c r="J24" s="17">
        <f>J25</f>
        <v>16</v>
      </c>
      <c r="K24" s="17">
        <f>K25</f>
        <v>59</v>
      </c>
      <c r="L24" s="17" t="str">
        <f>L25</f>
        <v>-</v>
      </c>
      <c r="M24" s="17" t="str">
        <f>M25</f>
        <v>-</v>
      </c>
      <c r="N24" s="17" t="str">
        <f>N25</f>
        <v>-</v>
      </c>
      <c r="O24" s="17" t="str">
        <f>O25</f>
        <v>-</v>
      </c>
      <c r="P24" s="17">
        <f>P25</f>
        <v>36</v>
      </c>
      <c r="Q24" s="17">
        <f>Q25</f>
        <v>73</v>
      </c>
      <c r="R24" s="17">
        <f>R25</f>
        <v>682</v>
      </c>
      <c r="S24" s="17">
        <f>S25</f>
        <v>842</v>
      </c>
      <c r="T24" s="348"/>
      <c r="U24" s="348"/>
      <c r="V24" s="348"/>
      <c r="W24" s="348"/>
      <c r="X24" s="348"/>
    </row>
    <row r="25" spans="1:24" s="347" customFormat="1">
      <c r="A25" s="366" t="s">
        <v>80</v>
      </c>
      <c r="B25" s="364">
        <f>IF(SUM(B26:B29)=0,"-",SUM(B26:B29))</f>
        <v>442</v>
      </c>
      <c r="C25" s="364">
        <f>IF(SUM(C26:C29)=0,"-",SUM(C26:C29))</f>
        <v>517</v>
      </c>
      <c r="D25" s="365" t="str">
        <f>IF(SUM(D26:D29)=0,"-",SUM(D26:D29))</f>
        <v>-</v>
      </c>
      <c r="E25" s="365" t="str">
        <f>IF(SUM(E26:E29)=0,"-",SUM(E26:E29))</f>
        <v>-</v>
      </c>
      <c r="F25" s="364">
        <f>IF(SUM(F26:F29)=0,"-",SUM(F26:F29))</f>
        <v>145</v>
      </c>
      <c r="G25" s="364">
        <f>IF(SUM(G26:G29)=0,"-",SUM(G26:G29))</f>
        <v>398</v>
      </c>
      <c r="H25" s="364">
        <f>IF(SUM(H26:H29)=0,"-",SUM(H26:H29))</f>
        <v>46</v>
      </c>
      <c r="I25" s="364">
        <f>IF(SUM(I26:I29)=0,"-",SUM(I26:I29))</f>
        <v>175</v>
      </c>
      <c r="J25" s="364">
        <f>IF(SUM(J26:J29)=0,"-",SUM(J26:J29))</f>
        <v>16</v>
      </c>
      <c r="K25" s="364">
        <f>IF(SUM(K26:K29)=0,"-",SUM(K26:K29))</f>
        <v>59</v>
      </c>
      <c r="L25" s="364" t="str">
        <f>IF(SUM(L26:L29)=0,"-",SUM(L26:L29))</f>
        <v>-</v>
      </c>
      <c r="M25" s="364" t="str">
        <f>IF(SUM(M26:M29)=0,"-",SUM(M26:M29))</f>
        <v>-</v>
      </c>
      <c r="N25" s="364" t="str">
        <f>IF(SUM(N26:N29)=0,"-",SUM(N26:N29))</f>
        <v>-</v>
      </c>
      <c r="O25" s="364" t="str">
        <f>IF(SUM(O26:O29)=0,"-",SUM(O26:O29))</f>
        <v>-</v>
      </c>
      <c r="P25" s="364">
        <f>IF(SUM(P26:P29)=0,"-",SUM(P26:P29))</f>
        <v>36</v>
      </c>
      <c r="Q25" s="364">
        <f>IF(SUM(Q26:Q29)=0,"-",SUM(Q26:Q29))</f>
        <v>73</v>
      </c>
      <c r="R25" s="364">
        <f>IF(SUM(R26:R29)=0,"-",SUM(R26:R29))</f>
        <v>682</v>
      </c>
      <c r="S25" s="364">
        <f>IF(SUM(S26:S29)=0,"-",SUM(S26:S29))</f>
        <v>842</v>
      </c>
      <c r="T25" s="363"/>
      <c r="U25" s="363"/>
      <c r="V25" s="363"/>
      <c r="W25" s="363"/>
      <c r="X25" s="362"/>
    </row>
    <row r="26" spans="1:24">
      <c r="A26" s="124" t="s">
        <v>9</v>
      </c>
      <c r="B26" s="69">
        <v>222</v>
      </c>
      <c r="C26" s="69">
        <v>262</v>
      </c>
      <c r="D26" s="69" t="s">
        <v>5</v>
      </c>
      <c r="E26" s="69" t="s">
        <v>5</v>
      </c>
      <c r="F26" s="69">
        <v>124</v>
      </c>
      <c r="G26" s="69">
        <v>374</v>
      </c>
      <c r="H26" s="69">
        <v>40</v>
      </c>
      <c r="I26" s="69">
        <v>165</v>
      </c>
      <c r="J26" s="69">
        <v>13</v>
      </c>
      <c r="K26" s="69">
        <v>55</v>
      </c>
      <c r="L26" s="69" t="s">
        <v>5</v>
      </c>
      <c r="M26" s="69" t="s">
        <v>5</v>
      </c>
      <c r="N26" s="69" t="s">
        <v>5</v>
      </c>
      <c r="O26" s="69" t="s">
        <v>5</v>
      </c>
      <c r="P26" s="69">
        <v>26</v>
      </c>
      <c r="Q26" s="69">
        <v>57</v>
      </c>
      <c r="R26" s="69">
        <v>469</v>
      </c>
      <c r="S26" s="69">
        <v>579</v>
      </c>
      <c r="T26" s="59"/>
      <c r="U26" s="59"/>
    </row>
    <row r="27" spans="1:24">
      <c r="A27" s="124" t="s">
        <v>8</v>
      </c>
      <c r="B27" s="68">
        <v>14</v>
      </c>
      <c r="C27" s="68">
        <v>18</v>
      </c>
      <c r="D27" s="68" t="s">
        <v>5</v>
      </c>
      <c r="E27" s="68" t="s">
        <v>5</v>
      </c>
      <c r="F27" s="68">
        <v>21</v>
      </c>
      <c r="G27" s="68">
        <v>24</v>
      </c>
      <c r="H27" s="68">
        <v>6</v>
      </c>
      <c r="I27" s="68">
        <v>10</v>
      </c>
      <c r="J27" s="68">
        <v>3</v>
      </c>
      <c r="K27" s="68">
        <v>4</v>
      </c>
      <c r="L27" s="68" t="s">
        <v>5</v>
      </c>
      <c r="M27" s="68" t="s">
        <v>5</v>
      </c>
      <c r="N27" s="68" t="s">
        <v>5</v>
      </c>
      <c r="O27" s="68" t="s">
        <v>5</v>
      </c>
      <c r="P27" s="68">
        <v>10</v>
      </c>
      <c r="Q27" s="68">
        <v>16</v>
      </c>
      <c r="R27" s="68">
        <v>162</v>
      </c>
      <c r="S27" s="68">
        <v>202</v>
      </c>
      <c r="T27" s="59"/>
      <c r="U27" s="59"/>
    </row>
    <row r="28" spans="1:24" ht="12.75" customHeight="1">
      <c r="A28" s="124" t="s">
        <v>7</v>
      </c>
      <c r="B28" s="68">
        <v>89</v>
      </c>
      <c r="C28" s="68">
        <v>92</v>
      </c>
      <c r="D28" s="68" t="s">
        <v>5</v>
      </c>
      <c r="E28" s="68" t="s">
        <v>5</v>
      </c>
      <c r="F28" s="68" t="s">
        <v>5</v>
      </c>
      <c r="G28" s="68" t="s">
        <v>5</v>
      </c>
      <c r="H28" s="68" t="s">
        <v>5</v>
      </c>
      <c r="I28" s="68" t="s">
        <v>5</v>
      </c>
      <c r="J28" s="68" t="s">
        <v>5</v>
      </c>
      <c r="K28" s="68" t="s">
        <v>5</v>
      </c>
      <c r="L28" s="68" t="s">
        <v>5</v>
      </c>
      <c r="M28" s="68" t="s">
        <v>5</v>
      </c>
      <c r="N28" s="68" t="s">
        <v>5</v>
      </c>
      <c r="O28" s="68" t="s">
        <v>5</v>
      </c>
      <c r="P28" s="68" t="s">
        <v>5</v>
      </c>
      <c r="Q28" s="68" t="s">
        <v>5</v>
      </c>
      <c r="R28" s="68">
        <v>32</v>
      </c>
      <c r="S28" s="68">
        <v>33</v>
      </c>
      <c r="T28" s="59"/>
      <c r="U28" s="59"/>
    </row>
    <row r="29" spans="1:24">
      <c r="A29" s="123" t="s">
        <v>6</v>
      </c>
      <c r="B29" s="66">
        <v>117</v>
      </c>
      <c r="C29" s="66">
        <v>145</v>
      </c>
      <c r="D29" s="66" t="s">
        <v>5</v>
      </c>
      <c r="E29" s="66" t="s">
        <v>5</v>
      </c>
      <c r="F29" s="66" t="s">
        <v>5</v>
      </c>
      <c r="G29" s="66" t="s">
        <v>5</v>
      </c>
      <c r="H29" s="66" t="s">
        <v>5</v>
      </c>
      <c r="I29" s="66" t="s">
        <v>5</v>
      </c>
      <c r="J29" s="66" t="s">
        <v>5</v>
      </c>
      <c r="K29" s="66" t="s">
        <v>5</v>
      </c>
      <c r="L29" s="66" t="s">
        <v>5</v>
      </c>
      <c r="M29" s="66" t="s">
        <v>5</v>
      </c>
      <c r="N29" s="66" t="s">
        <v>5</v>
      </c>
      <c r="O29" s="66" t="s">
        <v>5</v>
      </c>
      <c r="P29" s="66" t="s">
        <v>5</v>
      </c>
      <c r="Q29" s="66" t="s">
        <v>5</v>
      </c>
      <c r="R29" s="66">
        <v>19</v>
      </c>
      <c r="S29" s="66">
        <v>28</v>
      </c>
      <c r="T29" s="59"/>
      <c r="U29" s="59"/>
    </row>
    <row r="30" spans="1:24">
      <c r="A30" s="62" t="s">
        <v>47</v>
      </c>
      <c r="B30" s="60"/>
      <c r="C30" s="60"/>
      <c r="D30" s="60"/>
      <c r="E30" s="60"/>
      <c r="F30" s="60"/>
      <c r="G30" s="60"/>
      <c r="H30" s="60"/>
      <c r="I30" s="60"/>
      <c r="J30" s="60"/>
      <c r="K30" s="60"/>
      <c r="L30" s="60"/>
      <c r="M30" s="60"/>
      <c r="N30" s="60"/>
      <c r="O30" s="60"/>
      <c r="P30" s="60"/>
      <c r="Q30" s="60"/>
      <c r="R30" s="60"/>
      <c r="S30" s="60"/>
      <c r="T30" s="59"/>
      <c r="U30" s="59"/>
    </row>
    <row r="31" spans="1:24">
      <c r="A31" s="146" t="s">
        <v>2</v>
      </c>
      <c r="B31" s="59"/>
      <c r="C31" s="59"/>
      <c r="D31" s="59"/>
      <c r="E31" s="59"/>
      <c r="F31" s="59"/>
      <c r="G31" s="59"/>
      <c r="H31" s="59"/>
    </row>
    <row r="32" spans="1:24">
      <c r="A32" s="55"/>
      <c r="B32" s="59"/>
      <c r="C32" s="59"/>
      <c r="D32" s="59"/>
      <c r="E32" s="59"/>
      <c r="F32" s="59"/>
      <c r="G32" s="59"/>
      <c r="H32" s="59"/>
      <c r="I32" s="59"/>
      <c r="J32" s="59"/>
      <c r="K32" s="59"/>
      <c r="L32" s="59"/>
      <c r="M32" s="59"/>
      <c r="N32" s="59"/>
      <c r="O32" s="59"/>
      <c r="P32" s="59"/>
      <c r="Q32" s="59"/>
      <c r="R32" s="59"/>
      <c r="S32" s="59"/>
      <c r="T32" s="59"/>
      <c r="U32" s="59"/>
    </row>
    <row r="33" spans="1:21">
      <c r="A33" s="55" t="s">
        <v>1</v>
      </c>
      <c r="B33" s="59"/>
      <c r="C33" s="59"/>
      <c r="D33" s="59"/>
      <c r="E33" s="59"/>
      <c r="F33" s="59"/>
      <c r="G33" s="59"/>
      <c r="H33" s="59"/>
      <c r="I33" s="59"/>
      <c r="J33" s="59"/>
      <c r="K33" s="59"/>
      <c r="L33" s="59"/>
      <c r="M33" s="59"/>
      <c r="N33" s="59"/>
      <c r="O33" s="59"/>
      <c r="P33" s="59"/>
      <c r="Q33" s="59"/>
      <c r="R33" s="59"/>
      <c r="S33" s="59"/>
      <c r="T33" s="59"/>
      <c r="U33" s="59"/>
    </row>
    <row r="34" spans="1:21">
      <c r="A34" s="55" t="s">
        <v>0</v>
      </c>
      <c r="B34" s="59"/>
      <c r="C34" s="59"/>
      <c r="D34" s="59"/>
      <c r="E34" s="59"/>
      <c r="F34" s="59"/>
      <c r="G34" s="59"/>
      <c r="H34" s="59"/>
      <c r="I34" s="59"/>
      <c r="J34" s="59"/>
      <c r="K34" s="59"/>
      <c r="L34" s="59"/>
      <c r="M34" s="59"/>
      <c r="N34" s="59"/>
      <c r="O34" s="59"/>
      <c r="P34" s="59"/>
      <c r="Q34" s="59"/>
      <c r="R34" s="59"/>
      <c r="S34" s="59"/>
      <c r="T34" s="59"/>
      <c r="U34" s="59"/>
    </row>
    <row r="35" spans="1:21">
      <c r="A35" s="55"/>
      <c r="B35" s="59"/>
      <c r="C35" s="59"/>
      <c r="D35" s="59"/>
      <c r="E35" s="59"/>
      <c r="F35" s="59"/>
      <c r="G35" s="59"/>
      <c r="H35" s="59"/>
      <c r="I35" s="59"/>
      <c r="J35" s="59"/>
      <c r="K35" s="59"/>
      <c r="L35" s="59"/>
      <c r="M35" s="59"/>
      <c r="N35" s="59"/>
      <c r="O35" s="59"/>
      <c r="P35" s="59"/>
      <c r="Q35" s="59"/>
      <c r="R35" s="59"/>
      <c r="S35" s="59"/>
      <c r="T35" s="59"/>
      <c r="U35" s="59"/>
    </row>
    <row r="36" spans="1:21">
      <c r="A36" s="55"/>
      <c r="B36" s="59"/>
      <c r="C36" s="59"/>
      <c r="D36" s="59"/>
      <c r="E36" s="59"/>
      <c r="F36" s="59"/>
      <c r="G36" s="59"/>
      <c r="H36" s="59"/>
      <c r="I36" s="59"/>
      <c r="J36" s="59"/>
      <c r="K36" s="59"/>
      <c r="L36" s="59"/>
      <c r="M36" s="59"/>
      <c r="N36" s="59"/>
      <c r="O36" s="59"/>
      <c r="P36" s="59"/>
      <c r="Q36" s="59"/>
      <c r="R36" s="59"/>
      <c r="S36" s="59"/>
      <c r="T36" s="59"/>
      <c r="U36" s="59"/>
    </row>
    <row r="37" spans="1:21">
      <c r="A37" s="55"/>
      <c r="B37" s="59"/>
      <c r="C37" s="59"/>
      <c r="D37" s="59"/>
      <c r="E37" s="59"/>
      <c r="F37" s="59"/>
      <c r="G37" s="59"/>
      <c r="H37" s="59"/>
      <c r="I37" s="59"/>
      <c r="J37" s="59"/>
      <c r="K37" s="59"/>
      <c r="L37" s="59"/>
      <c r="M37" s="59"/>
      <c r="N37" s="59"/>
      <c r="O37" s="59"/>
      <c r="P37" s="59"/>
      <c r="Q37" s="59"/>
      <c r="R37" s="59"/>
      <c r="S37" s="59"/>
      <c r="T37" s="59"/>
      <c r="U37" s="59"/>
    </row>
    <row r="38" spans="1:21">
      <c r="A38" s="55"/>
      <c r="B38" s="59"/>
      <c r="C38" s="59"/>
      <c r="D38" s="59"/>
      <c r="E38" s="59"/>
      <c r="F38" s="59"/>
      <c r="G38" s="59"/>
      <c r="H38" s="59"/>
      <c r="I38" s="59"/>
      <c r="J38" s="59"/>
      <c r="K38" s="59"/>
      <c r="L38" s="59"/>
      <c r="M38" s="59"/>
      <c r="N38" s="59"/>
      <c r="O38" s="59"/>
      <c r="P38" s="59"/>
      <c r="Q38" s="59"/>
      <c r="R38" s="59"/>
      <c r="S38" s="59"/>
      <c r="T38" s="59"/>
      <c r="U38" s="59"/>
    </row>
    <row r="39" spans="1:21">
      <c r="A39" s="55"/>
      <c r="B39" s="59"/>
      <c r="C39" s="59"/>
      <c r="D39" s="59"/>
      <c r="E39" s="59"/>
      <c r="F39" s="59"/>
      <c r="G39" s="59"/>
      <c r="H39" s="59"/>
      <c r="I39" s="59"/>
      <c r="J39" s="59"/>
      <c r="K39" s="59"/>
      <c r="L39" s="59"/>
      <c r="M39" s="59"/>
      <c r="N39" s="59"/>
      <c r="O39" s="59"/>
      <c r="P39" s="59"/>
      <c r="Q39" s="59"/>
      <c r="R39" s="59"/>
      <c r="S39" s="59"/>
      <c r="T39" s="59"/>
      <c r="U39" s="59"/>
    </row>
    <row r="40" spans="1:21">
      <c r="A40" s="55"/>
      <c r="B40" s="59"/>
      <c r="C40" s="59"/>
      <c r="D40" s="59"/>
      <c r="E40" s="59"/>
      <c r="F40" s="59"/>
      <c r="G40" s="59"/>
      <c r="H40" s="59"/>
      <c r="I40" s="59"/>
      <c r="J40" s="59"/>
      <c r="K40" s="59"/>
      <c r="L40" s="59"/>
      <c r="M40" s="59"/>
      <c r="N40" s="59"/>
      <c r="O40" s="59"/>
      <c r="P40" s="59"/>
      <c r="Q40" s="59"/>
      <c r="R40" s="59"/>
      <c r="S40" s="59"/>
      <c r="T40" s="59"/>
      <c r="U40" s="59"/>
    </row>
    <row r="41" spans="1:21">
      <c r="A41" s="55"/>
      <c r="B41" s="59"/>
      <c r="C41" s="59"/>
      <c r="D41" s="59"/>
      <c r="E41" s="59"/>
      <c r="F41" s="59"/>
      <c r="G41" s="59"/>
      <c r="H41" s="59"/>
      <c r="I41" s="59"/>
      <c r="J41" s="59"/>
      <c r="K41" s="59"/>
      <c r="L41" s="59"/>
      <c r="M41" s="59"/>
      <c r="N41" s="59"/>
      <c r="O41" s="59"/>
      <c r="P41" s="59"/>
      <c r="Q41" s="59"/>
      <c r="R41" s="59"/>
      <c r="S41" s="59"/>
      <c r="T41" s="59"/>
      <c r="U41" s="59"/>
    </row>
    <row r="42" spans="1:21">
      <c r="A42" s="55"/>
      <c r="B42" s="59"/>
      <c r="C42" s="59"/>
      <c r="D42" s="59"/>
      <c r="E42" s="59"/>
      <c r="F42" s="59"/>
      <c r="G42" s="59"/>
      <c r="H42" s="59"/>
      <c r="I42" s="59"/>
      <c r="J42" s="59"/>
      <c r="K42" s="59"/>
      <c r="L42" s="59"/>
      <c r="M42" s="59"/>
      <c r="N42" s="59"/>
      <c r="O42" s="59"/>
      <c r="P42" s="59"/>
      <c r="Q42" s="59"/>
      <c r="R42" s="59"/>
      <c r="S42" s="59"/>
      <c r="T42" s="59"/>
      <c r="U42" s="59"/>
    </row>
  </sheetData>
  <mergeCells count="18">
    <mergeCell ref="R2:S2"/>
    <mergeCell ref="B3:B4"/>
    <mergeCell ref="C3:C4"/>
    <mergeCell ref="D3:D4"/>
    <mergeCell ref="E3:E4"/>
    <mergeCell ref="F3:F4"/>
    <mergeCell ref="G3:G4"/>
    <mergeCell ref="H3:H4"/>
    <mergeCell ref="P2:Q2"/>
    <mergeCell ref="I3:I4"/>
    <mergeCell ref="J3:K3"/>
    <mergeCell ref="B2:C2"/>
    <mergeCell ref="D2:E2"/>
    <mergeCell ref="F2:G2"/>
    <mergeCell ref="H2:I2"/>
    <mergeCell ref="J2:O2"/>
    <mergeCell ref="L3:M3"/>
    <mergeCell ref="N3:O3"/>
  </mergeCells>
  <phoneticPr fontId="5"/>
  <pageMargins left="0.25" right="0.2" top="0.78740157480314965" bottom="0.78740157480314965"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Normal="100" workbookViewId="0">
      <selection activeCell="D13" sqref="D13"/>
    </sheetView>
  </sheetViews>
  <sheetFormatPr defaultRowHeight="12"/>
  <cols>
    <col min="1" max="2" width="10.375" style="53" customWidth="1"/>
    <col min="3" max="5" width="9.125" style="52" customWidth="1"/>
    <col min="6" max="6" width="12.25" style="52" customWidth="1"/>
    <col min="7" max="8" width="9.125" style="52" customWidth="1"/>
    <col min="9" max="16384" width="9" style="52"/>
  </cols>
  <sheetData>
    <row r="1" spans="1:10" s="93" customFormat="1" ht="18" customHeight="1">
      <c r="A1" s="98" t="s">
        <v>185</v>
      </c>
      <c r="B1" s="99"/>
      <c r="C1" s="414"/>
      <c r="D1" s="414"/>
      <c r="E1" s="414"/>
      <c r="F1" s="414"/>
      <c r="G1" s="419" t="s">
        <v>165</v>
      </c>
      <c r="H1" s="419"/>
      <c r="I1" s="412"/>
      <c r="J1" s="412"/>
    </row>
    <row r="2" spans="1:10" ht="24.75" customHeight="1">
      <c r="A2" s="137"/>
      <c r="B2" s="254" t="s">
        <v>184</v>
      </c>
      <c r="C2" s="418"/>
      <c r="D2" s="418"/>
      <c r="E2" s="418"/>
      <c r="F2" s="418"/>
      <c r="G2" s="418"/>
      <c r="H2" s="253"/>
      <c r="I2" s="59"/>
      <c r="J2" s="59"/>
    </row>
    <row r="3" spans="1:10" s="398" customFormat="1" ht="13.5" customHeight="1">
      <c r="A3" s="404"/>
      <c r="B3" s="251" t="s">
        <v>38</v>
      </c>
      <c r="C3" s="403" t="s">
        <v>159</v>
      </c>
      <c r="D3" s="403" t="s">
        <v>183</v>
      </c>
      <c r="E3" s="403" t="s">
        <v>155</v>
      </c>
      <c r="F3" s="215" t="s">
        <v>182</v>
      </c>
      <c r="G3" s="403" t="s">
        <v>181</v>
      </c>
      <c r="H3" s="403" t="s">
        <v>154</v>
      </c>
      <c r="I3" s="399"/>
      <c r="J3" s="399"/>
    </row>
    <row r="4" spans="1:10" s="398" customFormat="1" ht="11.25">
      <c r="A4" s="402"/>
      <c r="B4" s="284"/>
      <c r="C4" s="401"/>
      <c r="D4" s="400"/>
      <c r="E4" s="400"/>
      <c r="F4" s="206"/>
      <c r="G4" s="400"/>
      <c r="H4" s="400"/>
      <c r="I4" s="399"/>
      <c r="J4" s="399"/>
    </row>
    <row r="5" spans="1:10">
      <c r="A5" s="16" t="s">
        <v>33</v>
      </c>
      <c r="B5" s="175">
        <f>SUM(C5:H5)</f>
        <v>15649</v>
      </c>
      <c r="C5" s="397">
        <v>2</v>
      </c>
      <c r="D5" s="32">
        <v>13784</v>
      </c>
      <c r="E5" s="32">
        <v>248</v>
      </c>
      <c r="F5" s="32">
        <v>1171</v>
      </c>
      <c r="G5" s="32">
        <v>273</v>
      </c>
      <c r="H5" s="32">
        <v>171</v>
      </c>
      <c r="I5" s="59"/>
      <c r="J5" s="59"/>
    </row>
    <row r="6" spans="1:10" ht="33.75">
      <c r="A6" s="21" t="s">
        <v>32</v>
      </c>
      <c r="B6" s="18">
        <f>IF(SUM(B7,B16)=0,"-",SUM(B7,B16))</f>
        <v>1002</v>
      </c>
      <c r="C6" s="18" t="str">
        <f>IF(SUM(C7,C16)=0,"-",SUM(C7,C16))</f>
        <v>-</v>
      </c>
      <c r="D6" s="18">
        <f>IF(SUM(D7,D16)=0,"-",SUM(D7,D16))</f>
        <v>636</v>
      </c>
      <c r="E6" s="18">
        <f>IF(SUM(E7,E16)=0,"-",SUM(E7,E16))</f>
        <v>203</v>
      </c>
      <c r="F6" s="18">
        <f>IF(SUM(F7,F16)=0,"-",SUM(F7,F16))</f>
        <v>96</v>
      </c>
      <c r="G6" s="18">
        <f>IF(SUM(G7,G16)=0,"-",SUM(G7,G16))</f>
        <v>2</v>
      </c>
      <c r="H6" s="18">
        <f>IF(SUM(H7,H16)=0,"-",SUM(H7,H16))</f>
        <v>65</v>
      </c>
      <c r="I6" s="59"/>
      <c r="J6" s="59"/>
    </row>
    <row r="7" spans="1:10">
      <c r="A7" s="16" t="s">
        <v>31</v>
      </c>
      <c r="B7" s="15">
        <f>IF(SUM(B8:B15)=0,"-",SUM(B8:B15))</f>
        <v>863</v>
      </c>
      <c r="C7" s="15" t="str">
        <f>IF(SUM(C8:C15)=0,"-",SUM(C8:C15))</f>
        <v>-</v>
      </c>
      <c r="D7" s="15">
        <f>IF(SUM(D8:D15)=0,"-",SUM(D8:D15))</f>
        <v>518</v>
      </c>
      <c r="E7" s="15">
        <f>IF(SUM(E8:E15)=0,"-",SUM(E8:E15))</f>
        <v>203</v>
      </c>
      <c r="F7" s="15">
        <f>IF(SUM(F8:F15)=0,"-",SUM(F8:F15))</f>
        <v>92</v>
      </c>
      <c r="G7" s="15">
        <f>IF(SUM(G8:G15)=0,"-",SUM(G8:G15))</f>
        <v>2</v>
      </c>
      <c r="H7" s="15">
        <f>IF(SUM(H8:H15)=0,"-",SUM(H8:H15))</f>
        <v>48</v>
      </c>
      <c r="I7" s="59"/>
      <c r="J7" s="59"/>
    </row>
    <row r="8" spans="1:10">
      <c r="A8" s="124" t="s">
        <v>30</v>
      </c>
      <c r="B8" s="416">
        <f>SUM(C8:H8)</f>
        <v>411</v>
      </c>
      <c r="C8" s="24" t="s">
        <v>69</v>
      </c>
      <c r="D8" s="24">
        <v>158</v>
      </c>
      <c r="E8" s="24">
        <v>203</v>
      </c>
      <c r="F8" s="24" t="s">
        <v>69</v>
      </c>
      <c r="G8" s="24">
        <v>2</v>
      </c>
      <c r="H8" s="24">
        <v>48</v>
      </c>
      <c r="I8" s="59"/>
      <c r="J8" s="59"/>
    </row>
    <row r="9" spans="1:10">
      <c r="A9" s="124" t="s">
        <v>29</v>
      </c>
      <c r="B9" s="416">
        <f>SUM(C9:H9)</f>
        <v>22</v>
      </c>
      <c r="C9" s="24" t="s">
        <v>69</v>
      </c>
      <c r="D9" s="24">
        <v>22</v>
      </c>
      <c r="E9" s="24" t="s">
        <v>69</v>
      </c>
      <c r="F9" s="24" t="s">
        <v>69</v>
      </c>
      <c r="G9" s="24" t="s">
        <v>69</v>
      </c>
      <c r="H9" s="24" t="s">
        <v>69</v>
      </c>
      <c r="I9" s="59"/>
      <c r="J9" s="59"/>
    </row>
    <row r="10" spans="1:10">
      <c r="A10" s="124" t="s">
        <v>28</v>
      </c>
      <c r="B10" s="416">
        <f>SUM(C10:H10)</f>
        <v>166</v>
      </c>
      <c r="C10" s="24" t="s">
        <v>69</v>
      </c>
      <c r="D10" s="24">
        <v>94</v>
      </c>
      <c r="E10" s="24" t="s">
        <v>69</v>
      </c>
      <c r="F10" s="24">
        <v>72</v>
      </c>
      <c r="G10" s="24" t="s">
        <v>69</v>
      </c>
      <c r="H10" s="24" t="s">
        <v>69</v>
      </c>
      <c r="I10" s="59"/>
      <c r="J10" s="59"/>
    </row>
    <row r="11" spans="1:10">
      <c r="A11" s="124" t="s">
        <v>27</v>
      </c>
      <c r="B11" s="416">
        <f>SUM(C11:H11)</f>
        <v>84</v>
      </c>
      <c r="C11" s="24" t="s">
        <v>69</v>
      </c>
      <c r="D11" s="24">
        <v>66</v>
      </c>
      <c r="E11" s="24" t="s">
        <v>69</v>
      </c>
      <c r="F11" s="24">
        <v>18</v>
      </c>
      <c r="G11" s="24" t="s">
        <v>69</v>
      </c>
      <c r="H11" s="24" t="s">
        <v>69</v>
      </c>
      <c r="I11" s="59"/>
      <c r="J11" s="59"/>
    </row>
    <row r="12" spans="1:10">
      <c r="A12" s="124" t="s">
        <v>26</v>
      </c>
      <c r="B12" s="416">
        <f>SUM(C12:H12)</f>
        <v>19</v>
      </c>
      <c r="C12" s="24" t="s">
        <v>69</v>
      </c>
      <c r="D12" s="24">
        <v>19</v>
      </c>
      <c r="E12" s="24" t="s">
        <v>69</v>
      </c>
      <c r="F12" s="24" t="s">
        <v>69</v>
      </c>
      <c r="G12" s="24" t="s">
        <v>69</v>
      </c>
      <c r="H12" s="24" t="s">
        <v>69</v>
      </c>
      <c r="I12" s="59"/>
      <c r="J12" s="59"/>
    </row>
    <row r="13" spans="1:10">
      <c r="A13" s="124" t="s">
        <v>24</v>
      </c>
      <c r="B13" s="416">
        <f>SUM(C13:H13)</f>
        <v>104</v>
      </c>
      <c r="C13" s="24" t="s">
        <v>69</v>
      </c>
      <c r="D13" s="24">
        <v>104</v>
      </c>
      <c r="E13" s="24" t="s">
        <v>69</v>
      </c>
      <c r="F13" s="24" t="s">
        <v>69</v>
      </c>
      <c r="G13" s="24" t="s">
        <v>69</v>
      </c>
      <c r="H13" s="24" t="s">
        <v>69</v>
      </c>
      <c r="I13" s="59"/>
      <c r="J13" s="59"/>
    </row>
    <row r="14" spans="1:10">
      <c r="A14" s="124" t="s">
        <v>23</v>
      </c>
      <c r="B14" s="416">
        <f>SUM(C14:H14)</f>
        <v>29</v>
      </c>
      <c r="C14" s="24" t="s">
        <v>69</v>
      </c>
      <c r="D14" s="24">
        <v>27</v>
      </c>
      <c r="E14" s="24" t="s">
        <v>69</v>
      </c>
      <c r="F14" s="24">
        <v>2</v>
      </c>
      <c r="G14" s="24" t="s">
        <v>69</v>
      </c>
      <c r="H14" s="24" t="s">
        <v>69</v>
      </c>
      <c r="I14" s="59"/>
      <c r="J14" s="59"/>
    </row>
    <row r="15" spans="1:10">
      <c r="A15" s="123" t="s">
        <v>22</v>
      </c>
      <c r="B15" s="415">
        <f>SUM(C15:H15)</f>
        <v>28</v>
      </c>
      <c r="C15" s="103" t="s">
        <v>69</v>
      </c>
      <c r="D15" s="103">
        <v>28</v>
      </c>
      <c r="E15" s="103" t="s">
        <v>69</v>
      </c>
      <c r="F15" s="103" t="s">
        <v>69</v>
      </c>
      <c r="G15" s="103" t="s">
        <v>69</v>
      </c>
      <c r="H15" s="103" t="s">
        <v>69</v>
      </c>
      <c r="I15" s="59"/>
      <c r="J15" s="59"/>
    </row>
    <row r="16" spans="1:10">
      <c r="A16" s="123" t="s">
        <v>20</v>
      </c>
      <c r="B16" s="415">
        <f>SUM(C16:H16)</f>
        <v>139</v>
      </c>
      <c r="C16" s="73" t="s">
        <v>69</v>
      </c>
      <c r="D16" s="73">
        <v>118</v>
      </c>
      <c r="E16" s="73" t="s">
        <v>69</v>
      </c>
      <c r="F16" s="73">
        <v>4</v>
      </c>
      <c r="G16" s="73" t="s">
        <v>69</v>
      </c>
      <c r="H16" s="73">
        <v>17</v>
      </c>
      <c r="I16" s="59"/>
      <c r="J16" s="59"/>
    </row>
    <row r="17" spans="1:10" ht="33.75">
      <c r="A17" s="21" t="s">
        <v>19</v>
      </c>
      <c r="B17" s="17">
        <f>B18</f>
        <v>251</v>
      </c>
      <c r="C17" s="17" t="str">
        <f>C18</f>
        <v>-</v>
      </c>
      <c r="D17" s="17">
        <f>D18</f>
        <v>190</v>
      </c>
      <c r="E17" s="17" t="str">
        <f>E18</f>
        <v>-</v>
      </c>
      <c r="F17" s="17">
        <f>F18</f>
        <v>21</v>
      </c>
      <c r="G17" s="17" t="str">
        <f>G18</f>
        <v>-</v>
      </c>
      <c r="H17" s="17">
        <f>H18</f>
        <v>40</v>
      </c>
      <c r="I17" s="59"/>
      <c r="J17" s="59"/>
    </row>
    <row r="18" spans="1:10">
      <c r="A18" s="16" t="s">
        <v>18</v>
      </c>
      <c r="B18" s="15">
        <f>IF(SUM(B19:B23)=0,"-",SUM(B19:B23))</f>
        <v>251</v>
      </c>
      <c r="C18" s="15" t="str">
        <f>IF(SUM(C19:C23)=0,"-",SUM(C19:C23))</f>
        <v>-</v>
      </c>
      <c r="D18" s="15">
        <f>IF(SUM(D19:D23)=0,"-",SUM(D19:D23))</f>
        <v>190</v>
      </c>
      <c r="E18" s="15" t="str">
        <f>IF(SUM(E19:E23)=0,"-",SUM(E19:E23))</f>
        <v>-</v>
      </c>
      <c r="F18" s="15">
        <f>IF(SUM(F19:F23)=0,"-",SUM(F19:F23))</f>
        <v>21</v>
      </c>
      <c r="G18" s="15" t="str">
        <f>IF(SUM(G19:G23)=0,"-",SUM(G19:G23))</f>
        <v>-</v>
      </c>
      <c r="H18" s="15">
        <f>IF(SUM(H19:H23)=0,"-",SUM(H19:H23))</f>
        <v>40</v>
      </c>
      <c r="I18" s="59"/>
      <c r="J18" s="59"/>
    </row>
    <row r="19" spans="1:10">
      <c r="A19" s="125" t="s">
        <v>17</v>
      </c>
      <c r="B19" s="417">
        <f>SUM(C19:H19)</f>
        <v>3</v>
      </c>
      <c r="C19" s="69" t="s">
        <v>12</v>
      </c>
      <c r="D19" s="69">
        <v>2</v>
      </c>
      <c r="E19" s="69" t="s">
        <v>68</v>
      </c>
      <c r="F19" s="69">
        <v>1</v>
      </c>
      <c r="G19" s="69" t="s">
        <v>68</v>
      </c>
      <c r="H19" s="69" t="s">
        <v>68</v>
      </c>
      <c r="I19" s="59"/>
      <c r="J19" s="59"/>
    </row>
    <row r="20" spans="1:10">
      <c r="A20" s="124" t="s">
        <v>16</v>
      </c>
      <c r="B20" s="416">
        <f>SUM(C20:H20)</f>
        <v>50</v>
      </c>
      <c r="C20" s="68" t="s">
        <v>12</v>
      </c>
      <c r="D20" s="68">
        <v>30</v>
      </c>
      <c r="E20" s="68" t="s">
        <v>67</v>
      </c>
      <c r="F20" s="68">
        <v>20</v>
      </c>
      <c r="G20" s="68" t="s">
        <v>67</v>
      </c>
      <c r="H20" s="68" t="s">
        <v>67</v>
      </c>
      <c r="I20" s="59"/>
      <c r="J20" s="59"/>
    </row>
    <row r="21" spans="1:10">
      <c r="A21" s="124" t="s">
        <v>15</v>
      </c>
      <c r="B21" s="416">
        <f>SUM(C21:H21)</f>
        <v>173</v>
      </c>
      <c r="C21" s="68" t="s">
        <v>12</v>
      </c>
      <c r="D21" s="68">
        <v>133</v>
      </c>
      <c r="E21" s="68" t="s">
        <v>66</v>
      </c>
      <c r="F21" s="68" t="s">
        <v>66</v>
      </c>
      <c r="G21" s="68" t="s">
        <v>66</v>
      </c>
      <c r="H21" s="68">
        <v>40</v>
      </c>
      <c r="I21" s="59"/>
      <c r="J21" s="59"/>
    </row>
    <row r="22" spans="1:10">
      <c r="A22" s="124" t="s">
        <v>14</v>
      </c>
      <c r="B22" s="416">
        <f>SUM(C22:H22)</f>
        <v>5</v>
      </c>
      <c r="C22" s="68" t="s">
        <v>12</v>
      </c>
      <c r="D22" s="68">
        <v>5</v>
      </c>
      <c r="E22" s="68" t="s">
        <v>66</v>
      </c>
      <c r="F22" s="68" t="s">
        <v>66</v>
      </c>
      <c r="G22" s="68" t="s">
        <v>66</v>
      </c>
      <c r="H22" s="68" t="s">
        <v>66</v>
      </c>
      <c r="I22" s="59"/>
      <c r="J22" s="59"/>
    </row>
    <row r="23" spans="1:10">
      <c r="A23" s="123" t="s">
        <v>13</v>
      </c>
      <c r="B23" s="415">
        <f>SUM(C23:H23)</f>
        <v>20</v>
      </c>
      <c r="C23" s="66" t="s">
        <v>12</v>
      </c>
      <c r="D23" s="66">
        <v>20</v>
      </c>
      <c r="E23" s="66" t="s">
        <v>65</v>
      </c>
      <c r="F23" s="66" t="s">
        <v>65</v>
      </c>
      <c r="G23" s="66" t="s">
        <v>65</v>
      </c>
      <c r="H23" s="66" t="s">
        <v>65</v>
      </c>
      <c r="I23" s="59"/>
      <c r="J23" s="59"/>
    </row>
    <row r="24" spans="1:10" ht="33.75">
      <c r="A24" s="19" t="s">
        <v>11</v>
      </c>
      <c r="B24" s="17">
        <f>B25</f>
        <v>1801</v>
      </c>
      <c r="C24" s="17" t="str">
        <f>C25</f>
        <v>-</v>
      </c>
      <c r="D24" s="17">
        <f>D25</f>
        <v>1689</v>
      </c>
      <c r="E24" s="17" t="str">
        <f>E25</f>
        <v>-</v>
      </c>
      <c r="F24" s="17">
        <f>F25</f>
        <v>97</v>
      </c>
      <c r="G24" s="17" t="str">
        <f>G25</f>
        <v>-</v>
      </c>
      <c r="H24" s="17">
        <f>H25</f>
        <v>15</v>
      </c>
      <c r="I24" s="59"/>
      <c r="J24" s="59"/>
    </row>
    <row r="25" spans="1:10">
      <c r="A25" s="16" t="s">
        <v>80</v>
      </c>
      <c r="B25" s="15">
        <f>IF(SUM(B26:B29)=0,"-",SUM(B26:B29))</f>
        <v>1801</v>
      </c>
      <c r="C25" s="15" t="str">
        <f>IF(SUM(C26:C29)=0,"-",SUM(C26:C29))</f>
        <v>-</v>
      </c>
      <c r="D25" s="15">
        <f>IF(SUM(D26:D29)=0,"-",SUM(D26:D29))</f>
        <v>1689</v>
      </c>
      <c r="E25" s="15" t="str">
        <f>IF(SUM(E26:E29)=0,"-",SUM(E26:E29))</f>
        <v>-</v>
      </c>
      <c r="F25" s="15">
        <f>IF(SUM(F26:F29)=0,"-",SUM(F26:F29))</f>
        <v>97</v>
      </c>
      <c r="G25" s="15" t="str">
        <f>IF(SUM(G26:G29)=0,"-",SUM(G26:G29))</f>
        <v>-</v>
      </c>
      <c r="H25" s="15">
        <f>IF(SUM(H26:H29)=0,"-",SUM(H26:H29))</f>
        <v>15</v>
      </c>
      <c r="I25" s="59"/>
      <c r="J25" s="59"/>
    </row>
    <row r="26" spans="1:10">
      <c r="A26" s="124" t="s">
        <v>9</v>
      </c>
      <c r="B26" s="416">
        <f>SUM(C26:H26)</f>
        <v>1407</v>
      </c>
      <c r="C26" s="69" t="s">
        <v>5</v>
      </c>
      <c r="D26" s="69">
        <v>1296</v>
      </c>
      <c r="E26" s="69" t="s">
        <v>5</v>
      </c>
      <c r="F26" s="69">
        <v>96</v>
      </c>
      <c r="G26" s="69" t="s">
        <v>5</v>
      </c>
      <c r="H26" s="69">
        <v>15</v>
      </c>
      <c r="I26" s="59"/>
      <c r="J26" s="59"/>
    </row>
    <row r="27" spans="1:10">
      <c r="A27" s="124" t="s">
        <v>8</v>
      </c>
      <c r="B27" s="416">
        <f>SUM(C27:H27)</f>
        <v>115</v>
      </c>
      <c r="C27" s="68" t="s">
        <v>5</v>
      </c>
      <c r="D27" s="68">
        <v>115</v>
      </c>
      <c r="E27" s="68" t="s">
        <v>5</v>
      </c>
      <c r="F27" s="68" t="s">
        <v>5</v>
      </c>
      <c r="G27" s="68" t="s">
        <v>5</v>
      </c>
      <c r="H27" s="68" t="s">
        <v>5</v>
      </c>
      <c r="I27" s="59"/>
      <c r="J27" s="59"/>
    </row>
    <row r="28" spans="1:10">
      <c r="A28" s="124" t="s">
        <v>6</v>
      </c>
      <c r="B28" s="416">
        <f>SUM(C28:H28)</f>
        <v>125</v>
      </c>
      <c r="C28" s="68" t="s">
        <v>5</v>
      </c>
      <c r="D28" s="68">
        <v>124</v>
      </c>
      <c r="E28" s="68" t="s">
        <v>5</v>
      </c>
      <c r="F28" s="68">
        <v>1</v>
      </c>
      <c r="G28" s="68" t="s">
        <v>5</v>
      </c>
      <c r="H28" s="68" t="s">
        <v>5</v>
      </c>
      <c r="I28" s="59"/>
      <c r="J28" s="59"/>
    </row>
    <row r="29" spans="1:10">
      <c r="A29" s="123" t="s">
        <v>7</v>
      </c>
      <c r="B29" s="415">
        <f>SUM(C29:H29)</f>
        <v>154</v>
      </c>
      <c r="C29" s="66" t="s">
        <v>5</v>
      </c>
      <c r="D29" s="66">
        <v>154</v>
      </c>
      <c r="E29" s="66" t="s">
        <v>5</v>
      </c>
      <c r="F29" s="66" t="s">
        <v>5</v>
      </c>
      <c r="G29" s="66" t="s">
        <v>5</v>
      </c>
      <c r="H29" s="66" t="s">
        <v>5</v>
      </c>
      <c r="I29" s="59"/>
      <c r="J29" s="59"/>
    </row>
    <row r="30" spans="1:10">
      <c r="A30" s="62" t="s">
        <v>47</v>
      </c>
      <c r="B30" s="62"/>
      <c r="C30" s="60"/>
      <c r="D30" s="60"/>
      <c r="E30" s="60"/>
      <c r="F30" s="60"/>
      <c r="G30" s="60"/>
      <c r="H30" s="60"/>
      <c r="I30" s="59"/>
      <c r="J30" s="59"/>
    </row>
    <row r="31" spans="1:10">
      <c r="A31" s="146" t="s">
        <v>2</v>
      </c>
      <c r="B31" s="146"/>
      <c r="C31" s="59"/>
      <c r="D31" s="59"/>
      <c r="E31" s="59"/>
      <c r="F31" s="59"/>
      <c r="G31" s="59"/>
      <c r="H31" s="59"/>
    </row>
    <row r="32" spans="1:10">
      <c r="A32" s="55"/>
      <c r="B32" s="55"/>
      <c r="C32" s="59"/>
      <c r="D32" s="59"/>
      <c r="E32" s="59"/>
      <c r="F32" s="59"/>
      <c r="G32" s="59"/>
      <c r="H32" s="59"/>
      <c r="I32" s="59"/>
      <c r="J32" s="59"/>
    </row>
    <row r="33" spans="1:10">
      <c r="A33" s="55" t="s">
        <v>1</v>
      </c>
      <c r="B33" s="55"/>
      <c r="C33" s="59"/>
      <c r="D33" s="59"/>
      <c r="E33" s="59"/>
      <c r="F33" s="59"/>
      <c r="G33" s="59"/>
      <c r="H33" s="59"/>
      <c r="I33" s="59"/>
      <c r="J33" s="59"/>
    </row>
    <row r="34" spans="1:10">
      <c r="A34" s="55" t="s">
        <v>0</v>
      </c>
      <c r="B34" s="55"/>
      <c r="C34" s="59"/>
      <c r="D34" s="59"/>
      <c r="E34" s="59"/>
      <c r="F34" s="59"/>
      <c r="G34" s="59"/>
      <c r="H34" s="59"/>
      <c r="I34" s="59"/>
      <c r="J34" s="59"/>
    </row>
    <row r="35" spans="1:10">
      <c r="A35" s="55"/>
      <c r="B35" s="55"/>
      <c r="C35" s="59"/>
      <c r="D35" s="59"/>
      <c r="E35" s="59"/>
      <c r="F35" s="59"/>
      <c r="G35" s="59"/>
      <c r="H35" s="59"/>
      <c r="I35" s="59"/>
      <c r="J35" s="59"/>
    </row>
    <row r="36" spans="1:10">
      <c r="A36" s="55"/>
      <c r="B36" s="55"/>
      <c r="C36" s="59"/>
      <c r="D36" s="59"/>
      <c r="E36" s="59"/>
      <c r="F36" s="59"/>
      <c r="G36" s="59"/>
      <c r="H36" s="59"/>
      <c r="I36" s="59"/>
      <c r="J36" s="59"/>
    </row>
    <row r="37" spans="1:10">
      <c r="A37" s="55"/>
      <c r="B37" s="55"/>
      <c r="C37" s="59"/>
      <c r="D37" s="59"/>
      <c r="E37" s="59"/>
      <c r="F37" s="59"/>
      <c r="G37" s="59"/>
      <c r="H37" s="59"/>
      <c r="I37" s="59"/>
      <c r="J37" s="59"/>
    </row>
    <row r="38" spans="1:10">
      <c r="A38" s="55"/>
      <c r="B38" s="55"/>
      <c r="C38" s="59"/>
      <c r="D38" s="59"/>
      <c r="E38" s="59"/>
      <c r="F38" s="59"/>
      <c r="G38" s="59"/>
      <c r="H38" s="59"/>
      <c r="I38" s="59"/>
      <c r="J38" s="59"/>
    </row>
    <row r="39" spans="1:10">
      <c r="A39" s="55"/>
      <c r="B39" s="55"/>
      <c r="C39" s="59"/>
      <c r="D39" s="59"/>
      <c r="E39" s="59"/>
      <c r="F39" s="59"/>
      <c r="G39" s="59"/>
      <c r="H39" s="59"/>
      <c r="I39" s="59"/>
      <c r="J39" s="59"/>
    </row>
    <row r="40" spans="1:10">
      <c r="A40" s="55"/>
      <c r="B40" s="55"/>
      <c r="C40" s="59"/>
      <c r="D40" s="59"/>
      <c r="E40" s="59"/>
      <c r="F40" s="59"/>
      <c r="G40" s="59"/>
      <c r="H40" s="59"/>
      <c r="I40" s="59"/>
      <c r="J40" s="59"/>
    </row>
    <row r="41" spans="1:10">
      <c r="A41" s="55"/>
      <c r="B41" s="55"/>
      <c r="C41" s="59"/>
      <c r="D41" s="59"/>
      <c r="E41" s="59"/>
      <c r="F41" s="59"/>
      <c r="G41" s="59"/>
      <c r="H41" s="59"/>
      <c r="I41" s="59"/>
      <c r="J41" s="59"/>
    </row>
    <row r="42" spans="1:10">
      <c r="A42" s="55"/>
      <c r="B42" s="55"/>
      <c r="C42" s="59"/>
      <c r="D42" s="59"/>
      <c r="E42" s="59"/>
      <c r="F42" s="59"/>
      <c r="G42" s="59"/>
      <c r="H42" s="59"/>
      <c r="I42" s="59"/>
      <c r="J42" s="59"/>
    </row>
  </sheetData>
  <mergeCells count="9">
    <mergeCell ref="G1:H1"/>
    <mergeCell ref="B2:H2"/>
    <mergeCell ref="B3:B4"/>
    <mergeCell ref="C3:C4"/>
    <mergeCell ref="D3:D4"/>
    <mergeCell ref="E3:E4"/>
    <mergeCell ref="F3:F4"/>
    <mergeCell ref="G3:G4"/>
    <mergeCell ref="H3:H4"/>
  </mergeCells>
  <phoneticPr fontId="5"/>
  <pageMargins left="0.85" right="0.2" top="0.78740157480314965" bottom="0.78740157480314965"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view="pageBreakPreview" zoomScaleNormal="25" zoomScaleSheetLayoutView="100" workbookViewId="0">
      <pane ySplit="3" topLeftCell="A4" activePane="bottomLeft" state="frozen"/>
      <selection activeCell="D13" sqref="D13"/>
      <selection pane="bottomLeft" activeCell="D13" sqref="D13"/>
    </sheetView>
  </sheetViews>
  <sheetFormatPr defaultRowHeight="13.5"/>
  <cols>
    <col min="1" max="1" width="11" style="422" customWidth="1"/>
    <col min="2" max="2" width="4.75" style="422" bestFit="1" customWidth="1"/>
    <col min="3" max="4" width="10.625" style="422" customWidth="1"/>
    <col min="5" max="5" width="10.625" style="420" customWidth="1"/>
    <col min="6" max="6" width="10.625" style="421" customWidth="1"/>
    <col min="7" max="7" width="16.875" style="420" customWidth="1"/>
    <col min="8" max="8" width="2" style="420" customWidth="1"/>
    <col min="9" max="14" width="10.625" style="420" customWidth="1"/>
    <col min="15" max="18" width="8.75" style="420" customWidth="1"/>
    <col min="19" max="19" width="10.375" style="420" customWidth="1"/>
    <col min="20" max="16384" width="9" style="420"/>
  </cols>
  <sheetData>
    <row r="1" spans="1:12" ht="18" customHeight="1">
      <c r="A1" s="480" t="s">
        <v>198</v>
      </c>
      <c r="B1" s="480"/>
      <c r="C1" s="480"/>
      <c r="D1" s="480"/>
      <c r="E1" s="480"/>
      <c r="F1" s="480"/>
      <c r="G1" s="48" t="s">
        <v>165</v>
      </c>
      <c r="I1" s="412"/>
      <c r="J1" s="412"/>
    </row>
    <row r="2" spans="1:12" ht="12.95" customHeight="1">
      <c r="A2" s="479"/>
      <c r="B2" s="478"/>
      <c r="C2" s="251" t="s">
        <v>197</v>
      </c>
      <c r="D2" s="477" t="s">
        <v>196</v>
      </c>
      <c r="E2" s="477"/>
      <c r="F2" s="477"/>
      <c r="G2" s="477"/>
      <c r="H2" s="270"/>
      <c r="I2" s="270"/>
      <c r="J2" s="270"/>
      <c r="K2" s="270"/>
      <c r="L2" s="270"/>
    </row>
    <row r="3" spans="1:12" s="470" customFormat="1" ht="12.95" customHeight="1">
      <c r="A3" s="476"/>
      <c r="B3" s="475"/>
      <c r="C3" s="244"/>
      <c r="D3" s="247" t="s">
        <v>195</v>
      </c>
      <c r="E3" s="474" t="s">
        <v>194</v>
      </c>
      <c r="F3" s="247" t="s">
        <v>38</v>
      </c>
      <c r="G3" s="473" t="s">
        <v>193</v>
      </c>
      <c r="H3" s="471"/>
      <c r="I3" s="471"/>
      <c r="J3" s="471"/>
      <c r="K3" s="471"/>
      <c r="L3" s="471"/>
    </row>
    <row r="4" spans="1:12" s="470" customFormat="1" ht="12.95" customHeight="1">
      <c r="A4" s="472"/>
      <c r="B4" s="459" t="s">
        <v>90</v>
      </c>
      <c r="C4" s="467">
        <f>SUM(C5:C6)</f>
        <v>1661446</v>
      </c>
      <c r="D4" s="467">
        <f>SUM(D5:D6)</f>
        <v>148683</v>
      </c>
      <c r="E4" s="466">
        <f>SUM(E5:E6)</f>
        <v>30792</v>
      </c>
      <c r="F4" s="465">
        <f>SUM(D4:E4)</f>
        <v>179475</v>
      </c>
      <c r="G4" s="458">
        <f>IF(SUM(F4)=0,"-",F4/C4*100)</f>
        <v>10.802337241174255</v>
      </c>
      <c r="H4" s="471"/>
      <c r="I4" s="471"/>
      <c r="J4" s="471"/>
      <c r="K4" s="471"/>
      <c r="L4" s="471"/>
    </row>
    <row r="5" spans="1:12" ht="12.95" customHeight="1">
      <c r="A5" s="469" t="s">
        <v>192</v>
      </c>
      <c r="B5" s="459" t="s">
        <v>37</v>
      </c>
      <c r="C5" s="467">
        <v>624572</v>
      </c>
      <c r="D5" s="467">
        <v>58363</v>
      </c>
      <c r="E5" s="466">
        <v>12332</v>
      </c>
      <c r="F5" s="465">
        <f>SUM(D5:E5)</f>
        <v>70695</v>
      </c>
      <c r="G5" s="458">
        <f>IF(SUM(F5)=0,"-",F5/C5*100)</f>
        <v>11.318951217793945</v>
      </c>
    </row>
    <row r="6" spans="1:12" ht="12.95" customHeight="1">
      <c r="A6" s="468"/>
      <c r="B6" s="459" t="s">
        <v>36</v>
      </c>
      <c r="C6" s="467">
        <v>1036874</v>
      </c>
      <c r="D6" s="467">
        <v>90320</v>
      </c>
      <c r="E6" s="466">
        <v>18460</v>
      </c>
      <c r="F6" s="465">
        <f>SUM(D6:E6)</f>
        <v>108780</v>
      </c>
      <c r="G6" s="458">
        <f>IF(SUM(F6)=0,"-",F6/C6*100)</f>
        <v>10.491149358552727</v>
      </c>
    </row>
    <row r="7" spans="1:12" s="148" customFormat="1" ht="11.25">
      <c r="A7" s="464" t="s">
        <v>32</v>
      </c>
      <c r="B7" s="459" t="s">
        <v>90</v>
      </c>
      <c r="C7" s="18">
        <f>IF(SUM(C8,C9)=0,"-",SUM(C8,C9))</f>
        <v>98656</v>
      </c>
      <c r="D7" s="18">
        <f>IF(SUM(D8,D9)=0,"-",SUM(D8,D9))</f>
        <v>5859</v>
      </c>
      <c r="E7" s="18">
        <f>IF(SUM(E8,E9)=0,"-",SUM(E8,E9))</f>
        <v>1476</v>
      </c>
      <c r="F7" s="18">
        <f>IF(SUM(F8,F9)=0,"-",SUM(F8,F9))</f>
        <v>7335</v>
      </c>
      <c r="G7" s="458">
        <f>IF(SUM(F7)=0,"-",F7/C7*100)</f>
        <v>7.4349253973402529</v>
      </c>
    </row>
    <row r="8" spans="1:12" s="148" customFormat="1" ht="11.25">
      <c r="A8" s="463"/>
      <c r="B8" s="459" t="s">
        <v>37</v>
      </c>
      <c r="C8" s="18">
        <f>IF(SUM(C11,C38)=0,"-",SUM(C11,C38))</f>
        <v>42478</v>
      </c>
      <c r="D8" s="18">
        <f>IF(SUM(D11,D38)=0,"-",SUM(D11,D38))</f>
        <v>2499</v>
      </c>
      <c r="E8" s="18">
        <f>IF(SUM(E11,E38)=0,"-",SUM(E11,E38))</f>
        <v>498</v>
      </c>
      <c r="F8" s="18">
        <f>IF(SUM(F11,F38)=0,"-",SUM(F11,F38))</f>
        <v>2997</v>
      </c>
      <c r="G8" s="458">
        <f>IF(SUM(F8)=0,"-",F8/C8*100)</f>
        <v>7.0554169217006457</v>
      </c>
    </row>
    <row r="9" spans="1:12" s="148" customFormat="1" ht="11.25">
      <c r="A9" s="463"/>
      <c r="B9" s="459" t="s">
        <v>36</v>
      </c>
      <c r="C9" s="18">
        <f>IF(SUM(C12,C39)=0,"-",SUM(C12,C39))</f>
        <v>56178</v>
      </c>
      <c r="D9" s="18">
        <f>IF(SUM(D12,D39)=0,"-",SUM(D12,D39))</f>
        <v>3360</v>
      </c>
      <c r="E9" s="18">
        <f>IF(SUM(E12,E39)=0,"-",SUM(E12,E39))</f>
        <v>978</v>
      </c>
      <c r="F9" s="18">
        <f>IF(SUM(F12,F39)=0,"-",SUM(F12,F39))</f>
        <v>4338</v>
      </c>
      <c r="G9" s="458">
        <f>IF(SUM(F9)=0,"-",F9/C9*100)</f>
        <v>7.7218840115347644</v>
      </c>
    </row>
    <row r="10" spans="1:12" s="148" customFormat="1" ht="11.25" customHeight="1">
      <c r="A10" s="462" t="s">
        <v>95</v>
      </c>
      <c r="B10" s="459" t="s">
        <v>90</v>
      </c>
      <c r="C10" s="18">
        <f>IF(SUM(C13,C16,C19,C22,C25,C28,C31,C34)=0,"-",SUM(C13,C16,C19,C22,C25,C28,C31,C34))</f>
        <v>34912</v>
      </c>
      <c r="D10" s="18">
        <f>IF(SUM(D13,D16,D19,D22,D25,D28,D31,D34)=0,"-",SUM(D13,D16,D19,D22,D25,D28,D31,D34))</f>
        <v>2997</v>
      </c>
      <c r="E10" s="18">
        <f>IF(SUM(E13,E16,E19,E22,E25,E28,E31,E34)=0,"-",SUM(E13,E16,E19,E22,E25,E28,E31,E34))</f>
        <v>308</v>
      </c>
      <c r="F10" s="18">
        <f>IF(SUM(F13,F16,F19,F22,F25,F28,F31,F34)=0,"-",SUM(F13,F16,F19,F22,F25,F28,F31,F34))</f>
        <v>3305</v>
      </c>
      <c r="G10" s="458">
        <f>IF(SUM(F10)=0,"-",F10/C10*100)</f>
        <v>9.4666590284142984</v>
      </c>
    </row>
    <row r="11" spans="1:12" s="148" customFormat="1" ht="11.25" customHeight="1">
      <c r="A11" s="461"/>
      <c r="B11" s="459" t="s">
        <v>37</v>
      </c>
      <c r="C11" s="18">
        <f>IF(SUM(C14,C17,C20,C23,C26,C29,C32,C35)=0,"-",SUM(C14,C17,C20,C23,C26,C29,C32,C35))</f>
        <v>15355</v>
      </c>
      <c r="D11" s="18">
        <f>IF(SUM(D14,D17,D20,D23,D26,D29,D32,D35)=0,"-",SUM(D14,D17,D20,D23,D26,D29,D32,D35))</f>
        <v>1342</v>
      </c>
      <c r="E11" s="18">
        <f>IF(SUM(E14,E17,E20,E23,E26,E29,E32,E35)=0,"-",SUM(E14,E17,E20,E23,E26,E29,E32,E35))</f>
        <v>129</v>
      </c>
      <c r="F11" s="18">
        <f>IF(SUM(F14,F17,F20,F23,F26,F29,F32,F35)=0,"-",SUM(F14,F17,F20,F23,F26,F29,F32,F35))</f>
        <v>1471</v>
      </c>
      <c r="G11" s="458">
        <f>IF(SUM(F11)=0,"-",F11/C11*100)</f>
        <v>9.5799413871703027</v>
      </c>
    </row>
    <row r="12" spans="1:12" s="148" customFormat="1" ht="11.25" customHeight="1">
      <c r="A12" s="460"/>
      <c r="B12" s="459" t="s">
        <v>36</v>
      </c>
      <c r="C12" s="18">
        <f>IF(SUM(C15,C18,C21,C24,C27,C30,C33,C36)=0,"-",SUM(C15,C18,C21,C24,C27,C30,C33,C36))</f>
        <v>19557</v>
      </c>
      <c r="D12" s="18">
        <f>IF(SUM(D15,D18,D21,D24,D27,D30,D33,D36)=0,"-",SUM(D15,D18,D21,D24,D27,D30,D33,D36))</f>
        <v>1655</v>
      </c>
      <c r="E12" s="18">
        <f>IF(SUM(E15,E18,E21,E24,E27,E30,E33,E36)=0,"-",SUM(E15,E18,E21,E24,E27,E30,E33,E36))</f>
        <v>179</v>
      </c>
      <c r="F12" s="18">
        <f>IF(SUM(F15,F18,F21,F24,F27,F30,F33,F36)=0,"-",SUM(F15,F18,F21,F24,F27,F30,F33,F36))</f>
        <v>1834</v>
      </c>
      <c r="G12" s="458">
        <f>IF(SUM(F12)=0,"-",F12/C12*100)</f>
        <v>9.3777164186736215</v>
      </c>
    </row>
    <row r="13" spans="1:12" s="148" customFormat="1" ht="11.25">
      <c r="A13" s="124" t="s">
        <v>30</v>
      </c>
      <c r="B13" s="457" t="s">
        <v>90</v>
      </c>
      <c r="C13" s="163">
        <f>IF(SUM(C14:C15)=0,"-",SUM(C14:C15))</f>
        <v>8330</v>
      </c>
      <c r="D13" s="163">
        <f>IF(SUM(D14:D15)=0,"-",SUM(D14:D15))</f>
        <v>1067</v>
      </c>
      <c r="E13" s="163">
        <f>IF(SUM(E14:E15)=0,"-",SUM(E14:E15))</f>
        <v>43</v>
      </c>
      <c r="F13" s="163">
        <f>IF(SUM(F14:F15)=0,"-",SUM(F14:F15))</f>
        <v>1110</v>
      </c>
      <c r="G13" s="454">
        <f>IF(SUM(F13)=0,"-",F13/C13*100)</f>
        <v>13.325330132052821</v>
      </c>
    </row>
    <row r="14" spans="1:12" s="148" customFormat="1" ht="11.25" customHeight="1">
      <c r="A14" s="124"/>
      <c r="B14" s="456" t="s">
        <v>37</v>
      </c>
      <c r="C14" s="318">
        <v>3760</v>
      </c>
      <c r="D14" s="318">
        <v>548</v>
      </c>
      <c r="E14" s="438">
        <v>20</v>
      </c>
      <c r="F14" s="151">
        <v>568</v>
      </c>
      <c r="G14" s="436">
        <f>IF(SUM(F14)=0,"-",F14/C14*100)</f>
        <v>15.106382978723405</v>
      </c>
    </row>
    <row r="15" spans="1:12" s="148" customFormat="1" ht="11.25" customHeight="1">
      <c r="A15" s="124"/>
      <c r="B15" s="456" t="s">
        <v>36</v>
      </c>
      <c r="C15" s="318">
        <v>4570</v>
      </c>
      <c r="D15" s="318">
        <v>519</v>
      </c>
      <c r="E15" s="438">
        <v>23</v>
      </c>
      <c r="F15" s="151">
        <v>542</v>
      </c>
      <c r="G15" s="436">
        <f>IF(SUM(F15)=0,"-",F15/C15*100)</f>
        <v>11.859956236323852</v>
      </c>
    </row>
    <row r="16" spans="1:12" s="148" customFormat="1" ht="11.25" customHeight="1">
      <c r="A16" s="125" t="s">
        <v>29</v>
      </c>
      <c r="B16" s="457" t="s">
        <v>90</v>
      </c>
      <c r="C16" s="163">
        <f>IF(SUM(C17:C18)=0,"-",SUM(C17:C18))</f>
        <v>6468</v>
      </c>
      <c r="D16" s="163">
        <f>IF(SUM(D17:D18)=0,"-",SUM(D17:D18))</f>
        <v>223</v>
      </c>
      <c r="E16" s="163" t="str">
        <f>IF(SUM(E17:E18)=0,"-",SUM(E17:E18))</f>
        <v>-</v>
      </c>
      <c r="F16" s="163">
        <f>IF(SUM(F17:F18)=0,"-",SUM(F17:F18))</f>
        <v>223</v>
      </c>
      <c r="G16" s="454">
        <f>IF(SUM(F16)=0,"-",F16/C16*100)</f>
        <v>3.447742733457019</v>
      </c>
    </row>
    <row r="17" spans="1:7" s="148" customFormat="1" ht="11.25" customHeight="1">
      <c r="A17" s="124"/>
      <c r="B17" s="456" t="s">
        <v>37</v>
      </c>
      <c r="C17" s="318">
        <v>3026</v>
      </c>
      <c r="D17" s="318">
        <v>86</v>
      </c>
      <c r="E17" s="438" t="s">
        <v>66</v>
      </c>
      <c r="F17" s="151">
        <v>86</v>
      </c>
      <c r="G17" s="436">
        <f>IF(SUM(F17)=0,"-",F17/C17*100)</f>
        <v>2.8420356906807669</v>
      </c>
    </row>
    <row r="18" spans="1:7" s="148" customFormat="1" ht="11.25" customHeight="1">
      <c r="A18" s="123"/>
      <c r="B18" s="456" t="s">
        <v>36</v>
      </c>
      <c r="C18" s="318">
        <v>3442</v>
      </c>
      <c r="D18" s="318">
        <v>137</v>
      </c>
      <c r="E18" s="438" t="s">
        <v>66</v>
      </c>
      <c r="F18" s="151">
        <v>137</v>
      </c>
      <c r="G18" s="436">
        <f>IF(SUM(F18)=0,"-",F18/C18*100)</f>
        <v>3.9802440441603721</v>
      </c>
    </row>
    <row r="19" spans="1:7" s="148" customFormat="1" ht="11.25" customHeight="1">
      <c r="A19" s="124" t="s">
        <v>28</v>
      </c>
      <c r="B19" s="457" t="s">
        <v>90</v>
      </c>
      <c r="C19" s="163">
        <f>IF(SUM(C20:C21)=0,"-",SUM(C20:C21))</f>
        <v>1481</v>
      </c>
      <c r="D19" s="163">
        <f>IF(SUM(D20:D21)=0,"-",SUM(D20:D21))</f>
        <v>115</v>
      </c>
      <c r="E19" s="163" t="str">
        <f>IF(SUM(E20:E21)=0,"-",SUM(E20:E21))</f>
        <v>-</v>
      </c>
      <c r="F19" s="163">
        <f>IF(SUM(F20:F21)=0,"-",SUM(F20:F21))</f>
        <v>115</v>
      </c>
      <c r="G19" s="454">
        <f>IF(SUM(F19)=0,"-",F19/C19*100)</f>
        <v>7.7650236326806219</v>
      </c>
    </row>
    <row r="20" spans="1:7" s="148" customFormat="1" ht="11.25" customHeight="1">
      <c r="A20" s="124"/>
      <c r="B20" s="456" t="s">
        <v>37</v>
      </c>
      <c r="C20" s="318">
        <v>670</v>
      </c>
      <c r="D20" s="318">
        <v>52</v>
      </c>
      <c r="E20" s="438" t="s">
        <v>66</v>
      </c>
      <c r="F20" s="151">
        <v>52</v>
      </c>
      <c r="G20" s="436">
        <f>IF(SUM(F20)=0,"-",F20/C20*100)</f>
        <v>7.7611940298507456</v>
      </c>
    </row>
    <row r="21" spans="1:7" s="148" customFormat="1" ht="11.25" customHeight="1">
      <c r="A21" s="124"/>
      <c r="B21" s="456" t="s">
        <v>36</v>
      </c>
      <c r="C21" s="318">
        <v>811</v>
      </c>
      <c r="D21" s="318">
        <v>63</v>
      </c>
      <c r="E21" s="438" t="s">
        <v>66</v>
      </c>
      <c r="F21" s="151">
        <v>63</v>
      </c>
      <c r="G21" s="436">
        <f>IF(SUM(F21)=0,"-",F21/C21*100)</f>
        <v>7.7681874229346484</v>
      </c>
    </row>
    <row r="22" spans="1:7" s="148" customFormat="1" ht="11.25" customHeight="1">
      <c r="A22" s="125" t="s">
        <v>27</v>
      </c>
      <c r="B22" s="457" t="s">
        <v>90</v>
      </c>
      <c r="C22" s="163">
        <f>IF(SUM(C23:C24)=0,"-",SUM(C23:C24))</f>
        <v>2544</v>
      </c>
      <c r="D22" s="163">
        <f>IF(SUM(D23:D24)=0,"-",SUM(D23:D24))</f>
        <v>350</v>
      </c>
      <c r="E22" s="163" t="str">
        <f>IF(SUM(E23:E24)=0,"-",SUM(E23:E24))</f>
        <v>-</v>
      </c>
      <c r="F22" s="163">
        <f>IF(SUM(F23:F24)=0,"-",SUM(F23:F24))</f>
        <v>350</v>
      </c>
      <c r="G22" s="454">
        <f>IF(SUM(F22)=0,"-",F22/C22*100)</f>
        <v>13.757861635220126</v>
      </c>
    </row>
    <row r="23" spans="1:7" s="148" customFormat="1" ht="11.25" customHeight="1">
      <c r="A23" s="124"/>
      <c r="B23" s="456" t="s">
        <v>37</v>
      </c>
      <c r="C23" s="318">
        <v>1085</v>
      </c>
      <c r="D23" s="318">
        <v>154</v>
      </c>
      <c r="E23" s="438" t="s">
        <v>66</v>
      </c>
      <c r="F23" s="151">
        <v>154</v>
      </c>
      <c r="G23" s="436">
        <f>IF(SUM(F23)=0,"-",F23/C23*100)</f>
        <v>14.193548387096774</v>
      </c>
    </row>
    <row r="24" spans="1:7" s="148" customFormat="1" ht="11.25" customHeight="1">
      <c r="A24" s="123"/>
      <c r="B24" s="456" t="s">
        <v>36</v>
      </c>
      <c r="C24" s="318">
        <v>1459</v>
      </c>
      <c r="D24" s="318">
        <v>196</v>
      </c>
      <c r="E24" s="438" t="s">
        <v>66</v>
      </c>
      <c r="F24" s="151">
        <v>196</v>
      </c>
      <c r="G24" s="436">
        <f>IF(SUM(F24)=0,"-",F24/C24*100)</f>
        <v>13.433858807402329</v>
      </c>
    </row>
    <row r="25" spans="1:7" s="148" customFormat="1" ht="11.25" customHeight="1">
      <c r="A25" s="124" t="s">
        <v>26</v>
      </c>
      <c r="B25" s="457" t="s">
        <v>90</v>
      </c>
      <c r="C25" s="163">
        <f>IF(SUM(C26:C27)=0,"-",SUM(C26:C27))</f>
        <v>1462</v>
      </c>
      <c r="D25" s="163" t="str">
        <f>IF(SUM(D26:D27)=0,"-",SUM(D26:D27))</f>
        <v>-</v>
      </c>
      <c r="E25" s="163">
        <f>IF(SUM(E26:E27)=0,"-",SUM(E26:E27))</f>
        <v>208</v>
      </c>
      <c r="F25" s="163">
        <f>IF(SUM(F26:F27)=0,"-",SUM(F26:F27))</f>
        <v>208</v>
      </c>
      <c r="G25" s="454">
        <f>IF(SUM(F25)=0,"-",F25/C25*100)</f>
        <v>14.227086183310533</v>
      </c>
    </row>
    <row r="26" spans="1:7" s="148" customFormat="1" ht="11.25" customHeight="1">
      <c r="A26" s="124"/>
      <c r="B26" s="456" t="s">
        <v>37</v>
      </c>
      <c r="C26" s="318">
        <v>669</v>
      </c>
      <c r="D26" s="318" t="s">
        <v>66</v>
      </c>
      <c r="E26" s="438">
        <v>83</v>
      </c>
      <c r="F26" s="151">
        <v>83</v>
      </c>
      <c r="G26" s="436">
        <f>IF(SUM(F26)=0,"-",F26/C26*100)</f>
        <v>12.406576980568012</v>
      </c>
    </row>
    <row r="27" spans="1:7" s="148" customFormat="1" ht="11.25" customHeight="1">
      <c r="A27" s="124"/>
      <c r="B27" s="456" t="s">
        <v>36</v>
      </c>
      <c r="C27" s="318">
        <v>793</v>
      </c>
      <c r="D27" s="318" t="s">
        <v>66</v>
      </c>
      <c r="E27" s="438">
        <v>125</v>
      </c>
      <c r="F27" s="151">
        <v>125</v>
      </c>
      <c r="G27" s="436">
        <f>IF(SUM(F27)=0,"-",F27/C27*100)</f>
        <v>15.762925598991174</v>
      </c>
    </row>
    <row r="28" spans="1:7" s="148" customFormat="1" ht="11.25" customHeight="1">
      <c r="A28" s="125" t="s">
        <v>24</v>
      </c>
      <c r="B28" s="457" t="s">
        <v>90</v>
      </c>
      <c r="C28" s="163">
        <f>IF(SUM(C29:C30)=0,"-",SUM(C29:C30))</f>
        <v>7477</v>
      </c>
      <c r="D28" s="163">
        <f>IF(SUM(D29:D30)=0,"-",SUM(D29:D30))</f>
        <v>662</v>
      </c>
      <c r="E28" s="163" t="str">
        <f>IF(SUM(E29:E30)=0,"-",SUM(E29:E30))</f>
        <v>-</v>
      </c>
      <c r="F28" s="163">
        <f>IF(SUM(F29:F30)=0,"-",SUM(F29:F30))</f>
        <v>662</v>
      </c>
      <c r="G28" s="454">
        <f>IF(SUM(F28)=0,"-",F28/C28*100)</f>
        <v>8.8538183763541536</v>
      </c>
    </row>
    <row r="29" spans="1:7" s="148" customFormat="1" ht="11.25" customHeight="1">
      <c r="A29" s="124"/>
      <c r="B29" s="456" t="s">
        <v>37</v>
      </c>
      <c r="C29" s="318">
        <v>2861</v>
      </c>
      <c r="D29" s="318">
        <v>277</v>
      </c>
      <c r="E29" s="438" t="s">
        <v>66</v>
      </c>
      <c r="F29" s="151">
        <v>277</v>
      </c>
      <c r="G29" s="436">
        <f>IF(SUM(F29)=0,"-",F29/C29*100)</f>
        <v>9.6819293953163221</v>
      </c>
    </row>
    <row r="30" spans="1:7" s="148" customFormat="1" ht="11.25" customHeight="1">
      <c r="A30" s="123"/>
      <c r="B30" s="456" t="s">
        <v>36</v>
      </c>
      <c r="C30" s="318">
        <v>4616</v>
      </c>
      <c r="D30" s="318">
        <v>385</v>
      </c>
      <c r="E30" s="438" t="s">
        <v>66</v>
      </c>
      <c r="F30" s="151">
        <v>385</v>
      </c>
      <c r="G30" s="436">
        <f>IF(SUM(F30)=0,"-",F30/C30*100)</f>
        <v>8.3405545927209701</v>
      </c>
    </row>
    <row r="31" spans="1:7" s="148" customFormat="1" ht="11.25">
      <c r="A31" s="124" t="s">
        <v>23</v>
      </c>
      <c r="B31" s="457" t="s">
        <v>90</v>
      </c>
      <c r="C31" s="163">
        <f>IF(SUM(C32:C33)=0,"-",SUM(C32:C33))</f>
        <v>1524</v>
      </c>
      <c r="D31" s="163">
        <f>IF(SUM(D32:D33)=0,"-",SUM(D32:D33))</f>
        <v>120</v>
      </c>
      <c r="E31" s="163">
        <f>IF(SUM(E32:E33)=0,"-",SUM(E32:E33))</f>
        <v>57</v>
      </c>
      <c r="F31" s="163">
        <f>IF(SUM(F32:F33)=0,"-",SUM(F32:F33))</f>
        <v>177</v>
      </c>
      <c r="G31" s="454">
        <f>IF(SUM(F31)=0,"-",F31/C31*100)</f>
        <v>11.614173228346457</v>
      </c>
    </row>
    <row r="32" spans="1:7" s="148" customFormat="1" ht="11.25">
      <c r="A32" s="124"/>
      <c r="B32" s="456" t="s">
        <v>37</v>
      </c>
      <c r="C32" s="318">
        <v>748</v>
      </c>
      <c r="D32" s="318">
        <v>47</v>
      </c>
      <c r="E32" s="438">
        <v>26</v>
      </c>
      <c r="F32" s="151">
        <v>73</v>
      </c>
      <c r="G32" s="436">
        <f>IF(SUM(F32)=0,"-",F32/C32*100)</f>
        <v>9.7593582887700538</v>
      </c>
    </row>
    <row r="33" spans="1:14" s="148" customFormat="1" ht="11.25">
      <c r="A33" s="124"/>
      <c r="B33" s="456" t="s">
        <v>36</v>
      </c>
      <c r="C33" s="318">
        <v>776</v>
      </c>
      <c r="D33" s="318">
        <v>73</v>
      </c>
      <c r="E33" s="438">
        <v>31</v>
      </c>
      <c r="F33" s="151">
        <v>104</v>
      </c>
      <c r="G33" s="436">
        <f>IF(SUM(F33)=0,"-",F33/C33*100)</f>
        <v>13.402061855670103</v>
      </c>
    </row>
    <row r="34" spans="1:14" s="148" customFormat="1" ht="11.25">
      <c r="A34" s="125" t="s">
        <v>22</v>
      </c>
      <c r="B34" s="457" t="s">
        <v>90</v>
      </c>
      <c r="C34" s="163">
        <f>IF(SUM(C35:C36)=0,"-",SUM(C35:C36))</f>
        <v>5626</v>
      </c>
      <c r="D34" s="163">
        <f>IF(SUM(D35:D36)=0,"-",SUM(D35:D36))</f>
        <v>460</v>
      </c>
      <c r="E34" s="163" t="str">
        <f>IF(SUM(E35:E36)=0,"-",SUM(E35:E36))</f>
        <v>-</v>
      </c>
      <c r="F34" s="163">
        <f>IF(SUM(F35:F36)=0,"-",SUM(F35:F36))</f>
        <v>460</v>
      </c>
      <c r="G34" s="454">
        <f>IF(SUM(F34)=0,"-",F34/C34*100)</f>
        <v>8.1763242090295059</v>
      </c>
    </row>
    <row r="35" spans="1:14" s="148" customFormat="1" ht="11.25">
      <c r="A35" s="124"/>
      <c r="B35" s="456" t="s">
        <v>37</v>
      </c>
      <c r="C35" s="318">
        <v>2536</v>
      </c>
      <c r="D35" s="318">
        <v>178</v>
      </c>
      <c r="E35" s="438" t="s">
        <v>66</v>
      </c>
      <c r="F35" s="151">
        <v>178</v>
      </c>
      <c r="G35" s="436">
        <f>IF(SUM(F35)=0,"-",F35/C35*100)</f>
        <v>7.0189274447949517</v>
      </c>
    </row>
    <row r="36" spans="1:14" s="148" customFormat="1" ht="11.25">
      <c r="A36" s="123"/>
      <c r="B36" s="456" t="s">
        <v>36</v>
      </c>
      <c r="C36" s="318">
        <v>3090</v>
      </c>
      <c r="D36" s="318">
        <v>282</v>
      </c>
      <c r="E36" s="438" t="s">
        <v>66</v>
      </c>
      <c r="F36" s="151">
        <v>282</v>
      </c>
      <c r="G36" s="436">
        <f>IF(SUM(F36)=0,"-",F36/C36*100)</f>
        <v>9.1262135922330092</v>
      </c>
    </row>
    <row r="37" spans="1:14" s="148" customFormat="1" ht="11.25">
      <c r="A37" s="455" t="s">
        <v>20</v>
      </c>
      <c r="B37" s="310" t="s">
        <v>90</v>
      </c>
      <c r="C37" s="446">
        <f>IF(SUM(C38:C39)=0,"-",SUM(C38:C39))</f>
        <v>63744</v>
      </c>
      <c r="D37" s="446">
        <f>IF(SUM(D38:D39)=0,"-",SUM(D38:D39))</f>
        <v>2862</v>
      </c>
      <c r="E37" s="446">
        <f>IF(SUM(E38:E39)=0,"-",SUM(E38:E39))</f>
        <v>1168</v>
      </c>
      <c r="F37" s="446">
        <f>IF(SUM(F38:F39)=0,"-",SUM(F38:F39))</f>
        <v>4030</v>
      </c>
      <c r="G37" s="454">
        <f>IF(SUM(F37)=0,"-",F37/C37*100)</f>
        <v>6.322163654618473</v>
      </c>
      <c r="H37" s="59"/>
      <c r="I37" s="59"/>
      <c r="J37" s="59"/>
    </row>
    <row r="38" spans="1:14" s="148" customFormat="1" ht="12">
      <c r="A38" s="453"/>
      <c r="B38" s="310" t="s">
        <v>37</v>
      </c>
      <c r="C38" s="318">
        <v>27123</v>
      </c>
      <c r="D38" s="438">
        <v>1157</v>
      </c>
      <c r="E38" s="438">
        <v>369</v>
      </c>
      <c r="F38" s="438">
        <f>D38+E38</f>
        <v>1526</v>
      </c>
      <c r="G38" s="436">
        <f>IF(SUM(F38)=0,"-",F38/C38*100)</f>
        <v>5.6262212882055822</v>
      </c>
      <c r="H38" s="52"/>
      <c r="I38" s="52"/>
      <c r="J38" s="52"/>
      <c r="K38" s="52"/>
      <c r="L38" s="52"/>
      <c r="M38" s="52"/>
      <c r="N38" s="52"/>
    </row>
    <row r="39" spans="1:14" s="148" customFormat="1" ht="12">
      <c r="A39" s="453"/>
      <c r="B39" s="310" t="s">
        <v>36</v>
      </c>
      <c r="C39" s="318">
        <v>36621</v>
      </c>
      <c r="D39" s="438">
        <v>1705</v>
      </c>
      <c r="E39" s="438">
        <v>799</v>
      </c>
      <c r="F39" s="438">
        <f>D39+E39</f>
        <v>2504</v>
      </c>
      <c r="G39" s="436">
        <f>IF(SUM(F39)=0,"-",F39/C39*100)</f>
        <v>6.8376068376068382</v>
      </c>
      <c r="H39" s="52"/>
      <c r="I39" s="52"/>
      <c r="J39" s="52"/>
      <c r="K39" s="52"/>
      <c r="L39" s="52"/>
      <c r="M39" s="52"/>
      <c r="N39" s="52"/>
    </row>
    <row r="40" spans="1:14" s="148" customFormat="1" ht="12">
      <c r="A40" s="452" t="s">
        <v>19</v>
      </c>
      <c r="B40" s="320" t="s">
        <v>90</v>
      </c>
      <c r="C40" s="17">
        <f>C43</f>
        <v>12416</v>
      </c>
      <c r="D40" s="17">
        <f>D43</f>
        <v>1654</v>
      </c>
      <c r="E40" s="17">
        <f>E43</f>
        <v>58</v>
      </c>
      <c r="F40" s="17">
        <f>F43</f>
        <v>1712</v>
      </c>
      <c r="G40" s="449">
        <f>G43</f>
        <v>13.788659793814434</v>
      </c>
      <c r="H40" s="52"/>
      <c r="I40" s="52"/>
      <c r="J40" s="52"/>
      <c r="K40" s="52"/>
      <c r="L40" s="52"/>
      <c r="M40" s="52"/>
      <c r="N40" s="52"/>
    </row>
    <row r="41" spans="1:14" s="148" customFormat="1" ht="12">
      <c r="A41" s="451"/>
      <c r="B41" s="320" t="s">
        <v>37</v>
      </c>
      <c r="C41" s="17">
        <f>C44</f>
        <v>4929</v>
      </c>
      <c r="D41" s="17">
        <f>D44</f>
        <v>667</v>
      </c>
      <c r="E41" s="17">
        <f>E44</f>
        <v>32</v>
      </c>
      <c r="F41" s="17">
        <f>F44</f>
        <v>699</v>
      </c>
      <c r="G41" s="449">
        <f>G44</f>
        <v>14.181375532562384</v>
      </c>
      <c r="H41" s="52"/>
      <c r="I41" s="52"/>
      <c r="J41" s="52"/>
      <c r="K41" s="52"/>
      <c r="L41" s="52"/>
      <c r="M41" s="52"/>
      <c r="N41" s="52"/>
    </row>
    <row r="42" spans="1:14" s="148" customFormat="1" ht="12">
      <c r="A42" s="450"/>
      <c r="B42" s="320" t="s">
        <v>36</v>
      </c>
      <c r="C42" s="17">
        <f>C45</f>
        <v>7487</v>
      </c>
      <c r="D42" s="17">
        <f>D45</f>
        <v>987</v>
      </c>
      <c r="E42" s="17">
        <f>E45</f>
        <v>26</v>
      </c>
      <c r="F42" s="17">
        <f>F45</f>
        <v>1013</v>
      </c>
      <c r="G42" s="449">
        <f>G45</f>
        <v>13.530118872712702</v>
      </c>
      <c r="H42" s="52"/>
      <c r="I42" s="52"/>
      <c r="J42" s="52"/>
      <c r="K42" s="52"/>
      <c r="L42" s="52"/>
      <c r="M42" s="52"/>
      <c r="N42" s="52"/>
    </row>
    <row r="43" spans="1:14" ht="12.95" customHeight="1">
      <c r="A43" s="178" t="s">
        <v>191</v>
      </c>
      <c r="B43" s="320" t="s">
        <v>90</v>
      </c>
      <c r="C43" s="15">
        <f>IF(SUM(C46,C49,C52,C55,C58)=0,"-",SUM(C46,C49,C52,C55,C58))</f>
        <v>12416</v>
      </c>
      <c r="D43" s="15">
        <f>IF(SUM(D46,D49,D52,D55,D58)=0,"-",SUM(D46,D49,D52,D55,D58))</f>
        <v>1654</v>
      </c>
      <c r="E43" s="15">
        <f>IF(SUM(E46,E49,E52,E55,E58)=0,"-",SUM(E46,E49,E52,E55,E58))</f>
        <v>58</v>
      </c>
      <c r="F43" s="15">
        <f>IF(SUM(F46,F49,F52,F55,F58)=0,"-",SUM(F46,F49,F52,F55,F58))</f>
        <v>1712</v>
      </c>
      <c r="G43" s="443">
        <f>IF(F43="-","-",F43/C43*100)</f>
        <v>13.788659793814434</v>
      </c>
    </row>
    <row r="44" spans="1:14" ht="12.95" customHeight="1">
      <c r="A44" s="448"/>
      <c r="B44" s="320" t="s">
        <v>37</v>
      </c>
      <c r="C44" s="15">
        <f>IF(SUM(C47,C50,C53,C56,C59)=0,"-",SUM(C47,C50,C53,C56,C59))</f>
        <v>4929</v>
      </c>
      <c r="D44" s="15">
        <f>IF(SUM(D47,D50,D53,D56,D59)=0,"-",SUM(D47,D50,D53,D56,D59))</f>
        <v>667</v>
      </c>
      <c r="E44" s="15">
        <f>IF(SUM(E47,E50,E53,E56,E59)=0,"-",SUM(E47,E50,E53,E56,E59))</f>
        <v>32</v>
      </c>
      <c r="F44" s="15">
        <f>IF(SUM(F47,F50,F53,F56,F59)=0,"-",SUM(F47,F50,F53,F56,F59))</f>
        <v>699</v>
      </c>
      <c r="G44" s="443">
        <f>IF(F44="-","-",F44/C44*100)</f>
        <v>14.181375532562384</v>
      </c>
    </row>
    <row r="45" spans="1:14" ht="12.95" customHeight="1">
      <c r="A45" s="447"/>
      <c r="B45" s="320" t="s">
        <v>36</v>
      </c>
      <c r="C45" s="15">
        <f>IF(SUM(C48,C51,C54,C57,C60)=0,"-",SUM(C48,C51,C54,C57,C60))</f>
        <v>7487</v>
      </c>
      <c r="D45" s="15">
        <f>IF(SUM(D48,D51,D54,D57,D60)=0,"-",SUM(D48,D51,D54,D57,D60))</f>
        <v>987</v>
      </c>
      <c r="E45" s="15">
        <f>IF(SUM(E48,E51,E54,E57,E60)=0,"-",SUM(E48,E51,E54,E57,E60))</f>
        <v>26</v>
      </c>
      <c r="F45" s="15">
        <f>IF(SUM(F48,F51,F54,F57,F60)=0,"-",SUM(F48,F51,F54,F57,F60))</f>
        <v>1013</v>
      </c>
      <c r="G45" s="443">
        <f>IF(F45="-","-",F45/C45*100)</f>
        <v>13.530118872712702</v>
      </c>
    </row>
    <row r="46" spans="1:14" ht="12.95" customHeight="1">
      <c r="A46" s="125" t="s">
        <v>17</v>
      </c>
      <c r="B46" s="441" t="s">
        <v>90</v>
      </c>
      <c r="C46" s="446">
        <f>IF(SUM(C47:C48)=0,"-",SUM(C47:C48))</f>
        <v>3404</v>
      </c>
      <c r="D46" s="446">
        <f>IF(SUM(D47:D48)=0,"-",SUM(D47:D48))</f>
        <v>406</v>
      </c>
      <c r="E46" s="232">
        <f>IF(SUM(E47:E48)=0,"-",SUM(E47:E48))</f>
        <v>58</v>
      </c>
      <c r="F46" s="232">
        <f>IF(SUM(D47:E48)=0,"-",SUM(D47:E48))</f>
        <v>464</v>
      </c>
      <c r="G46" s="440">
        <f>IF(F46="-","-",F46/C46*100)</f>
        <v>13.631022326674499</v>
      </c>
    </row>
    <row r="47" spans="1:14" ht="12.95" customHeight="1">
      <c r="A47" s="124"/>
      <c r="B47" s="439" t="s">
        <v>37</v>
      </c>
      <c r="C47" s="318">
        <v>1117</v>
      </c>
      <c r="D47" s="438">
        <v>144</v>
      </c>
      <c r="E47" s="438">
        <v>32</v>
      </c>
      <c r="F47" s="438">
        <f>SUM(D47:E47)</f>
        <v>176</v>
      </c>
      <c r="G47" s="437">
        <f>(F47/C47)*100</f>
        <v>15.75649059982095</v>
      </c>
    </row>
    <row r="48" spans="1:14" ht="12.95" customHeight="1">
      <c r="A48" s="123"/>
      <c r="B48" s="439" t="s">
        <v>36</v>
      </c>
      <c r="C48" s="318">
        <v>2287</v>
      </c>
      <c r="D48" s="438">
        <v>262</v>
      </c>
      <c r="E48" s="438">
        <v>26</v>
      </c>
      <c r="F48" s="438">
        <f>SUM(D48:E48)</f>
        <v>288</v>
      </c>
      <c r="G48" s="437">
        <f>(F48/C48)*100</f>
        <v>12.592916484477481</v>
      </c>
    </row>
    <row r="49" spans="1:14" ht="12.95" customHeight="1">
      <c r="A49" s="125" t="s">
        <v>16</v>
      </c>
      <c r="B49" s="441" t="s">
        <v>90</v>
      </c>
      <c r="C49" s="232">
        <f>IF(SUM(C50:C51)=0,"-",SUM(C50:C51))</f>
        <v>2373</v>
      </c>
      <c r="D49" s="232">
        <f>IF(SUM(D50:D51)=0,"-",SUM(D50:D51))</f>
        <v>338</v>
      </c>
      <c r="E49" s="232" t="str">
        <f>IF(SUM(E50:E51)=0,"-",SUM(E50:E51))</f>
        <v>-</v>
      </c>
      <c r="F49" s="232">
        <f>IF(SUM(D49:E49)=0,"-",SUM(D49:E49))</f>
        <v>338</v>
      </c>
      <c r="G49" s="440">
        <f>IF(F49="-","-",F49/C49*100)</f>
        <v>14.243573535608933</v>
      </c>
    </row>
    <row r="50" spans="1:14" ht="12.95" customHeight="1">
      <c r="A50" s="124"/>
      <c r="B50" s="439" t="s">
        <v>37</v>
      </c>
      <c r="C50" s="318">
        <v>999</v>
      </c>
      <c r="D50" s="438">
        <v>117</v>
      </c>
      <c r="E50" s="438" t="s">
        <v>66</v>
      </c>
      <c r="F50" s="438">
        <f>SUM(D50:E50)</f>
        <v>117</v>
      </c>
      <c r="G50" s="437">
        <f>(F50/C50)*100</f>
        <v>11.711711711711711</v>
      </c>
    </row>
    <row r="51" spans="1:14" ht="12.95" customHeight="1">
      <c r="A51" s="123"/>
      <c r="B51" s="439" t="s">
        <v>36</v>
      </c>
      <c r="C51" s="318">
        <v>1374</v>
      </c>
      <c r="D51" s="438">
        <v>221</v>
      </c>
      <c r="E51" s="438" t="s">
        <v>67</v>
      </c>
      <c r="F51" s="438">
        <f>SUM(D51:E51)</f>
        <v>221</v>
      </c>
      <c r="G51" s="437">
        <f>(F51/C51)*100</f>
        <v>16.084425036390101</v>
      </c>
    </row>
    <row r="52" spans="1:14" ht="12.95" customHeight="1">
      <c r="A52" s="125" t="s">
        <v>15</v>
      </c>
      <c r="B52" s="441" t="s">
        <v>90</v>
      </c>
      <c r="C52" s="232">
        <f>IF(SUM(C53:C54)=0,"-",SUM(C53:C54))</f>
        <v>3122</v>
      </c>
      <c r="D52" s="232">
        <f>IF(SUM(D53:D54)=0,"-",SUM(D53:D54))</f>
        <v>356</v>
      </c>
      <c r="E52" s="232" t="str">
        <f>IF(SUM(E53:E54)=0,"-",SUM(E53:E54))</f>
        <v>-</v>
      </c>
      <c r="F52" s="232">
        <f>IF(SUM(D52:E52)=0,"-",SUM(D52:E52))</f>
        <v>356</v>
      </c>
      <c r="G52" s="440">
        <f>IF(F52="-","-",F52/C52*100)</f>
        <v>11.402946828955796</v>
      </c>
    </row>
    <row r="53" spans="1:14" ht="12.95" customHeight="1">
      <c r="A53" s="124"/>
      <c r="B53" s="439" t="s">
        <v>37</v>
      </c>
      <c r="C53" s="318">
        <v>1437</v>
      </c>
      <c r="D53" s="438">
        <v>155</v>
      </c>
      <c r="E53" s="438" t="s">
        <v>66</v>
      </c>
      <c r="F53" s="438">
        <f>SUM(D53:E53)</f>
        <v>155</v>
      </c>
      <c r="G53" s="437">
        <f>(F53/C53)*100</f>
        <v>10.786360473208072</v>
      </c>
    </row>
    <row r="54" spans="1:14" ht="12.95" customHeight="1">
      <c r="A54" s="123"/>
      <c r="B54" s="439" t="s">
        <v>36</v>
      </c>
      <c r="C54" s="318">
        <v>1685</v>
      </c>
      <c r="D54" s="438">
        <v>201</v>
      </c>
      <c r="E54" s="438" t="s">
        <v>66</v>
      </c>
      <c r="F54" s="438">
        <f>SUM(D54:E54)</f>
        <v>201</v>
      </c>
      <c r="G54" s="437">
        <f>(F54/C54)*100</f>
        <v>11.928783382789318</v>
      </c>
    </row>
    <row r="55" spans="1:14" ht="12.95" customHeight="1">
      <c r="A55" s="125" t="s">
        <v>14</v>
      </c>
      <c r="B55" s="441" t="s">
        <v>90</v>
      </c>
      <c r="C55" s="232">
        <f>IF(SUM(C56:C57)=0,"-",SUM(C56:C57))</f>
        <v>1883</v>
      </c>
      <c r="D55" s="232">
        <f>IF(SUM(D56:D58)=0,"-",SUM(D56:D57))</f>
        <v>265</v>
      </c>
      <c r="E55" s="232" t="str">
        <f>IF(SUM(E56:E57)=0,"-",SUM(E56:E57))</f>
        <v>-</v>
      </c>
      <c r="F55" s="232">
        <f>IF(SUM(D56:E57)=0,"-",SUM(D56:E57))</f>
        <v>265</v>
      </c>
      <c r="G55" s="440">
        <f>IF(F55="-","-",F55/C55*100)</f>
        <v>14.07328730748805</v>
      </c>
    </row>
    <row r="56" spans="1:14" ht="12.95" customHeight="1">
      <c r="A56" s="124"/>
      <c r="B56" s="439" t="s">
        <v>37</v>
      </c>
      <c r="C56" s="318">
        <v>709</v>
      </c>
      <c r="D56" s="438">
        <v>107</v>
      </c>
      <c r="E56" s="438" t="s">
        <v>66</v>
      </c>
      <c r="F56" s="438">
        <f>SUM(D56:E56)</f>
        <v>107</v>
      </c>
      <c r="G56" s="437">
        <f>(F56/C56)*100</f>
        <v>15.091678420310295</v>
      </c>
    </row>
    <row r="57" spans="1:14" ht="12.95" customHeight="1">
      <c r="A57" s="123"/>
      <c r="B57" s="439" t="s">
        <v>36</v>
      </c>
      <c r="C57" s="318">
        <v>1174</v>
      </c>
      <c r="D57" s="438">
        <v>158</v>
      </c>
      <c r="E57" s="438" t="s">
        <v>66</v>
      </c>
      <c r="F57" s="438">
        <f>SUM(D57:E57)</f>
        <v>158</v>
      </c>
      <c r="G57" s="437">
        <f>(F57/C57)*100</f>
        <v>13.458262350936966</v>
      </c>
    </row>
    <row r="58" spans="1:14" ht="12.95" customHeight="1">
      <c r="A58" s="125" t="s">
        <v>13</v>
      </c>
      <c r="B58" s="441" t="s">
        <v>90</v>
      </c>
      <c r="C58" s="232">
        <f>IF(SUM(C59:C60)=0,"-",SUM(C59:C60))</f>
        <v>1634</v>
      </c>
      <c r="D58" s="232">
        <f>IF(SUM(D59:D60)=0,"-",SUM(D59:D60))</f>
        <v>289</v>
      </c>
      <c r="E58" s="232" t="str">
        <f>IF(SUM(E59:E60)=0,"-",SUM(E59:E60))</f>
        <v>-</v>
      </c>
      <c r="F58" s="232">
        <f>IF(SUM(D58:E58)=0,"-",SUM(D58:E58))</f>
        <v>289</v>
      </c>
      <c r="G58" s="440">
        <f>IF(F58="-","-",F58/C58*100)</f>
        <v>17.686658506731945</v>
      </c>
    </row>
    <row r="59" spans="1:14" ht="12.95" customHeight="1">
      <c r="A59" s="124"/>
      <c r="B59" s="439" t="s">
        <v>37</v>
      </c>
      <c r="C59" s="318">
        <v>667</v>
      </c>
      <c r="D59" s="438">
        <v>144</v>
      </c>
      <c r="E59" s="438" t="s">
        <v>66</v>
      </c>
      <c r="F59" s="438">
        <f>SUM(D59:E59)</f>
        <v>144</v>
      </c>
      <c r="G59" s="437">
        <f>(F59/C59)*100</f>
        <v>21.589205397301349</v>
      </c>
    </row>
    <row r="60" spans="1:14" ht="12.95" customHeight="1">
      <c r="A60" s="123"/>
      <c r="B60" s="439" t="s">
        <v>36</v>
      </c>
      <c r="C60" s="318">
        <v>967</v>
      </c>
      <c r="D60" s="438">
        <v>145</v>
      </c>
      <c r="E60" s="438" t="s">
        <v>65</v>
      </c>
      <c r="F60" s="438">
        <f>SUM(D60:E60)</f>
        <v>145</v>
      </c>
      <c r="G60" s="437">
        <f>(F60/C60)*100</f>
        <v>14.994829369183041</v>
      </c>
    </row>
    <row r="61" spans="1:14" s="148" customFormat="1" ht="12">
      <c r="A61" s="182" t="s">
        <v>11</v>
      </c>
      <c r="B61" s="16" t="s">
        <v>90</v>
      </c>
      <c r="C61" s="15">
        <f>C64</f>
        <v>13865</v>
      </c>
      <c r="D61" s="15">
        <f>D64</f>
        <v>2199</v>
      </c>
      <c r="E61" s="15" t="str">
        <f>E64</f>
        <v>-</v>
      </c>
      <c r="F61" s="15">
        <f>F64</f>
        <v>2199</v>
      </c>
      <c r="G61" s="443">
        <f>G64</f>
        <v>15.86007933645871</v>
      </c>
      <c r="H61" s="52"/>
      <c r="I61" s="52"/>
      <c r="J61" s="52"/>
      <c r="K61" s="52"/>
      <c r="L61" s="52"/>
      <c r="M61" s="52"/>
      <c r="N61" s="52"/>
    </row>
    <row r="62" spans="1:14" s="148" customFormat="1" ht="12">
      <c r="A62" s="181"/>
      <c r="B62" s="180" t="s">
        <v>37</v>
      </c>
      <c r="C62" s="12">
        <f>C65</f>
        <v>5816</v>
      </c>
      <c r="D62" s="12">
        <f>D65</f>
        <v>935</v>
      </c>
      <c r="E62" s="12" t="str">
        <f>E65</f>
        <v>-</v>
      </c>
      <c r="F62" s="12">
        <f>F65</f>
        <v>935</v>
      </c>
      <c r="G62" s="445">
        <f>G65</f>
        <v>16.076341127922973</v>
      </c>
      <c r="H62" s="52"/>
      <c r="I62" s="52"/>
      <c r="J62" s="52"/>
      <c r="K62" s="52"/>
      <c r="L62" s="52"/>
      <c r="M62" s="52"/>
      <c r="N62" s="52"/>
    </row>
    <row r="63" spans="1:14" s="148" customFormat="1" ht="12">
      <c r="A63" s="179"/>
      <c r="B63" s="201" t="s">
        <v>36</v>
      </c>
      <c r="C63" s="15">
        <f>C66</f>
        <v>8049</v>
      </c>
      <c r="D63" s="15">
        <f>D66</f>
        <v>1264</v>
      </c>
      <c r="E63" s="15" t="str">
        <f>E66</f>
        <v>-</v>
      </c>
      <c r="F63" s="15">
        <f>F66</f>
        <v>1264</v>
      </c>
      <c r="G63" s="443">
        <f>G66</f>
        <v>15.703814138402286</v>
      </c>
      <c r="H63" s="52"/>
      <c r="I63" s="52"/>
      <c r="J63" s="52"/>
      <c r="K63" s="52"/>
      <c r="L63" s="52"/>
      <c r="M63" s="52"/>
      <c r="N63" s="52"/>
    </row>
    <row r="64" spans="1:14" s="148" customFormat="1" ht="12">
      <c r="A64" s="178" t="s">
        <v>190</v>
      </c>
      <c r="B64" s="196" t="s">
        <v>90</v>
      </c>
      <c r="C64" s="31">
        <f>IF(SUM(C67,C70,C73,C76)=0,"-",SUM(C67,C70,C73,C76))</f>
        <v>13865</v>
      </c>
      <c r="D64" s="31">
        <f>IF(SUM(D67,D70,D73,D76)=0,"-",SUM(D67,D70,D73,D76))</f>
        <v>2199</v>
      </c>
      <c r="E64" s="31" t="str">
        <f>IF(SUM(E67,E70,E73,E76)=0,"-",SUM(E67,E70,E73,E76))</f>
        <v>-</v>
      </c>
      <c r="F64" s="31">
        <f>IF(SUM(F67,F70,F73,F76)=0,"-",SUM(F67,F70,F73,F76))</f>
        <v>2199</v>
      </c>
      <c r="G64" s="443">
        <f>IF(F64="-","-",F64/C64*100)</f>
        <v>15.86007933645871</v>
      </c>
      <c r="H64" s="52"/>
      <c r="I64" s="52"/>
      <c r="J64" s="52"/>
      <c r="K64" s="52"/>
      <c r="L64" s="52"/>
      <c r="M64" s="52"/>
      <c r="N64" s="52"/>
    </row>
    <row r="65" spans="1:14" s="148" customFormat="1" ht="12">
      <c r="A65" s="444"/>
      <c r="B65" s="320" t="s">
        <v>37</v>
      </c>
      <c r="C65" s="31">
        <f>IF(SUM(C68,C71,C74,C77)=0,"-",SUM(C68,C71,C74,C77))</f>
        <v>5816</v>
      </c>
      <c r="D65" s="31">
        <f>IF(SUM(D68,D71,D74,D77)=0,"-",SUM(D68,D71,D74,D77))</f>
        <v>935</v>
      </c>
      <c r="E65" s="31" t="str">
        <f>IF(SUM(E68,E71,E74,E77)=0,"-",SUM(E68,E71,E74,E77))</f>
        <v>-</v>
      </c>
      <c r="F65" s="31">
        <f>IF(SUM(F68,F71,F74,F77)=0,"-",SUM(F68,F71,F74,F77))</f>
        <v>935</v>
      </c>
      <c r="G65" s="443">
        <f>IF(F65="-","-",F65/C65*100)</f>
        <v>16.076341127922973</v>
      </c>
      <c r="H65" s="52"/>
      <c r="I65" s="52"/>
      <c r="J65" s="52"/>
      <c r="K65" s="52"/>
      <c r="L65" s="52"/>
      <c r="M65" s="52"/>
      <c r="N65" s="52"/>
    </row>
    <row r="66" spans="1:14" s="148" customFormat="1" ht="12">
      <c r="A66" s="128"/>
      <c r="B66" s="320" t="s">
        <v>36</v>
      </c>
      <c r="C66" s="31">
        <f>IF(SUM(C69,C72,C75,C78)=0,"-",SUM(C69,C72,C75,C78))</f>
        <v>8049</v>
      </c>
      <c r="D66" s="31">
        <f>IF(SUM(D69,D72,D75,D78)=0,"-",SUM(D69,D72,D75,D78))</f>
        <v>1264</v>
      </c>
      <c r="E66" s="31" t="str">
        <f>IF(SUM(E69,E72,E75,E78)=0,"-",SUM(E69,E72,E75,E78))</f>
        <v>-</v>
      </c>
      <c r="F66" s="31">
        <f>IF(SUM(F69,F72,F75,F78)=0,"-",SUM(F69,F72,F75,F78))</f>
        <v>1264</v>
      </c>
      <c r="G66" s="443">
        <f>IF(F66="-","-",F66/C66*100)</f>
        <v>15.703814138402286</v>
      </c>
      <c r="H66" s="52"/>
      <c r="I66" s="52"/>
      <c r="J66" s="52"/>
      <c r="K66" s="52"/>
      <c r="L66" s="52"/>
      <c r="M66" s="52"/>
      <c r="N66" s="52"/>
    </row>
    <row r="67" spans="1:14" ht="12.95" customHeight="1">
      <c r="A67" s="125" t="s">
        <v>9</v>
      </c>
      <c r="B67" s="441" t="s">
        <v>90</v>
      </c>
      <c r="C67" s="232">
        <f>IF(SUM(C68:C69)=0,"-",SUM(C68:C69))</f>
        <v>6350</v>
      </c>
      <c r="D67" s="232">
        <f>IF(SUM(D68:D69)=0,"-",SUM(D68:D69))</f>
        <v>672</v>
      </c>
      <c r="E67" s="232" t="str">
        <f>IF(SUM(E68:E69)=0,"-",SUM(E68:E69))</f>
        <v>-</v>
      </c>
      <c r="F67" s="232">
        <f>IF(SUM(D67:E67)=0,"-",SUM(D67:E67))</f>
        <v>672</v>
      </c>
      <c r="G67" s="440">
        <f>IF(F67="-","-",F67/C67*100)</f>
        <v>10.58267716535433</v>
      </c>
    </row>
    <row r="68" spans="1:14" ht="12.95" customHeight="1">
      <c r="A68" s="124"/>
      <c r="B68" s="439" t="s">
        <v>37</v>
      </c>
      <c r="C68" s="318">
        <v>2450</v>
      </c>
      <c r="D68" s="438">
        <v>259</v>
      </c>
      <c r="E68" s="442" t="s">
        <v>66</v>
      </c>
      <c r="F68" s="151">
        <f>IF(SUM(D68:E68)=0,"-",SUM(D68:E68))</f>
        <v>259</v>
      </c>
      <c r="G68" s="436">
        <f>IF(SUM(F68)=0,"-",F68/C68*100)</f>
        <v>10.571428571428571</v>
      </c>
    </row>
    <row r="69" spans="1:14" ht="12.95" customHeight="1">
      <c r="A69" s="123"/>
      <c r="B69" s="439" t="s">
        <v>36</v>
      </c>
      <c r="C69" s="318">
        <v>3900</v>
      </c>
      <c r="D69" s="438">
        <v>413</v>
      </c>
      <c r="E69" s="442" t="s">
        <v>66</v>
      </c>
      <c r="F69" s="151">
        <f>IF(SUM(D69:E69)=0,"-",SUM(D69:E69))</f>
        <v>413</v>
      </c>
      <c r="G69" s="436">
        <f>IF(SUM(F69)=0,"-",F69/C69*100)</f>
        <v>10.589743589743589</v>
      </c>
    </row>
    <row r="70" spans="1:14" ht="12.95" customHeight="1">
      <c r="A70" s="125" t="s">
        <v>8</v>
      </c>
      <c r="B70" s="441" t="s">
        <v>90</v>
      </c>
      <c r="C70" s="232">
        <f>IF(SUM(C71:C72)=0,"-",SUM(C71:C72))</f>
        <v>1210</v>
      </c>
      <c r="D70" s="232">
        <f>IF(SUM(D71:D72)=0,"-",SUM(D71:D72))</f>
        <v>211</v>
      </c>
      <c r="E70" s="232" t="str">
        <f>IF(SUM(E71:E72)=0,"-",SUM(E71:E72))</f>
        <v>-</v>
      </c>
      <c r="F70" s="232">
        <f>IF(SUM(D70:E70)=0,"-",SUM(D70:E70))</f>
        <v>211</v>
      </c>
      <c r="G70" s="440">
        <f>IF(F70="-","-",F70/C70*100)</f>
        <v>17.438016528925619</v>
      </c>
    </row>
    <row r="71" spans="1:14" ht="12.95" customHeight="1">
      <c r="A71" s="124"/>
      <c r="B71" s="439" t="s">
        <v>37</v>
      </c>
      <c r="C71" s="318">
        <v>548</v>
      </c>
      <c r="D71" s="438">
        <v>98</v>
      </c>
      <c r="E71" s="437" t="s">
        <v>66</v>
      </c>
      <c r="F71" s="151">
        <f>IF(SUM(D71:E71)=0,"-",SUM(D71:E71))</f>
        <v>98</v>
      </c>
      <c r="G71" s="436">
        <f>IF(SUM(F71)=0,"-",F71/C71*100)</f>
        <v>17.883211678832119</v>
      </c>
    </row>
    <row r="72" spans="1:14" ht="12.95" customHeight="1">
      <c r="A72" s="123"/>
      <c r="B72" s="439" t="s">
        <v>36</v>
      </c>
      <c r="C72" s="318">
        <v>662</v>
      </c>
      <c r="D72" s="438">
        <v>113</v>
      </c>
      <c r="E72" s="437" t="s">
        <v>66</v>
      </c>
      <c r="F72" s="151">
        <f>IF(SUM(D72:E72)=0,"-",SUM(D72:E72))</f>
        <v>113</v>
      </c>
      <c r="G72" s="436">
        <f>IF(SUM(F72)=0,"-",F72/C72*100)</f>
        <v>17.069486404833835</v>
      </c>
    </row>
    <row r="73" spans="1:14" ht="12.95" customHeight="1">
      <c r="A73" s="125" t="s">
        <v>7</v>
      </c>
      <c r="B73" s="441" t="s">
        <v>90</v>
      </c>
      <c r="C73" s="232">
        <f>IF(SUM(C74:C75)=0,"-",SUM(C74:C75))</f>
        <v>2803</v>
      </c>
      <c r="D73" s="232">
        <f>IF(SUM(D74:D75)=0,"-",SUM(D74:D75))</f>
        <v>360</v>
      </c>
      <c r="E73" s="232" t="str">
        <f>IF(SUM(E74:E75)=0,"-",SUM(E74:E75))</f>
        <v>-</v>
      </c>
      <c r="F73" s="232">
        <f>IF(SUM(D73:E73)=0,"-",SUM(D73:E73))</f>
        <v>360</v>
      </c>
      <c r="G73" s="440">
        <f>IF(F73="-","-",F73/C73*100)</f>
        <v>12.843382090617194</v>
      </c>
    </row>
    <row r="74" spans="1:14" ht="12.95" customHeight="1">
      <c r="A74" s="124"/>
      <c r="B74" s="439" t="s">
        <v>37</v>
      </c>
      <c r="C74" s="318">
        <v>1244</v>
      </c>
      <c r="D74" s="438">
        <v>152</v>
      </c>
      <c r="E74" s="437" t="s">
        <v>66</v>
      </c>
      <c r="F74" s="151">
        <f>IF(SUM(D74:E74)=0,"-",SUM(D74:E74))</f>
        <v>152</v>
      </c>
      <c r="G74" s="436">
        <f>IF(SUM(F74)=0,"-",F74/C74*100)</f>
        <v>12.218649517684888</v>
      </c>
    </row>
    <row r="75" spans="1:14" ht="12.95" customHeight="1">
      <c r="A75" s="123"/>
      <c r="B75" s="439" t="s">
        <v>36</v>
      </c>
      <c r="C75" s="318">
        <v>1559</v>
      </c>
      <c r="D75" s="438">
        <v>208</v>
      </c>
      <c r="E75" s="437" t="s">
        <v>66</v>
      </c>
      <c r="F75" s="151">
        <f>IF(SUM(D75:E75)=0,"-",SUM(D75:E75))</f>
        <v>208</v>
      </c>
      <c r="G75" s="436">
        <f>IF(SUM(F75)=0,"-",F75/C75*100)</f>
        <v>13.34188582424631</v>
      </c>
      <c r="K75" s="435"/>
    </row>
    <row r="76" spans="1:14" ht="12.95" customHeight="1">
      <c r="A76" s="125" t="s">
        <v>6</v>
      </c>
      <c r="B76" s="441" t="s">
        <v>90</v>
      </c>
      <c r="C76" s="232">
        <f>IF(SUM(C77:C78)=0,"-",SUM(C77:C78))</f>
        <v>3502</v>
      </c>
      <c r="D76" s="232">
        <f>IF(SUM(D77:D78)=0,"-",SUM(D77:D78))</f>
        <v>956</v>
      </c>
      <c r="E76" s="232" t="str">
        <f>IF(SUM(E77:E78)=0,"-",SUM(E77:E78))</f>
        <v>-</v>
      </c>
      <c r="F76" s="232">
        <f>IF(SUM(D76:E76)=0,"-",SUM(D76:E76))</f>
        <v>956</v>
      </c>
      <c r="G76" s="440">
        <f>IF(F76="-","-",F76/C76*100)</f>
        <v>27.298686464877214</v>
      </c>
      <c r="K76" s="435"/>
    </row>
    <row r="77" spans="1:14" ht="12.95" customHeight="1">
      <c r="A77" s="124"/>
      <c r="B77" s="439" t="s">
        <v>37</v>
      </c>
      <c r="C77" s="318">
        <v>1574</v>
      </c>
      <c r="D77" s="438">
        <v>426</v>
      </c>
      <c r="E77" s="437" t="s">
        <v>66</v>
      </c>
      <c r="F77" s="151">
        <f>IF(SUM(D77:E77)=0,"-",SUM(D77:E77))</f>
        <v>426</v>
      </c>
      <c r="G77" s="436">
        <f>IF(SUM(F77)=0,"-",F77/C77*100)</f>
        <v>27.064803049555273</v>
      </c>
      <c r="K77" s="435"/>
    </row>
    <row r="78" spans="1:14" ht="12.95" customHeight="1">
      <c r="A78" s="123"/>
      <c r="B78" s="439" t="s">
        <v>36</v>
      </c>
      <c r="C78" s="318">
        <v>1928</v>
      </c>
      <c r="D78" s="438">
        <v>530</v>
      </c>
      <c r="E78" s="437" t="s">
        <v>5</v>
      </c>
      <c r="F78" s="151">
        <f>IF(SUM(D78:E78)=0,"-",SUM(D78:E78))</f>
        <v>530</v>
      </c>
      <c r="G78" s="436">
        <f>IF(SUM(F78)=0,"-",F78/C78*100)</f>
        <v>27.489626556016599</v>
      </c>
      <c r="K78" s="435"/>
    </row>
    <row r="79" spans="1:14" ht="12" customHeight="1">
      <c r="A79" s="62" t="s">
        <v>189</v>
      </c>
      <c r="B79" s="434"/>
      <c r="C79" s="434"/>
      <c r="D79" s="434"/>
      <c r="E79" s="433"/>
      <c r="F79" s="432"/>
      <c r="G79" s="412"/>
      <c r="H79" s="412"/>
      <c r="I79" s="412"/>
      <c r="J79" s="412"/>
    </row>
    <row r="80" spans="1:14" ht="12" customHeight="1">
      <c r="A80" s="146" t="s">
        <v>2</v>
      </c>
      <c r="B80" s="431"/>
      <c r="C80" s="431"/>
      <c r="D80" s="431"/>
      <c r="E80" s="430"/>
      <c r="F80" s="429"/>
    </row>
    <row r="81" spans="1:8" s="93" customFormat="1" ht="12" customHeight="1">
      <c r="A81" s="147"/>
      <c r="B81" s="428"/>
      <c r="C81" s="428"/>
      <c r="D81" s="428"/>
      <c r="E81" s="412"/>
      <c r="F81" s="412"/>
    </row>
    <row r="82" spans="1:8" ht="12" customHeight="1">
      <c r="A82" s="55" t="s">
        <v>1</v>
      </c>
      <c r="B82" s="424"/>
      <c r="C82" s="424"/>
      <c r="D82" s="424"/>
      <c r="E82" s="267"/>
      <c r="F82" s="423"/>
      <c r="G82" s="267"/>
      <c r="H82" s="267"/>
    </row>
    <row r="83" spans="1:8" s="148" customFormat="1" ht="12" customHeight="1">
      <c r="A83" s="55" t="s">
        <v>0</v>
      </c>
      <c r="B83" s="55"/>
      <c r="C83" s="55"/>
      <c r="D83" s="55"/>
      <c r="E83" s="54"/>
      <c r="F83" s="426"/>
      <c r="G83" s="54"/>
      <c r="H83" s="54"/>
    </row>
    <row r="84" spans="1:8" s="148" customFormat="1" ht="12" customHeight="1">
      <c r="A84" s="427" t="s">
        <v>188</v>
      </c>
      <c r="B84" s="427"/>
      <c r="C84" s="427"/>
      <c r="D84" s="427"/>
      <c r="E84" s="427"/>
      <c r="F84" s="427"/>
      <c r="G84" s="427"/>
      <c r="H84" s="54"/>
    </row>
    <row r="85" spans="1:8" s="148" customFormat="1" ht="12" customHeight="1">
      <c r="A85" s="100" t="s">
        <v>187</v>
      </c>
      <c r="B85" s="55"/>
      <c r="C85" s="55"/>
      <c r="D85" s="55"/>
      <c r="E85" s="54"/>
      <c r="F85" s="426"/>
      <c r="G85" s="54"/>
      <c r="H85" s="54"/>
    </row>
    <row r="86" spans="1:8" ht="12" customHeight="1">
      <c r="A86" s="425" t="s">
        <v>186</v>
      </c>
      <c r="B86" s="424"/>
      <c r="C86" s="424"/>
      <c r="D86" s="424"/>
      <c r="E86" s="267"/>
      <c r="F86" s="423"/>
      <c r="G86" s="267"/>
      <c r="H86" s="267"/>
    </row>
  </sheetData>
  <mergeCells count="11">
    <mergeCell ref="A7:A9"/>
    <mergeCell ref="A10:A12"/>
    <mergeCell ref="A37:A39"/>
    <mergeCell ref="A40:A42"/>
    <mergeCell ref="A61:A63"/>
    <mergeCell ref="A84:G84"/>
    <mergeCell ref="A1:F1"/>
    <mergeCell ref="A2:B3"/>
    <mergeCell ref="C2:C3"/>
    <mergeCell ref="D2:G2"/>
    <mergeCell ref="A5:A6"/>
  </mergeCells>
  <phoneticPr fontId="5"/>
  <pageMargins left="0.78740157480314965" right="0.78740157480314965" top="0.61" bottom="0.36" header="0" footer="0"/>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view="pageBreakPreview" zoomScaleNormal="25" zoomScaleSheetLayoutView="100" workbookViewId="0">
      <pane ySplit="7" topLeftCell="A8" activePane="bottomLeft" state="frozen"/>
      <selection activeCell="D13" sqref="D13"/>
      <selection pane="bottomLeft" activeCell="D13" sqref="D13"/>
    </sheetView>
  </sheetViews>
  <sheetFormatPr defaultRowHeight="11.25"/>
  <cols>
    <col min="1" max="1" width="11" style="483" customWidth="1"/>
    <col min="2" max="2" width="4.125" style="483" customWidth="1"/>
    <col min="3" max="3" width="11.625" style="483" customWidth="1"/>
    <col min="4" max="4" width="13" style="483" customWidth="1"/>
    <col min="5" max="5" width="10.625" style="481" customWidth="1"/>
    <col min="6" max="6" width="8.875" style="482" customWidth="1"/>
    <col min="7" max="13" width="10.625" style="481" customWidth="1"/>
    <col min="14" max="17" width="8.75" style="481" customWidth="1"/>
    <col min="18" max="18" width="10.375" style="481" customWidth="1"/>
    <col min="19" max="16384" width="9" style="481"/>
  </cols>
  <sheetData>
    <row r="1" spans="1:13" ht="18.75" customHeight="1">
      <c r="A1" s="144" t="s">
        <v>215</v>
      </c>
      <c r="L1" s="513" t="s">
        <v>214</v>
      </c>
      <c r="M1" s="513"/>
    </row>
    <row r="2" spans="1:13" ht="15.75" customHeight="1">
      <c r="A2" s="506"/>
      <c r="B2" s="506"/>
      <c r="C2" s="251" t="s">
        <v>213</v>
      </c>
      <c r="D2" s="251" t="s">
        <v>212</v>
      </c>
      <c r="E2" s="512" t="s">
        <v>211</v>
      </c>
      <c r="F2" s="511"/>
      <c r="G2" s="511"/>
      <c r="H2" s="511"/>
      <c r="I2" s="511"/>
      <c r="J2" s="511"/>
      <c r="K2" s="511"/>
      <c r="L2" s="511"/>
      <c r="M2" s="510"/>
    </row>
    <row r="3" spans="1:13" ht="15.75" customHeight="1">
      <c r="A3" s="506"/>
      <c r="B3" s="506"/>
      <c r="C3" s="244"/>
      <c r="D3" s="244"/>
      <c r="E3" s="512" t="s">
        <v>210</v>
      </c>
      <c r="F3" s="511"/>
      <c r="G3" s="511"/>
      <c r="H3" s="511"/>
      <c r="I3" s="511"/>
      <c r="J3" s="511"/>
      <c r="K3" s="510"/>
      <c r="L3" s="296" t="s">
        <v>209</v>
      </c>
      <c r="M3" s="296" t="s">
        <v>208</v>
      </c>
    </row>
    <row r="4" spans="1:13" ht="12" customHeight="1">
      <c r="A4" s="506"/>
      <c r="B4" s="506"/>
      <c r="C4" s="244"/>
      <c r="D4" s="244"/>
      <c r="E4" s="477" t="s">
        <v>207</v>
      </c>
      <c r="F4" s="264" t="s">
        <v>206</v>
      </c>
      <c r="G4" s="511"/>
      <c r="H4" s="511"/>
      <c r="I4" s="510"/>
      <c r="J4" s="296" t="s">
        <v>205</v>
      </c>
      <c r="K4" s="265" t="s">
        <v>204</v>
      </c>
      <c r="L4" s="296"/>
      <c r="M4" s="296"/>
    </row>
    <row r="5" spans="1:13" ht="12" customHeight="1">
      <c r="A5" s="506"/>
      <c r="B5" s="506"/>
      <c r="C5" s="244"/>
      <c r="D5" s="244"/>
      <c r="E5" s="477"/>
      <c r="F5" s="509"/>
      <c r="G5" s="257" t="s">
        <v>203</v>
      </c>
      <c r="H5" s="511"/>
      <c r="I5" s="510"/>
      <c r="J5" s="296"/>
      <c r="K5" s="507"/>
      <c r="L5" s="296"/>
      <c r="M5" s="296"/>
    </row>
    <row r="6" spans="1:13" ht="12" customHeight="1">
      <c r="A6" s="506"/>
      <c r="B6" s="506"/>
      <c r="C6" s="244"/>
      <c r="D6" s="244"/>
      <c r="E6" s="477"/>
      <c r="F6" s="509"/>
      <c r="G6" s="296"/>
      <c r="H6" s="297" t="s">
        <v>202</v>
      </c>
      <c r="I6" s="508"/>
      <c r="J6" s="296"/>
      <c r="K6" s="507"/>
      <c r="L6" s="296"/>
      <c r="M6" s="296"/>
    </row>
    <row r="7" spans="1:13" ht="33.75" customHeight="1">
      <c r="A7" s="506"/>
      <c r="B7" s="506"/>
      <c r="C7" s="284"/>
      <c r="D7" s="284"/>
      <c r="E7" s="477"/>
      <c r="F7" s="505"/>
      <c r="G7" s="296"/>
      <c r="H7" s="504"/>
      <c r="I7" s="503" t="s">
        <v>201</v>
      </c>
      <c r="J7" s="296"/>
      <c r="K7" s="502"/>
      <c r="L7" s="296"/>
      <c r="M7" s="296"/>
    </row>
    <row r="8" spans="1:13" ht="12" customHeight="1">
      <c r="A8" s="501" t="s">
        <v>33</v>
      </c>
      <c r="B8" s="16" t="s">
        <v>90</v>
      </c>
      <c r="C8" s="32">
        <f>SUM(C9+C10)</f>
        <v>185037</v>
      </c>
      <c r="D8" s="32">
        <f>SUM(D9+D10)</f>
        <v>14915</v>
      </c>
      <c r="E8" s="32">
        <f>SUM(E9+E10)</f>
        <v>2104</v>
      </c>
      <c r="F8" s="32">
        <f>SUM(F9+F10)</f>
        <v>286</v>
      </c>
      <c r="G8" s="32">
        <f>SUM(G9+G10)</f>
        <v>216</v>
      </c>
      <c r="H8" s="32">
        <f>SUM(H9+H10)</f>
        <v>136</v>
      </c>
      <c r="I8" s="32">
        <f>SUM(I9+I10)</f>
        <v>76</v>
      </c>
      <c r="J8" s="32">
        <f>SUM(J9+J10)</f>
        <v>64</v>
      </c>
      <c r="K8" s="32">
        <f>SUM(K9+K10)</f>
        <v>9059</v>
      </c>
      <c r="L8" s="32">
        <f>SUM(L9+L10)</f>
        <v>2811</v>
      </c>
      <c r="M8" s="32">
        <f>SUM(M9+M10)</f>
        <v>591</v>
      </c>
    </row>
    <row r="9" spans="1:13" ht="12" customHeight="1">
      <c r="A9" s="501"/>
      <c r="B9" s="201" t="s">
        <v>37</v>
      </c>
      <c r="C9" s="32">
        <v>71289</v>
      </c>
      <c r="D9" s="32">
        <v>7792</v>
      </c>
      <c r="E9" s="32">
        <v>962</v>
      </c>
      <c r="F9" s="32">
        <v>213</v>
      </c>
      <c r="G9" s="32">
        <v>160</v>
      </c>
      <c r="H9" s="32">
        <v>93</v>
      </c>
      <c r="I9" s="32">
        <v>57</v>
      </c>
      <c r="J9" s="32">
        <v>31</v>
      </c>
      <c r="K9" s="32">
        <v>4615</v>
      </c>
      <c r="L9" s="32">
        <v>1666</v>
      </c>
      <c r="M9" s="32">
        <v>305</v>
      </c>
    </row>
    <row r="10" spans="1:13" ht="12" customHeight="1">
      <c r="A10" s="501"/>
      <c r="B10" s="201" t="s">
        <v>36</v>
      </c>
      <c r="C10" s="32">
        <v>113748</v>
      </c>
      <c r="D10" s="32">
        <v>7123</v>
      </c>
      <c r="E10" s="32">
        <v>1142</v>
      </c>
      <c r="F10" s="32">
        <v>73</v>
      </c>
      <c r="G10" s="32">
        <v>56</v>
      </c>
      <c r="H10" s="32">
        <v>43</v>
      </c>
      <c r="I10" s="32">
        <v>19</v>
      </c>
      <c r="J10" s="32">
        <v>33</v>
      </c>
      <c r="K10" s="32">
        <v>4444</v>
      </c>
      <c r="L10" s="32">
        <v>1145</v>
      </c>
      <c r="M10" s="32">
        <v>286</v>
      </c>
    </row>
    <row r="11" spans="1:13" ht="12" customHeight="1">
      <c r="A11" s="188" t="s">
        <v>32</v>
      </c>
      <c r="B11" s="196" t="s">
        <v>90</v>
      </c>
      <c r="C11" s="18">
        <f>IF(SUM(C12:C13)=0,"-",SUM(C12:C13))</f>
        <v>6973</v>
      </c>
      <c r="D11" s="18">
        <f>IF(SUM(D12:D13)=0,"-",SUM(D12:D13))</f>
        <v>623</v>
      </c>
      <c r="E11" s="18">
        <f>IF(SUM(E12:E13)=0,"-",SUM(E12:E13))</f>
        <v>109</v>
      </c>
      <c r="F11" s="18">
        <f>IF(SUM(F12:F13)=0,"-",SUM(F12:F13))</f>
        <v>20</v>
      </c>
      <c r="G11" s="18">
        <f>IF(SUM(G12:G13)=0,"-",SUM(G12:G13))</f>
        <v>6</v>
      </c>
      <c r="H11" s="18">
        <f>IF(SUM(H12:H13)=0,"-",SUM(H12:H13))</f>
        <v>5</v>
      </c>
      <c r="I11" s="18">
        <f>IF(SUM(I12:I13)=0,"-",SUM(I12:I13))</f>
        <v>4</v>
      </c>
      <c r="J11" s="18">
        <f>IF(SUM(J12:J13)=0,"-",SUM(J12:J13))</f>
        <v>3</v>
      </c>
      <c r="K11" s="18">
        <f>IF(SUM(K12:K13)=0,"-",SUM(K12:K13))</f>
        <v>320</v>
      </c>
      <c r="L11" s="18">
        <f>IF(SUM(L12:L13)=0,"-",SUM(L12:L13))</f>
        <v>176</v>
      </c>
      <c r="M11" s="18">
        <f>IF(SUM(M12:M13)=0,"-",SUM(M12:M13))</f>
        <v>1</v>
      </c>
    </row>
    <row r="12" spans="1:13" ht="12" customHeight="1">
      <c r="A12" s="187"/>
      <c r="B12" s="320" t="s">
        <v>37</v>
      </c>
      <c r="C12" s="31">
        <f>IF(SUM(C15,C42)=0,"-",SUM(C15,C42))</f>
        <v>2648</v>
      </c>
      <c r="D12" s="31">
        <f>IF(SUM(D15,D42)=0,"-",SUM(D15,D42))</f>
        <v>288</v>
      </c>
      <c r="E12" s="31">
        <f>IF(SUM(E15,E42)=0,"-",SUM(E15,E42))</f>
        <v>45</v>
      </c>
      <c r="F12" s="31">
        <f>IF(SUM(F15,F42)=0,"-",SUM(F15,F42))</f>
        <v>9</v>
      </c>
      <c r="G12" s="31">
        <f>IF(SUM(G15,G42)=0,"-",SUM(G15,G42))</f>
        <v>2</v>
      </c>
      <c r="H12" s="31">
        <f>IF(SUM(H15,H42)=0,"-",SUM(H15,H42))</f>
        <v>1</v>
      </c>
      <c r="I12" s="31">
        <f>IF(SUM(I15,I42)=0,"-",SUM(I15,I42))</f>
        <v>1</v>
      </c>
      <c r="J12" s="31">
        <f>IF(SUM(J15,J42)=0,"-",SUM(J15,J42))</f>
        <v>1</v>
      </c>
      <c r="K12" s="31">
        <f>IF(SUM(K15,K42)=0,"-",SUM(K15,K42))</f>
        <v>142</v>
      </c>
      <c r="L12" s="31">
        <f>IF(SUM(L15,L42)=0,"-",SUM(L15,L42))</f>
        <v>90</v>
      </c>
      <c r="M12" s="31">
        <f>IF(SUM(M15,M42)=0,"-",SUM(M15,M42))</f>
        <v>1</v>
      </c>
    </row>
    <row r="13" spans="1:13" ht="12" customHeight="1">
      <c r="A13" s="186"/>
      <c r="B13" s="320" t="s">
        <v>36</v>
      </c>
      <c r="C13" s="15">
        <f>IF(SUM(C16,C43)=0,"-",SUM(C16,C43))</f>
        <v>4325</v>
      </c>
      <c r="D13" s="15">
        <f>IF(SUM(D16,D43)=0,"-",SUM(D16,D43))</f>
        <v>335</v>
      </c>
      <c r="E13" s="15">
        <f>IF(SUM(E16,E43)=0,"-",SUM(E16,E43))</f>
        <v>64</v>
      </c>
      <c r="F13" s="15">
        <f>IF(SUM(F16,F43)=0,"-",SUM(F16,F43))</f>
        <v>11</v>
      </c>
      <c r="G13" s="15">
        <f>IF(SUM(G16,G43)=0,"-",SUM(G16,G43))</f>
        <v>4</v>
      </c>
      <c r="H13" s="15">
        <f>IF(SUM(H16,H43)=0,"-",SUM(H16,H43))</f>
        <v>4</v>
      </c>
      <c r="I13" s="15">
        <f>IF(SUM(I16,I43)=0,"-",SUM(I16,I43))</f>
        <v>3</v>
      </c>
      <c r="J13" s="15">
        <f>IF(SUM(J16,J43)=0,"-",SUM(J16,J43))</f>
        <v>2</v>
      </c>
      <c r="K13" s="15">
        <f>IF(SUM(K16,K43)=0,"-",SUM(K16,K43))</f>
        <v>178</v>
      </c>
      <c r="L13" s="15">
        <f>IF(SUM(L16,L43)=0,"-",SUM(L16,L43))</f>
        <v>86</v>
      </c>
      <c r="M13" s="15" t="str">
        <f>IF(SUM(M16,M43)=0,"-",SUM(M16,M43))</f>
        <v>-</v>
      </c>
    </row>
    <row r="14" spans="1:13" ht="12" customHeight="1">
      <c r="A14" s="178" t="s">
        <v>95</v>
      </c>
      <c r="B14" s="196" t="s">
        <v>90</v>
      </c>
      <c r="C14" s="18">
        <f>IF(SUM(C15:C16)=0,"-",SUM(C15:C16))</f>
        <v>3144</v>
      </c>
      <c r="D14" s="18">
        <f>IF(SUM(D15:D16)=0,"-",SUM(D15:D16))</f>
        <v>260</v>
      </c>
      <c r="E14" s="18">
        <f>IF(SUM(E15:E16)=0,"-",SUM(E15:E16))</f>
        <v>41</v>
      </c>
      <c r="F14" s="18">
        <f>IF(SUM(F15:F16)=0,"-",SUM(F15:F16))</f>
        <v>15</v>
      </c>
      <c r="G14" s="18">
        <f>IF(SUM(G15:G16)=0,"-",SUM(G15:G16))</f>
        <v>6</v>
      </c>
      <c r="H14" s="18">
        <f>IF(SUM(H15:H16)=0,"-",SUM(H15:H16))</f>
        <v>5</v>
      </c>
      <c r="I14" s="18">
        <f>IF(SUM(I15:I16)=0,"-",SUM(I15:I16))</f>
        <v>4</v>
      </c>
      <c r="J14" s="18">
        <f>IF(SUM(J15:J16)=0,"-",SUM(J15:J16))</f>
        <v>1</v>
      </c>
      <c r="K14" s="18">
        <f>IF(SUM(K15:K16)=0,"-",SUM(K15:K16))</f>
        <v>179</v>
      </c>
      <c r="L14" s="18">
        <f>IF(SUM(L15:L16)=0,"-",SUM(L15:L16))</f>
        <v>29</v>
      </c>
      <c r="M14" s="18">
        <f>IF(SUM(M15:M16)=0,"-",SUM(M15:M16))</f>
        <v>1</v>
      </c>
    </row>
    <row r="15" spans="1:13" ht="12" customHeight="1">
      <c r="A15" s="279"/>
      <c r="B15" s="320" t="s">
        <v>37</v>
      </c>
      <c r="C15" s="31">
        <f>IF(SUM(C18,C21,C24,C27,C30,C33,C36,C39)=0,"-",SUM(C18,C21,C24,C27,C30,C33,C36,C39))</f>
        <v>1291</v>
      </c>
      <c r="D15" s="31">
        <f>IF(SUM(D18,D21,D24,D27,D30,D33,D36,D39)=0,"-",SUM(D18,D21,D24,D27,D30,D33,D36,D39))</f>
        <v>121</v>
      </c>
      <c r="E15" s="31">
        <f>IF(SUM(E18,E21,E24,E27,E30,E33,E36,E39)=0,"-",SUM(E18,E21,E24,E27,E30,E33,E36,E39))</f>
        <v>16</v>
      </c>
      <c r="F15" s="31">
        <f>IF(SUM(F18,F21,F24,F27,F30,F33,F36,F39)=0,"-",SUM(F18,F21,F24,F27,F30,F33,F36,F39))</f>
        <v>5</v>
      </c>
      <c r="G15" s="31">
        <f>IF(SUM(G18,G21,G24,G27,G30,G33,G36,G39)=0,"-",SUM(G18,G21,G24,G27,G30,G33,G36,G39))</f>
        <v>2</v>
      </c>
      <c r="H15" s="31">
        <f>IF(SUM(H18,H21,H24,H27,H30,H33,H36,H39)=0,"-",SUM(H18,H21,H24,H27,H30,H33,H36,H39))</f>
        <v>1</v>
      </c>
      <c r="I15" s="31">
        <f>IF(SUM(I18,I21,I24,I27,I30,I33,I36,I39)=0,"-",SUM(I18,I21,I24,I27,I30,I33,I36,I39))</f>
        <v>1</v>
      </c>
      <c r="J15" s="31" t="str">
        <f>IF(SUM(J18,J21,J24,J27,J30,J33,J36,J39)=0,"-",SUM(J18,J21,J24,J27,J30,J33,J36,J39))</f>
        <v>-</v>
      </c>
      <c r="K15" s="31">
        <f>IF(SUM(K18,K21,K24,K27,K30,K33,K36,K39)=0,"-",SUM(K18,K21,K24,K27,K30,K33,K36,K39))</f>
        <v>82</v>
      </c>
      <c r="L15" s="31">
        <f>IF(SUM(L18,L21,L24,L27,L30,L33,L36,L39)=0,"-",SUM(L18,L21,L24,L27,L30,L33,L36,L39))</f>
        <v>17</v>
      </c>
      <c r="M15" s="31">
        <f>IF(SUM(M18,M21,M24,M27,M30,M33,M36,M39)=0,"-",SUM(M18,M21,M24,M27,M30,M33,M36,M39))</f>
        <v>1</v>
      </c>
    </row>
    <row r="16" spans="1:13" ht="12" customHeight="1">
      <c r="A16" s="278"/>
      <c r="B16" s="320" t="s">
        <v>36</v>
      </c>
      <c r="C16" s="15">
        <f>IF(SUM(C19,C22,C25,C28,C31,C34,C37,C40)=0,"-",SUM(C19,C22,C25,C28,C31,C34,C37,C40))</f>
        <v>1853</v>
      </c>
      <c r="D16" s="15">
        <f>IF(SUM(D19,D22,D25,D28,D31,D34,D37,D40)=0,"-",SUM(D19,D22,D25,D28,D31,D34,D37,D40))</f>
        <v>139</v>
      </c>
      <c r="E16" s="15">
        <f>IF(SUM(E19,E22,E25,E28,E31,E34,E37,E40)=0,"-",SUM(E19,E22,E25,E28,E31,E34,E37,E40))</f>
        <v>25</v>
      </c>
      <c r="F16" s="15">
        <f>IF(SUM(F19,F22,F25,F28,F31,F34,F37,F40)=0,"-",SUM(F19,F22,F25,F28,F31,F34,F37,F40))</f>
        <v>10</v>
      </c>
      <c r="G16" s="15">
        <f>IF(SUM(G19,G22,G25,G28,G31,G34,G37,G40)=0,"-",SUM(G19,G22,G25,G28,G31,G34,G37,G40))</f>
        <v>4</v>
      </c>
      <c r="H16" s="15">
        <f>IF(SUM(H19,H22,H25,H28,H31,H34,H37,H40)=0,"-",SUM(H19,H22,H25,H28,H31,H34,H37,H40))</f>
        <v>4</v>
      </c>
      <c r="I16" s="15">
        <f>IF(SUM(I19,I22,I25,I28,I31,I34,I37,I40)=0,"-",SUM(I19,I22,I25,I28,I31,I34,I37,I40))</f>
        <v>3</v>
      </c>
      <c r="J16" s="15">
        <f>IF(SUM(J19,J22,J25,J28,J31,J34,J37,J40)=0,"-",SUM(J19,J22,J25,J28,J31,J34,J37,J40))</f>
        <v>1</v>
      </c>
      <c r="K16" s="15">
        <f>IF(SUM(K19,K22,K25,K28,K31,K34,K37,K40)=0,"-",SUM(K19,K22,K25,K28,K31,K34,K37,K40))</f>
        <v>97</v>
      </c>
      <c r="L16" s="15">
        <f>IF(SUM(L19,L22,L25,L28,L31,L34,L37,L40)=0,"-",SUM(L19,L22,L25,L28,L31,L34,L37,L40))</f>
        <v>12</v>
      </c>
      <c r="M16" s="15" t="str">
        <f>IF(SUM(M19,M22,M25,M28,M31,M34,M37,M40)=0,"-",SUM(M19,M22,M25,M28,M31,M34,M37,M40))</f>
        <v>-</v>
      </c>
    </row>
    <row r="17" spans="1:13" ht="12" customHeight="1">
      <c r="A17" s="124" t="s">
        <v>30</v>
      </c>
      <c r="B17" s="233" t="s">
        <v>90</v>
      </c>
      <c r="C17" s="163">
        <f>IF(SUM(C18:C19)=0,"-",SUM(C18:C19))</f>
        <v>1052</v>
      </c>
      <c r="D17" s="163">
        <f>IF(SUM(D18:D19)=0,"-",SUM(D18:D19))</f>
        <v>74</v>
      </c>
      <c r="E17" s="163">
        <f>IF(SUM(E18:E19)=0,"-",SUM(E18:E19))</f>
        <v>12</v>
      </c>
      <c r="F17" s="163">
        <f>IF(SUM(F18:F19)=0,"-",SUM(F18:F19))</f>
        <v>8</v>
      </c>
      <c r="G17" s="163" t="str">
        <f>IF(SUM(G18:G19)=0,"-",SUM(G18:G19))</f>
        <v>-</v>
      </c>
      <c r="H17" s="163" t="str">
        <f>IF(SUM(H18:H19)=0,"-",SUM(H18:H19))</f>
        <v>-</v>
      </c>
      <c r="I17" s="163" t="str">
        <f>IF(SUM(I18:I19)=0,"-",SUM(I18:I19))</f>
        <v>-</v>
      </c>
      <c r="J17" s="163" t="str">
        <f>IF(SUM(J18:J19)=0,"-",SUM(J18:J19))</f>
        <v>-</v>
      </c>
      <c r="K17" s="163">
        <f>IF(SUM(K18:K19)=0,"-",SUM(K18:K19))</f>
        <v>42</v>
      </c>
      <c r="L17" s="163">
        <f>IF(SUM(L18:L19)=0,"-",SUM(L18:L19))</f>
        <v>18</v>
      </c>
      <c r="M17" s="163" t="str">
        <f>IF(SUM(M18:M19)=0,"-",SUM(M18:M19))</f>
        <v>-</v>
      </c>
    </row>
    <row r="18" spans="1:13" ht="12" customHeight="1">
      <c r="A18" s="124"/>
      <c r="B18" s="439" t="s">
        <v>37</v>
      </c>
      <c r="C18" s="318">
        <v>494</v>
      </c>
      <c r="D18" s="318">
        <v>37</v>
      </c>
      <c r="E18" s="318">
        <v>5</v>
      </c>
      <c r="F18" s="318">
        <v>2</v>
      </c>
      <c r="G18" s="318" t="s">
        <v>66</v>
      </c>
      <c r="H18" s="318" t="s">
        <v>66</v>
      </c>
      <c r="I18" s="318" t="s">
        <v>66</v>
      </c>
      <c r="J18" s="318" t="s">
        <v>66</v>
      </c>
      <c r="K18" s="318">
        <v>19</v>
      </c>
      <c r="L18" s="318">
        <v>11</v>
      </c>
      <c r="M18" s="318" t="s">
        <v>66</v>
      </c>
    </row>
    <row r="19" spans="1:13" ht="12" customHeight="1">
      <c r="A19" s="124"/>
      <c r="B19" s="439" t="s">
        <v>36</v>
      </c>
      <c r="C19" s="318">
        <v>558</v>
      </c>
      <c r="D19" s="318">
        <v>37</v>
      </c>
      <c r="E19" s="318">
        <v>7</v>
      </c>
      <c r="F19" s="318">
        <v>6</v>
      </c>
      <c r="G19" s="318" t="s">
        <v>66</v>
      </c>
      <c r="H19" s="318" t="s">
        <v>66</v>
      </c>
      <c r="I19" s="318" t="s">
        <v>66</v>
      </c>
      <c r="J19" s="318" t="s">
        <v>66</v>
      </c>
      <c r="K19" s="318">
        <v>23</v>
      </c>
      <c r="L19" s="318">
        <v>7</v>
      </c>
      <c r="M19" s="318" t="s">
        <v>66</v>
      </c>
    </row>
    <row r="20" spans="1:13" ht="12" customHeight="1">
      <c r="A20" s="125" t="s">
        <v>29</v>
      </c>
      <c r="B20" s="233" t="s">
        <v>90</v>
      </c>
      <c r="C20" s="163">
        <f>IF(SUM(C21:C22)=0,"-",SUM(C21:C22))</f>
        <v>304</v>
      </c>
      <c r="D20" s="163">
        <f>IF(SUM(D21:D22)=0,"-",SUM(D21:D22))</f>
        <v>24</v>
      </c>
      <c r="E20" s="163">
        <f>IF(SUM(E21:E22)=0,"-",SUM(E21:E22))</f>
        <v>5</v>
      </c>
      <c r="F20" s="163">
        <f>IF(SUM(F21:F22)=0,"-",SUM(F21:F22))</f>
        <v>2</v>
      </c>
      <c r="G20" s="163">
        <f>IF(SUM(G21:G22)=0,"-",SUM(G21:G22))</f>
        <v>2</v>
      </c>
      <c r="H20" s="163">
        <f>IF(SUM(H21:H22)=0,"-",SUM(H21:H22))</f>
        <v>2</v>
      </c>
      <c r="I20" s="163">
        <f>IF(SUM(I21:I22)=0,"-",SUM(I21:I22))</f>
        <v>2</v>
      </c>
      <c r="J20" s="163" t="str">
        <f>IF(SUM(J21:J22)=0,"-",SUM(J21:J22))</f>
        <v>-</v>
      </c>
      <c r="K20" s="163">
        <f>IF(SUM(K21:K22)=0,"-",SUM(K21:K22))</f>
        <v>14</v>
      </c>
      <c r="L20" s="163">
        <f>IF(SUM(L21:L22)=0,"-",SUM(L21:L22))</f>
        <v>3</v>
      </c>
      <c r="M20" s="163" t="str">
        <f>IF(SUM(M21:M22)=0,"-",SUM(M21:M22))</f>
        <v>-</v>
      </c>
    </row>
    <row r="21" spans="1:13" ht="12" customHeight="1">
      <c r="A21" s="124"/>
      <c r="B21" s="439" t="s">
        <v>37</v>
      </c>
      <c r="C21" s="318">
        <v>102</v>
      </c>
      <c r="D21" s="318">
        <v>10</v>
      </c>
      <c r="E21" s="318">
        <v>1</v>
      </c>
      <c r="F21" s="318">
        <v>1</v>
      </c>
      <c r="G21" s="318">
        <v>1</v>
      </c>
      <c r="H21" s="318">
        <v>1</v>
      </c>
      <c r="I21" s="318">
        <v>1</v>
      </c>
      <c r="J21" s="318" t="s">
        <v>66</v>
      </c>
      <c r="K21" s="318">
        <v>6</v>
      </c>
      <c r="L21" s="318">
        <v>2</v>
      </c>
      <c r="M21" s="318" t="s">
        <v>66</v>
      </c>
    </row>
    <row r="22" spans="1:13" ht="12" customHeight="1">
      <c r="A22" s="123"/>
      <c r="B22" s="439" t="s">
        <v>36</v>
      </c>
      <c r="C22" s="318">
        <v>202</v>
      </c>
      <c r="D22" s="318">
        <v>14</v>
      </c>
      <c r="E22" s="318">
        <v>4</v>
      </c>
      <c r="F22" s="318">
        <v>1</v>
      </c>
      <c r="G22" s="318">
        <v>1</v>
      </c>
      <c r="H22" s="318">
        <v>1</v>
      </c>
      <c r="I22" s="318">
        <v>1</v>
      </c>
      <c r="J22" s="318" t="s">
        <v>66</v>
      </c>
      <c r="K22" s="318">
        <v>8</v>
      </c>
      <c r="L22" s="318">
        <v>1</v>
      </c>
      <c r="M22" s="318" t="s">
        <v>66</v>
      </c>
    </row>
    <row r="23" spans="1:13" ht="12" customHeight="1">
      <c r="A23" s="124" t="s">
        <v>28</v>
      </c>
      <c r="B23" s="233" t="s">
        <v>90</v>
      </c>
      <c r="C23" s="163">
        <f>IF(SUM(C24:C25)=0,"-",SUM(C24:C25))</f>
        <v>215</v>
      </c>
      <c r="D23" s="163">
        <f>IF(SUM(D24:D25)=0,"-",SUM(D24:D25))</f>
        <v>4</v>
      </c>
      <c r="E23" s="163">
        <f>IF(SUM(E24:E25)=0,"-",SUM(E24:E25))</f>
        <v>2</v>
      </c>
      <c r="F23" s="163" t="str">
        <f>IF(SUM(F24:F25)=0,"-",SUM(F24:F25))</f>
        <v>-</v>
      </c>
      <c r="G23" s="163" t="str">
        <f>IF(SUM(G24:G25)=0,"-",SUM(G24:G25))</f>
        <v>-</v>
      </c>
      <c r="H23" s="163" t="str">
        <f>IF(SUM(H24:H25)=0,"-",SUM(H24:H25))</f>
        <v>-</v>
      </c>
      <c r="I23" s="163" t="str">
        <f>IF(SUM(I24:I25)=0,"-",SUM(I24:I25))</f>
        <v>-</v>
      </c>
      <c r="J23" s="163" t="str">
        <f>IF(SUM(J24:J25)=0,"-",SUM(J24:J25))</f>
        <v>-</v>
      </c>
      <c r="K23" s="163">
        <f>IF(SUM(K24:K25)=0,"-",SUM(K24:K25))</f>
        <v>2</v>
      </c>
      <c r="L23" s="163" t="str">
        <f>IF(SUM(L24:L25)=0,"-",SUM(L24:L25))</f>
        <v>-</v>
      </c>
      <c r="M23" s="163" t="str">
        <f>IF(SUM(M24:M25)=0,"-",SUM(M24:M25))</f>
        <v>-</v>
      </c>
    </row>
    <row r="24" spans="1:13" ht="12" customHeight="1">
      <c r="A24" s="124"/>
      <c r="B24" s="439" t="s">
        <v>37</v>
      </c>
      <c r="C24" s="318">
        <v>71</v>
      </c>
      <c r="D24" s="318">
        <v>1</v>
      </c>
      <c r="E24" s="318" t="s">
        <v>66</v>
      </c>
      <c r="F24" s="318" t="s">
        <v>66</v>
      </c>
      <c r="G24" s="318" t="s">
        <v>66</v>
      </c>
      <c r="H24" s="318" t="s">
        <v>66</v>
      </c>
      <c r="I24" s="318" t="s">
        <v>66</v>
      </c>
      <c r="J24" s="318" t="s">
        <v>66</v>
      </c>
      <c r="K24" s="318">
        <v>1</v>
      </c>
      <c r="L24" s="318" t="s">
        <v>66</v>
      </c>
      <c r="M24" s="318" t="s">
        <v>66</v>
      </c>
    </row>
    <row r="25" spans="1:13" ht="12" customHeight="1">
      <c r="A25" s="124"/>
      <c r="B25" s="439" t="s">
        <v>36</v>
      </c>
      <c r="C25" s="318">
        <v>144</v>
      </c>
      <c r="D25" s="318">
        <v>3</v>
      </c>
      <c r="E25" s="318">
        <v>2</v>
      </c>
      <c r="F25" s="318" t="s">
        <v>66</v>
      </c>
      <c r="G25" s="318" t="s">
        <v>66</v>
      </c>
      <c r="H25" s="318" t="s">
        <v>66</v>
      </c>
      <c r="I25" s="318" t="s">
        <v>66</v>
      </c>
      <c r="J25" s="318" t="s">
        <v>66</v>
      </c>
      <c r="K25" s="318">
        <v>1</v>
      </c>
      <c r="L25" s="318" t="s">
        <v>66</v>
      </c>
      <c r="M25" s="318" t="s">
        <v>66</v>
      </c>
    </row>
    <row r="26" spans="1:13" ht="12" customHeight="1">
      <c r="A26" s="125" t="s">
        <v>27</v>
      </c>
      <c r="B26" s="233" t="s">
        <v>90</v>
      </c>
      <c r="C26" s="163">
        <f>IF(SUM(C27:C28)=0,"-",SUM(C27:C28))</f>
        <v>311</v>
      </c>
      <c r="D26" s="163">
        <f>IF(SUM(D27:D28)=0,"-",SUM(D27:D28))</f>
        <v>18</v>
      </c>
      <c r="E26" s="163">
        <f>IF(SUM(E27:E28)=0,"-",SUM(E27:E28))</f>
        <v>2</v>
      </c>
      <c r="F26" s="163">
        <f>IF(SUM(F27:F28)=0,"-",SUM(F27:F28))</f>
        <v>1</v>
      </c>
      <c r="G26" s="163">
        <f>IF(SUM(G27:G28)=0,"-",SUM(G27:G28))</f>
        <v>1</v>
      </c>
      <c r="H26" s="163">
        <f>IF(SUM(H27:H28)=0,"-",SUM(H27:H28))</f>
        <v>1</v>
      </c>
      <c r="I26" s="163">
        <f>IF(SUM(I27:I28)=0,"-",SUM(I27:I28))</f>
        <v>1</v>
      </c>
      <c r="J26" s="163" t="str">
        <f>IF(SUM(J27:J28)=0,"-",SUM(J27:J28))</f>
        <v>-</v>
      </c>
      <c r="K26" s="163">
        <f>IF(SUM(K27:K28)=0,"-",SUM(K27:K28))</f>
        <v>15</v>
      </c>
      <c r="L26" s="163" t="str">
        <f>IF(SUM(L27:L28)=0,"-",SUM(L27:L28))</f>
        <v>-</v>
      </c>
      <c r="M26" s="163" t="str">
        <f>IF(SUM(M27:M28)=0,"-",SUM(M27:M28))</f>
        <v>-</v>
      </c>
    </row>
    <row r="27" spans="1:13" ht="12" customHeight="1">
      <c r="A27" s="124"/>
      <c r="B27" s="439" t="s">
        <v>37</v>
      </c>
      <c r="C27" s="318">
        <v>135</v>
      </c>
      <c r="D27" s="318">
        <v>11</v>
      </c>
      <c r="E27" s="318">
        <v>1</v>
      </c>
      <c r="F27" s="318" t="s">
        <v>66</v>
      </c>
      <c r="G27" s="318" t="s">
        <v>66</v>
      </c>
      <c r="H27" s="318" t="s">
        <v>66</v>
      </c>
      <c r="I27" s="318" t="s">
        <v>66</v>
      </c>
      <c r="J27" s="318" t="s">
        <v>66</v>
      </c>
      <c r="K27" s="318">
        <v>10</v>
      </c>
      <c r="L27" s="318" t="s">
        <v>66</v>
      </c>
      <c r="M27" s="318" t="s">
        <v>66</v>
      </c>
    </row>
    <row r="28" spans="1:13" ht="12" customHeight="1">
      <c r="A28" s="123"/>
      <c r="B28" s="439" t="s">
        <v>36</v>
      </c>
      <c r="C28" s="318">
        <v>176</v>
      </c>
      <c r="D28" s="318">
        <v>7</v>
      </c>
      <c r="E28" s="318">
        <v>1</v>
      </c>
      <c r="F28" s="318">
        <v>1</v>
      </c>
      <c r="G28" s="318">
        <v>1</v>
      </c>
      <c r="H28" s="318">
        <v>1</v>
      </c>
      <c r="I28" s="318">
        <v>1</v>
      </c>
      <c r="J28" s="318" t="s">
        <v>66</v>
      </c>
      <c r="K28" s="318">
        <v>5</v>
      </c>
      <c r="L28" s="318" t="s">
        <v>66</v>
      </c>
      <c r="M28" s="318" t="s">
        <v>66</v>
      </c>
    </row>
    <row r="29" spans="1:13" ht="12" customHeight="1">
      <c r="A29" s="124" t="s">
        <v>26</v>
      </c>
      <c r="B29" s="233" t="s">
        <v>90</v>
      </c>
      <c r="C29" s="163">
        <f>IF(SUM(C30:C31)=0,"-",SUM(C30:C31))</f>
        <v>242</v>
      </c>
      <c r="D29" s="163">
        <f>IF(SUM(D30:D31)=0,"-",SUM(D30:D31))</f>
        <v>60</v>
      </c>
      <c r="E29" s="163">
        <f>IF(SUM(E30:E31)=0,"-",SUM(E30:E31))</f>
        <v>1</v>
      </c>
      <c r="F29" s="163">
        <f>IF(SUM(F30:F31)=0,"-",SUM(F30:F31))</f>
        <v>1</v>
      </c>
      <c r="G29" s="163" t="str">
        <f>IF(SUM(G30:G31)=0,"-",SUM(G30:G31))</f>
        <v>-</v>
      </c>
      <c r="H29" s="163" t="str">
        <f>IF(SUM(H30:H31)=0,"-",SUM(H30:H31))</f>
        <v>-</v>
      </c>
      <c r="I29" s="163" t="str">
        <f>IF(SUM(I30:I31)=0,"-",SUM(I30:I31))</f>
        <v>-</v>
      </c>
      <c r="J29" s="163" t="str">
        <f>IF(SUM(J30:J31)=0,"-",SUM(J30:J31))</f>
        <v>-</v>
      </c>
      <c r="K29" s="163">
        <f>IF(SUM(K30:K31)=0,"-",SUM(K30:K31))</f>
        <v>54</v>
      </c>
      <c r="L29" s="163">
        <f>IF(SUM(L30:L31)=0,"-",SUM(L30:L31))</f>
        <v>3</v>
      </c>
      <c r="M29" s="163">
        <f>IF(SUM(M30:M31)=0,"-",SUM(M30:M31))</f>
        <v>1</v>
      </c>
    </row>
    <row r="30" spans="1:13" ht="12" customHeight="1">
      <c r="A30" s="124"/>
      <c r="B30" s="439" t="s">
        <v>37</v>
      </c>
      <c r="C30" s="318">
        <v>93</v>
      </c>
      <c r="D30" s="318">
        <v>24</v>
      </c>
      <c r="E30" s="318" t="s">
        <v>66</v>
      </c>
      <c r="F30" s="318">
        <v>1</v>
      </c>
      <c r="G30" s="318" t="s">
        <v>66</v>
      </c>
      <c r="H30" s="318" t="s">
        <v>66</v>
      </c>
      <c r="I30" s="318" t="s">
        <v>66</v>
      </c>
      <c r="J30" s="318" t="s">
        <v>66</v>
      </c>
      <c r="K30" s="318">
        <v>22</v>
      </c>
      <c r="L30" s="318" t="s">
        <v>66</v>
      </c>
      <c r="M30" s="318">
        <v>1</v>
      </c>
    </row>
    <row r="31" spans="1:13" ht="12" customHeight="1">
      <c r="A31" s="124"/>
      <c r="B31" s="439" t="s">
        <v>36</v>
      </c>
      <c r="C31" s="318">
        <v>149</v>
      </c>
      <c r="D31" s="318">
        <v>36</v>
      </c>
      <c r="E31" s="318">
        <v>1</v>
      </c>
      <c r="F31" s="318" t="s">
        <v>66</v>
      </c>
      <c r="G31" s="318" t="s">
        <v>66</v>
      </c>
      <c r="H31" s="318" t="s">
        <v>66</v>
      </c>
      <c r="I31" s="318" t="s">
        <v>66</v>
      </c>
      <c r="J31" s="318" t="s">
        <v>66</v>
      </c>
      <c r="K31" s="318">
        <v>32</v>
      </c>
      <c r="L31" s="318">
        <v>3</v>
      </c>
      <c r="M31" s="318" t="s">
        <v>66</v>
      </c>
    </row>
    <row r="32" spans="1:13" ht="12" customHeight="1">
      <c r="A32" s="125" t="s">
        <v>24</v>
      </c>
      <c r="B32" s="233" t="s">
        <v>90</v>
      </c>
      <c r="C32" s="163">
        <f>IF(SUM(C33:C34)=0,"-",SUM(C33:C34))</f>
        <v>521</v>
      </c>
      <c r="D32" s="163">
        <f>IF(SUM(D33:D34)=0,"-",SUM(D33:D34))</f>
        <v>37</v>
      </c>
      <c r="E32" s="163">
        <f>IF(SUM(E33:E34)=0,"-",SUM(E33:E34))</f>
        <v>9</v>
      </c>
      <c r="F32" s="163" t="str">
        <f>IF(SUM(F33:F34)=0,"-",SUM(F33:F34))</f>
        <v>-</v>
      </c>
      <c r="G32" s="163" t="str">
        <f>IF(SUM(G33:G34)=0,"-",SUM(G33:G34))</f>
        <v>-</v>
      </c>
      <c r="H32" s="163" t="str">
        <f>IF(SUM(H33:H34)=0,"-",SUM(H33:H34))</f>
        <v>-</v>
      </c>
      <c r="I32" s="163" t="str">
        <f>IF(SUM(I33:I34)=0,"-",SUM(I33:I34))</f>
        <v>-</v>
      </c>
      <c r="J32" s="163">
        <f>IF(SUM(J33:J34)=0,"-",SUM(J33:J34))</f>
        <v>1</v>
      </c>
      <c r="K32" s="163">
        <f>IF(SUM(K33:K34)=0,"-",SUM(K33:K34))</f>
        <v>24</v>
      </c>
      <c r="L32" s="163">
        <f>IF(SUM(L33:L34)=0,"-",SUM(L33:L34))</f>
        <v>3</v>
      </c>
      <c r="M32" s="163" t="str">
        <f>IF(SUM(M33:M34)=0,"-",SUM(M33:M34))</f>
        <v>-</v>
      </c>
    </row>
    <row r="33" spans="1:13" ht="12" customHeight="1">
      <c r="A33" s="124"/>
      <c r="B33" s="439" t="s">
        <v>37</v>
      </c>
      <c r="C33" s="318">
        <v>219</v>
      </c>
      <c r="D33" s="318">
        <v>20</v>
      </c>
      <c r="E33" s="318">
        <v>5</v>
      </c>
      <c r="F33" s="318" t="s">
        <v>66</v>
      </c>
      <c r="G33" s="318" t="s">
        <v>66</v>
      </c>
      <c r="H33" s="318" t="s">
        <v>66</v>
      </c>
      <c r="I33" s="318" t="s">
        <v>66</v>
      </c>
      <c r="J33" s="318" t="s">
        <v>66</v>
      </c>
      <c r="K33" s="318">
        <v>12</v>
      </c>
      <c r="L33" s="318">
        <v>3</v>
      </c>
      <c r="M33" s="318" t="s">
        <v>66</v>
      </c>
    </row>
    <row r="34" spans="1:13" ht="12" customHeight="1">
      <c r="A34" s="123"/>
      <c r="B34" s="439" t="s">
        <v>36</v>
      </c>
      <c r="C34" s="318">
        <v>302</v>
      </c>
      <c r="D34" s="318">
        <v>17</v>
      </c>
      <c r="E34" s="318">
        <v>4</v>
      </c>
      <c r="F34" s="318" t="s">
        <v>66</v>
      </c>
      <c r="G34" s="318" t="s">
        <v>66</v>
      </c>
      <c r="H34" s="318" t="s">
        <v>66</v>
      </c>
      <c r="I34" s="318" t="s">
        <v>66</v>
      </c>
      <c r="J34" s="318">
        <v>1</v>
      </c>
      <c r="K34" s="318">
        <v>12</v>
      </c>
      <c r="L34" s="318" t="s">
        <v>66</v>
      </c>
      <c r="M34" s="318" t="s">
        <v>66</v>
      </c>
    </row>
    <row r="35" spans="1:13" ht="12" customHeight="1">
      <c r="A35" s="124" t="s">
        <v>23</v>
      </c>
      <c r="B35" s="233" t="s">
        <v>90</v>
      </c>
      <c r="C35" s="163">
        <f>IF(SUM(C36:C37)=0,"-",SUM(C36:C37))</f>
        <v>187</v>
      </c>
      <c r="D35" s="163">
        <f>IF(SUM(D36:D37)=0,"-",SUM(D36:D37))</f>
        <v>19</v>
      </c>
      <c r="E35" s="163">
        <f>IF(SUM(E36:E37)=0,"-",SUM(E36:E37))</f>
        <v>7</v>
      </c>
      <c r="F35" s="163">
        <f>IF(SUM(F36:F37)=0,"-",SUM(F36:F37))</f>
        <v>3</v>
      </c>
      <c r="G35" s="163">
        <f>IF(SUM(G36:G37)=0,"-",SUM(G36:G37))</f>
        <v>3</v>
      </c>
      <c r="H35" s="163">
        <f>IF(SUM(H36:H37)=0,"-",SUM(H36:H37))</f>
        <v>2</v>
      </c>
      <c r="I35" s="163">
        <f>IF(SUM(I36:I37)=0,"-",SUM(I36:I37))</f>
        <v>1</v>
      </c>
      <c r="J35" s="163" t="str">
        <f>IF(SUM(J36:J37)=0,"-",SUM(J36:J37))</f>
        <v>-</v>
      </c>
      <c r="K35" s="163">
        <f>IF(SUM(K36:K37)=0,"-",SUM(K36:K37))</f>
        <v>9</v>
      </c>
      <c r="L35" s="163" t="str">
        <f>IF(SUM(L36:L37)=0,"-",SUM(L36:L37))</f>
        <v>-</v>
      </c>
      <c r="M35" s="163" t="str">
        <f>IF(SUM(M36:M37)=0,"-",SUM(M36:M37))</f>
        <v>-</v>
      </c>
    </row>
    <row r="36" spans="1:13" ht="12" customHeight="1">
      <c r="A36" s="124"/>
      <c r="B36" s="439" t="s">
        <v>37</v>
      </c>
      <c r="C36" s="318">
        <v>77</v>
      </c>
      <c r="D36" s="318">
        <v>9</v>
      </c>
      <c r="E36" s="318">
        <v>3</v>
      </c>
      <c r="F36" s="318">
        <v>1</v>
      </c>
      <c r="G36" s="318">
        <v>1</v>
      </c>
      <c r="H36" s="318" t="s">
        <v>66</v>
      </c>
      <c r="I36" s="318" t="s">
        <v>66</v>
      </c>
      <c r="J36" s="318" t="s">
        <v>66</v>
      </c>
      <c r="K36" s="318">
        <v>5</v>
      </c>
      <c r="L36" s="318" t="s">
        <v>66</v>
      </c>
      <c r="M36" s="318" t="s">
        <v>66</v>
      </c>
    </row>
    <row r="37" spans="1:13" ht="12" customHeight="1">
      <c r="A37" s="124"/>
      <c r="B37" s="439" t="s">
        <v>36</v>
      </c>
      <c r="C37" s="318">
        <v>110</v>
      </c>
      <c r="D37" s="318">
        <v>10</v>
      </c>
      <c r="E37" s="318">
        <v>4</v>
      </c>
      <c r="F37" s="318">
        <v>2</v>
      </c>
      <c r="G37" s="318">
        <v>2</v>
      </c>
      <c r="H37" s="318">
        <v>2</v>
      </c>
      <c r="I37" s="318">
        <v>1</v>
      </c>
      <c r="J37" s="318" t="s">
        <v>66</v>
      </c>
      <c r="K37" s="318">
        <v>4</v>
      </c>
      <c r="L37" s="318" t="s">
        <v>66</v>
      </c>
      <c r="M37" s="318" t="s">
        <v>66</v>
      </c>
    </row>
    <row r="38" spans="1:13" ht="12" customHeight="1">
      <c r="A38" s="125" t="s">
        <v>22</v>
      </c>
      <c r="B38" s="233" t="s">
        <v>90</v>
      </c>
      <c r="C38" s="163">
        <f>IF(SUM(C39:C40)=0,"-",SUM(C39:C40))</f>
        <v>312</v>
      </c>
      <c r="D38" s="163">
        <f>IF(SUM(D39:D40)=0,"-",SUM(D39:D40))</f>
        <v>24</v>
      </c>
      <c r="E38" s="163">
        <f>IF(SUM(E39:E40)=0,"-",SUM(E39:E40))</f>
        <v>3</v>
      </c>
      <c r="F38" s="163" t="str">
        <f>IF(SUM(F39:F40)=0,"-",SUM(F39:F40))</f>
        <v>-</v>
      </c>
      <c r="G38" s="163" t="str">
        <f>IF(SUM(G39:G40)=0,"-",SUM(G39:G40))</f>
        <v>-</v>
      </c>
      <c r="H38" s="163" t="str">
        <f>IF(SUM(H39:H40)=0,"-",SUM(H39:H40))</f>
        <v>-</v>
      </c>
      <c r="I38" s="163" t="str">
        <f>IF(SUM(I39:I40)=0,"-",SUM(I39:I40))</f>
        <v>-</v>
      </c>
      <c r="J38" s="163" t="str">
        <f>IF(SUM(J39:J40)=0,"-",SUM(J39:J40))</f>
        <v>-</v>
      </c>
      <c r="K38" s="163">
        <f>IF(SUM(K39:K40)=0,"-",SUM(K39:K40))</f>
        <v>19</v>
      </c>
      <c r="L38" s="163">
        <f>IF(SUM(L39:L40)=0,"-",SUM(L39:L40))</f>
        <v>2</v>
      </c>
      <c r="M38" s="163" t="str">
        <f>IF(SUM(M39:M40)=0,"-",SUM(M39:M40))</f>
        <v>-</v>
      </c>
    </row>
    <row r="39" spans="1:13" ht="12" customHeight="1">
      <c r="A39" s="124"/>
      <c r="B39" s="439" t="s">
        <v>37</v>
      </c>
      <c r="C39" s="318">
        <v>100</v>
      </c>
      <c r="D39" s="318">
        <v>9</v>
      </c>
      <c r="E39" s="318">
        <v>1</v>
      </c>
      <c r="F39" s="318" t="s">
        <v>66</v>
      </c>
      <c r="G39" s="318" t="s">
        <v>66</v>
      </c>
      <c r="H39" s="318" t="s">
        <v>66</v>
      </c>
      <c r="I39" s="318" t="s">
        <v>66</v>
      </c>
      <c r="J39" s="318" t="s">
        <v>66</v>
      </c>
      <c r="K39" s="318">
        <v>7</v>
      </c>
      <c r="L39" s="318">
        <v>1</v>
      </c>
      <c r="M39" s="318" t="s">
        <v>66</v>
      </c>
    </row>
    <row r="40" spans="1:13" ht="12" customHeight="1">
      <c r="A40" s="123"/>
      <c r="B40" s="439" t="s">
        <v>36</v>
      </c>
      <c r="C40" s="318">
        <v>212</v>
      </c>
      <c r="D40" s="318">
        <v>15</v>
      </c>
      <c r="E40" s="318">
        <v>2</v>
      </c>
      <c r="F40" s="318" t="s">
        <v>66</v>
      </c>
      <c r="G40" s="318" t="s">
        <v>66</v>
      </c>
      <c r="H40" s="318" t="s">
        <v>66</v>
      </c>
      <c r="I40" s="318" t="s">
        <v>66</v>
      </c>
      <c r="J40" s="318" t="s">
        <v>66</v>
      </c>
      <c r="K40" s="318">
        <v>12</v>
      </c>
      <c r="L40" s="318">
        <v>1</v>
      </c>
      <c r="M40" s="318" t="s">
        <v>66</v>
      </c>
    </row>
    <row r="41" spans="1:13" ht="12" customHeight="1">
      <c r="A41" s="125" t="s">
        <v>20</v>
      </c>
      <c r="B41" s="233" t="s">
        <v>90</v>
      </c>
      <c r="C41" s="163">
        <f>IF(SUM(C42:C43)=0,"-",SUM(C42:C43))</f>
        <v>3829</v>
      </c>
      <c r="D41" s="163">
        <f>IF(SUM(D42:D43)=0,"-",SUM(D42:D43))</f>
        <v>363</v>
      </c>
      <c r="E41" s="163">
        <f>IF(SUM(E42:E43)=0,"-",SUM(E42:E43))</f>
        <v>68</v>
      </c>
      <c r="F41" s="163">
        <f>IF(SUM(F42:F43)=0,"-",SUM(F42:F43))</f>
        <v>5</v>
      </c>
      <c r="G41" s="163" t="str">
        <f>IF(SUM(G42:G43)=0,"-",SUM(G42:G43))</f>
        <v>-</v>
      </c>
      <c r="H41" s="163" t="str">
        <f>IF(SUM(H42:H43)=0,"-",SUM(H42:H43))</f>
        <v>-</v>
      </c>
      <c r="I41" s="163" t="str">
        <f>IF(SUM(I42:I43)=0,"-",SUM(I42:I43))</f>
        <v>-</v>
      </c>
      <c r="J41" s="163">
        <f>IF(SUM(J42:J43)=0,"-",SUM(J42:J43))</f>
        <v>2</v>
      </c>
      <c r="K41" s="163">
        <f>IF(SUM(K42:K43)=0,"-",SUM(K42:K43))</f>
        <v>141</v>
      </c>
      <c r="L41" s="163">
        <f>IF(SUM(L42:L43)=0,"-",SUM(L42:L43))</f>
        <v>147</v>
      </c>
      <c r="M41" s="163" t="str">
        <f>IF(SUM(M42:M43)=0,"-",SUM(M42:M43))</f>
        <v>-</v>
      </c>
    </row>
    <row r="42" spans="1:13" ht="12" customHeight="1">
      <c r="A42" s="124"/>
      <c r="B42" s="439" t="s">
        <v>37</v>
      </c>
      <c r="C42" s="318">
        <v>1357</v>
      </c>
      <c r="D42" s="318">
        <f>SUM(E42,F42,J42,K42,L42,M42)</f>
        <v>167</v>
      </c>
      <c r="E42" s="318">
        <v>29</v>
      </c>
      <c r="F42" s="318">
        <v>4</v>
      </c>
      <c r="G42" s="318" t="s">
        <v>66</v>
      </c>
      <c r="H42" s="318" t="s">
        <v>66</v>
      </c>
      <c r="I42" s="318" t="s">
        <v>66</v>
      </c>
      <c r="J42" s="318">
        <v>1</v>
      </c>
      <c r="K42" s="318">
        <v>60</v>
      </c>
      <c r="L42" s="318">
        <v>73</v>
      </c>
      <c r="M42" s="318" t="s">
        <v>66</v>
      </c>
    </row>
    <row r="43" spans="1:13" ht="12" customHeight="1">
      <c r="A43" s="123"/>
      <c r="B43" s="439" t="s">
        <v>36</v>
      </c>
      <c r="C43" s="318">
        <v>2472</v>
      </c>
      <c r="D43" s="318">
        <f>SUM(E43,F43,J43,K43,L43,M43)</f>
        <v>196</v>
      </c>
      <c r="E43" s="318">
        <v>39</v>
      </c>
      <c r="F43" s="318">
        <v>1</v>
      </c>
      <c r="G43" s="318" t="s">
        <v>69</v>
      </c>
      <c r="H43" s="318" t="s">
        <v>69</v>
      </c>
      <c r="I43" s="318" t="s">
        <v>69</v>
      </c>
      <c r="J43" s="318">
        <v>1</v>
      </c>
      <c r="K43" s="318">
        <v>81</v>
      </c>
      <c r="L43" s="318">
        <v>74</v>
      </c>
      <c r="M43" s="318" t="s">
        <v>69</v>
      </c>
    </row>
    <row r="44" spans="1:13" ht="12" customHeight="1">
      <c r="A44" s="188" t="s">
        <v>32</v>
      </c>
      <c r="B44" s="320" t="s">
        <v>90</v>
      </c>
      <c r="C44" s="17">
        <f>C47</f>
        <v>1664</v>
      </c>
      <c r="D44" s="17">
        <f>D47</f>
        <v>119</v>
      </c>
      <c r="E44" s="17">
        <f>E47</f>
        <v>30</v>
      </c>
      <c r="F44" s="17">
        <f>F47</f>
        <v>1</v>
      </c>
      <c r="G44" s="17" t="str">
        <f>G47</f>
        <v>-</v>
      </c>
      <c r="H44" s="17" t="str">
        <f>H47</f>
        <v>-</v>
      </c>
      <c r="I44" s="17" t="str">
        <f>I47</f>
        <v>-</v>
      </c>
      <c r="J44" s="17" t="str">
        <f>J47</f>
        <v>-</v>
      </c>
      <c r="K44" s="17">
        <f>K47</f>
        <v>75</v>
      </c>
      <c r="L44" s="17">
        <f>L47</f>
        <v>13</v>
      </c>
      <c r="M44" s="17" t="str">
        <f>M47</f>
        <v>-</v>
      </c>
    </row>
    <row r="45" spans="1:13" ht="12" customHeight="1">
      <c r="A45" s="187"/>
      <c r="B45" s="320" t="s">
        <v>37</v>
      </c>
      <c r="C45" s="17">
        <f>C48</f>
        <v>669</v>
      </c>
      <c r="D45" s="17">
        <f>D48</f>
        <v>68</v>
      </c>
      <c r="E45" s="17">
        <f>E48</f>
        <v>12</v>
      </c>
      <c r="F45" s="17">
        <f>F48</f>
        <v>1</v>
      </c>
      <c r="G45" s="17" t="str">
        <f>G48</f>
        <v>-</v>
      </c>
      <c r="H45" s="17" t="str">
        <f>H48</f>
        <v>-</v>
      </c>
      <c r="I45" s="17" t="str">
        <f>I48</f>
        <v>-</v>
      </c>
      <c r="J45" s="17" t="str">
        <f>J48</f>
        <v>-</v>
      </c>
      <c r="K45" s="17">
        <f>K48</f>
        <v>46</v>
      </c>
      <c r="L45" s="17">
        <f>L48</f>
        <v>9</v>
      </c>
      <c r="M45" s="17" t="str">
        <f>M48</f>
        <v>-</v>
      </c>
    </row>
    <row r="46" spans="1:13" ht="12" customHeight="1">
      <c r="A46" s="186"/>
      <c r="B46" s="320" t="s">
        <v>36</v>
      </c>
      <c r="C46" s="17">
        <f>C49</f>
        <v>995</v>
      </c>
      <c r="D46" s="17">
        <f>D49</f>
        <v>51</v>
      </c>
      <c r="E46" s="17">
        <f>E49</f>
        <v>18</v>
      </c>
      <c r="F46" s="17" t="str">
        <f>F49</f>
        <v>-</v>
      </c>
      <c r="G46" s="17" t="str">
        <f>G49</f>
        <v>-</v>
      </c>
      <c r="H46" s="17" t="str">
        <f>H49</f>
        <v>-</v>
      </c>
      <c r="I46" s="17" t="str">
        <f>I49</f>
        <v>-</v>
      </c>
      <c r="J46" s="17" t="str">
        <f>J49</f>
        <v>-</v>
      </c>
      <c r="K46" s="17">
        <f>K49</f>
        <v>29</v>
      </c>
      <c r="L46" s="17">
        <f>L49</f>
        <v>4</v>
      </c>
      <c r="M46" s="17" t="str">
        <f>M49</f>
        <v>-</v>
      </c>
    </row>
    <row r="47" spans="1:13" ht="12" customHeight="1">
      <c r="A47" s="178" t="s">
        <v>191</v>
      </c>
      <c r="B47" s="16" t="s">
        <v>90</v>
      </c>
      <c r="C47" s="18">
        <f>IF(SUM(C50,C53,C56,C59,C62)=0,"-",SUM(C50,C53,C56,C59,C62))</f>
        <v>1664</v>
      </c>
      <c r="D47" s="18">
        <f>IF(SUM(D50,D53,D56,D59,D62)=0,"-",SUM(D50,D53,D56,D59,D62))</f>
        <v>119</v>
      </c>
      <c r="E47" s="18">
        <f>IF(SUM(E50,E53,E56,E59,E62)=0,"-",SUM(E50,E53,E56,E59,E62))</f>
        <v>30</v>
      </c>
      <c r="F47" s="18">
        <f>IF(SUM(F50,F53,F56,F59,F62)=0,"-",SUM(F50,F53,F56,F59,F62))</f>
        <v>1</v>
      </c>
      <c r="G47" s="18" t="str">
        <f>IF(SUM(G50,G53,G56,G59,G62)=0,"-",SUM(G50,G53,G56,G59,G62))</f>
        <v>-</v>
      </c>
      <c r="H47" s="18" t="str">
        <f>IF(SUM(H50,H53,H56,H59,H62)=0,"-",SUM(H50,H53,H56,H59,H62))</f>
        <v>-</v>
      </c>
      <c r="I47" s="18" t="str">
        <f>IF(SUM(I50,I53,I56,I59,I62)=0,"-",SUM(I50,I53,I56,I59,I62))</f>
        <v>-</v>
      </c>
      <c r="J47" s="18" t="str">
        <f>IF(SUM(J50,J53,J56,J59,J62)=0,"-",SUM(J50,J53,J56,J59,J62))</f>
        <v>-</v>
      </c>
      <c r="K47" s="18">
        <f>IF(SUM(K50,K53,K56,K59,K62)=0,"-",SUM(K50,K53,K56,K59,K62))</f>
        <v>75</v>
      </c>
      <c r="L47" s="18">
        <f>IF(SUM(L50,L53,L56,L59,L62)=0,"-",SUM(L50,L53,L56,L59,L62))</f>
        <v>13</v>
      </c>
      <c r="M47" s="18" t="str">
        <f>IF(SUM(M50,M53,M56,M59,M62)=0,"-",SUM(M50,M53,M56,M59,M62))</f>
        <v>-</v>
      </c>
    </row>
    <row r="48" spans="1:13" ht="12" customHeight="1">
      <c r="A48" s="500"/>
      <c r="B48" s="201" t="s">
        <v>37</v>
      </c>
      <c r="C48" s="18">
        <f>IF(SUM(C51,C54,C57,C60,C63)=0,"-",SUM(C51,C54,C57,C60,C63))</f>
        <v>669</v>
      </c>
      <c r="D48" s="18">
        <f>IF(SUM(D51,D54,D57,D60,D63)=0,"-",SUM(D51,D54,D57,D60,D63))</f>
        <v>68</v>
      </c>
      <c r="E48" s="18">
        <f>IF(SUM(E51,E54,E57,E60,E63)=0,"-",SUM(E51,E54,E57,E60,E63))</f>
        <v>12</v>
      </c>
      <c r="F48" s="18">
        <f>IF(SUM(F51,F54,F57,F60,F63)=0,"-",SUM(F51,F54,F57,F60,F63))</f>
        <v>1</v>
      </c>
      <c r="G48" s="18" t="str">
        <f>IF(SUM(G51,G54,G57,G60,G63)=0,"-",SUM(G51,G54,G57,G60,G63))</f>
        <v>-</v>
      </c>
      <c r="H48" s="18" t="str">
        <f>IF(SUM(H51,H54,H57,H60,H63)=0,"-",SUM(H51,H54,H57,H60,H63))</f>
        <v>-</v>
      </c>
      <c r="I48" s="18" t="str">
        <f>IF(SUM(I51,I54,I57,I60,I63)=0,"-",SUM(I51,I54,I57,I60,I63))</f>
        <v>-</v>
      </c>
      <c r="J48" s="18" t="str">
        <f>IF(SUM(J51,J54,J57,J60,J63)=0,"-",SUM(J51,J54,J57,J60,J63))</f>
        <v>-</v>
      </c>
      <c r="K48" s="18">
        <f>IF(SUM(K51,K54,K57,K60,K63)=0,"-",SUM(K51,K54,K57,K60,K63))</f>
        <v>46</v>
      </c>
      <c r="L48" s="18">
        <f>IF(SUM(L51,L54,L57,L60,L63)=0,"-",SUM(L51,L54,L57,L60,L63))</f>
        <v>9</v>
      </c>
      <c r="M48" s="18" t="str">
        <f>IF(SUM(M51,M54,M57,M60,M63)=0,"-",SUM(M51,M54,M57,M60,M63))</f>
        <v>-</v>
      </c>
    </row>
    <row r="49" spans="1:13" ht="12" customHeight="1">
      <c r="A49" s="499"/>
      <c r="B49" s="201" t="s">
        <v>36</v>
      </c>
      <c r="C49" s="18">
        <f>IF(SUM(C52,C55,C58,C61,C64)=0,"-",SUM(C52,C55,C58,C61,C64))</f>
        <v>995</v>
      </c>
      <c r="D49" s="18">
        <f>IF(SUM(D52,D55,D58,D61,D64)=0,"-",SUM(D52,D55,D58,D61,D64))</f>
        <v>51</v>
      </c>
      <c r="E49" s="18">
        <f>IF(SUM(E52,E55,E58,E61,E64)=0,"-",SUM(E52,E55,E58,E61,E64))</f>
        <v>18</v>
      </c>
      <c r="F49" s="18" t="str">
        <f>IF(SUM(F52,F55,F58,F61,F64)=0,"-",SUM(F52,F55,F58,F61,F64))</f>
        <v>-</v>
      </c>
      <c r="G49" s="18" t="str">
        <f>IF(SUM(G52,G55,G58,G61,G64)=0,"-",SUM(G52,G55,G58,G61,G64))</f>
        <v>-</v>
      </c>
      <c r="H49" s="18" t="str">
        <f>IF(SUM(H52,H55,H58,H61,H64)=0,"-",SUM(H52,H55,H58,H61,H64))</f>
        <v>-</v>
      </c>
      <c r="I49" s="18" t="str">
        <f>IF(SUM(I52,I55,I58,I61,I64)=0,"-",SUM(I52,I55,I58,I61,I64))</f>
        <v>-</v>
      </c>
      <c r="J49" s="18" t="str">
        <f>IF(SUM(J52,J55,J58,J61,J64)=0,"-",SUM(J52,J55,J58,J61,J64))</f>
        <v>-</v>
      </c>
      <c r="K49" s="18">
        <f>IF(SUM(K52,K55,K58,K61,K64)=0,"-",SUM(K52,K55,K58,K61,K64))</f>
        <v>29</v>
      </c>
      <c r="L49" s="18">
        <f>IF(SUM(L52,L55,L58,L61,L64)=0,"-",SUM(L52,L55,L58,L61,L64))</f>
        <v>4</v>
      </c>
      <c r="M49" s="18" t="str">
        <f>IF(SUM(M52,M55,M58,M61,M64)=0,"-",SUM(M52,M55,M58,M61,M64))</f>
        <v>-</v>
      </c>
    </row>
    <row r="50" spans="1:13" ht="12" customHeight="1">
      <c r="A50" s="125" t="s">
        <v>17</v>
      </c>
      <c r="B50" s="493" t="s">
        <v>90</v>
      </c>
      <c r="C50" s="163">
        <f>IF(SUM(C51:C52)=0,"-",SUM(C51:C52))</f>
        <v>434</v>
      </c>
      <c r="D50" s="163">
        <f>IF(SUM(D51:D52)=0,"-",SUM(D51:D52))</f>
        <v>25</v>
      </c>
      <c r="E50" s="163">
        <f>IF(SUM(E51:E52)=0,"-",SUM(E51:E52))</f>
        <v>11</v>
      </c>
      <c r="F50" s="163">
        <f>IF(SUM(F51:F52)=0,"-",SUM(F51:F52))</f>
        <v>1</v>
      </c>
      <c r="G50" s="163" t="str">
        <f>IF(SUM(G51:G52)=0,"-",SUM(G51:G52))</f>
        <v>-</v>
      </c>
      <c r="H50" s="163" t="str">
        <f>IF(SUM(H51:H52)=0,"-",SUM(H51:H52))</f>
        <v>-</v>
      </c>
      <c r="I50" s="163" t="str">
        <f>IF(SUM(I51:I52)=0,"-",SUM(I51:I52))</f>
        <v>-</v>
      </c>
      <c r="J50" s="163" t="str">
        <f>IF(SUM(J51:J52)=0,"-",SUM(J51:J52))</f>
        <v>-</v>
      </c>
      <c r="K50" s="163">
        <f>IF(SUM(K51:K52)=0,"-",SUM(K51:K52))</f>
        <v>10</v>
      </c>
      <c r="L50" s="163">
        <f>IF(SUM(L51:L52)=0,"-",SUM(L51:L52))</f>
        <v>3</v>
      </c>
      <c r="M50" s="163" t="str">
        <f>IF(SUM(M51:M52)=0,"-",SUM(M51:M52))</f>
        <v>-</v>
      </c>
    </row>
    <row r="51" spans="1:13" ht="12" customHeight="1">
      <c r="A51" s="124"/>
      <c r="B51" s="313" t="s">
        <v>37</v>
      </c>
      <c r="C51" s="318">
        <v>163</v>
      </c>
      <c r="D51" s="318">
        <v>10</v>
      </c>
      <c r="E51" s="318">
        <v>1</v>
      </c>
      <c r="F51" s="318">
        <v>1</v>
      </c>
      <c r="G51" s="318" t="s">
        <v>66</v>
      </c>
      <c r="H51" s="318" t="s">
        <v>66</v>
      </c>
      <c r="I51" s="318" t="s">
        <v>66</v>
      </c>
      <c r="J51" s="318" t="s">
        <v>66</v>
      </c>
      <c r="K51" s="318">
        <v>6</v>
      </c>
      <c r="L51" s="318">
        <v>2</v>
      </c>
      <c r="M51" s="318" t="s">
        <v>66</v>
      </c>
    </row>
    <row r="52" spans="1:13" ht="12" customHeight="1">
      <c r="A52" s="123"/>
      <c r="B52" s="313" t="s">
        <v>36</v>
      </c>
      <c r="C52" s="318">
        <v>271</v>
      </c>
      <c r="D52" s="318">
        <v>15</v>
      </c>
      <c r="E52" s="318">
        <v>10</v>
      </c>
      <c r="F52" s="318" t="s">
        <v>68</v>
      </c>
      <c r="G52" s="318" t="s">
        <v>68</v>
      </c>
      <c r="H52" s="318" t="s">
        <v>68</v>
      </c>
      <c r="I52" s="318" t="s">
        <v>68</v>
      </c>
      <c r="J52" s="318" t="s">
        <v>68</v>
      </c>
      <c r="K52" s="318">
        <v>4</v>
      </c>
      <c r="L52" s="318">
        <v>1</v>
      </c>
      <c r="M52" s="318" t="s">
        <v>68</v>
      </c>
    </row>
    <row r="53" spans="1:13" ht="12" customHeight="1">
      <c r="A53" s="125" t="s">
        <v>16</v>
      </c>
      <c r="B53" s="493" t="s">
        <v>90</v>
      </c>
      <c r="C53" s="163">
        <f>IF(SUM(C54:C55)=0,"-",SUM(C54:C55))</f>
        <v>338</v>
      </c>
      <c r="D53" s="163">
        <f>IF(SUM(D54:D55)=0,"-",SUM(D54:D55))</f>
        <v>25</v>
      </c>
      <c r="E53" s="163">
        <f>IF(SUM(E54:E55)=0,"-",SUM(E54:E55))</f>
        <v>2</v>
      </c>
      <c r="F53" s="163" t="str">
        <f>IF(SUM(F54:F55)=0,"-",SUM(F54:F55))</f>
        <v>-</v>
      </c>
      <c r="G53" s="163" t="str">
        <f>IF(SUM(G54:G55)=0,"-",SUM(G54:G55))</f>
        <v>-</v>
      </c>
      <c r="H53" s="163" t="str">
        <f>IF(SUM(H54:H55)=0,"-",SUM(H54:H55))</f>
        <v>-</v>
      </c>
      <c r="I53" s="163" t="str">
        <f>IF(SUM(I54:I55)=0,"-",SUM(I54:I55))</f>
        <v>-</v>
      </c>
      <c r="J53" s="163" t="str">
        <f>IF(SUM(J54:J55)=0,"-",SUM(J54:J55))</f>
        <v>-</v>
      </c>
      <c r="K53" s="163">
        <f>IF(SUM(K54:K55)=0,"-",SUM(K54:K55))</f>
        <v>20</v>
      </c>
      <c r="L53" s="163">
        <f>IF(SUM(L54:L55)=0,"-",SUM(L54:L55))</f>
        <v>3</v>
      </c>
      <c r="M53" s="163" t="str">
        <f>IF(SUM(M54:M55)=0,"-",SUM(M54:M55))</f>
        <v>-</v>
      </c>
    </row>
    <row r="54" spans="1:13" ht="12" customHeight="1">
      <c r="A54" s="124"/>
      <c r="B54" s="313" t="s">
        <v>37</v>
      </c>
      <c r="C54" s="318">
        <v>117</v>
      </c>
      <c r="D54" s="318">
        <v>15</v>
      </c>
      <c r="E54" s="318" t="s">
        <v>66</v>
      </c>
      <c r="F54" s="318" t="s">
        <v>66</v>
      </c>
      <c r="G54" s="318" t="s">
        <v>66</v>
      </c>
      <c r="H54" s="318" t="s">
        <v>66</v>
      </c>
      <c r="I54" s="318" t="s">
        <v>66</v>
      </c>
      <c r="J54" s="318" t="s">
        <v>66</v>
      </c>
      <c r="K54" s="318">
        <v>13</v>
      </c>
      <c r="L54" s="318">
        <v>2</v>
      </c>
      <c r="M54" s="498" t="s">
        <v>66</v>
      </c>
    </row>
    <row r="55" spans="1:13" ht="12" customHeight="1">
      <c r="A55" s="123"/>
      <c r="B55" s="313" t="s">
        <v>36</v>
      </c>
      <c r="C55" s="318">
        <v>221</v>
      </c>
      <c r="D55" s="318">
        <v>10</v>
      </c>
      <c r="E55" s="318">
        <v>2</v>
      </c>
      <c r="F55" s="318" t="s">
        <v>67</v>
      </c>
      <c r="G55" s="318" t="s">
        <v>67</v>
      </c>
      <c r="H55" s="318" t="s">
        <v>67</v>
      </c>
      <c r="I55" s="318" t="s">
        <v>67</v>
      </c>
      <c r="J55" s="318" t="s">
        <v>67</v>
      </c>
      <c r="K55" s="318">
        <v>7</v>
      </c>
      <c r="L55" s="318">
        <v>1</v>
      </c>
      <c r="M55" s="498" t="s">
        <v>67</v>
      </c>
    </row>
    <row r="56" spans="1:13" ht="12" customHeight="1">
      <c r="A56" s="125" t="s">
        <v>15</v>
      </c>
      <c r="B56" s="493" t="s">
        <v>90</v>
      </c>
      <c r="C56" s="163">
        <f>IF(SUM(C57:C58)=0,"-",SUM(C57:C58))</f>
        <v>358</v>
      </c>
      <c r="D56" s="163">
        <f>IF(SUM(D57:D58)=0,"-",SUM(D57:D58))</f>
        <v>33</v>
      </c>
      <c r="E56" s="163">
        <f>IF(SUM(E57:E58)=0,"-",SUM(E57:E58))</f>
        <v>12</v>
      </c>
      <c r="F56" s="163" t="str">
        <f>IF(SUM(F57:F58)=0,"-",SUM(F57:F58))</f>
        <v>-</v>
      </c>
      <c r="G56" s="163" t="str">
        <f>IF(SUM(G57:G58)=0,"-",SUM(G57:G58))</f>
        <v>-</v>
      </c>
      <c r="H56" s="163" t="str">
        <f>IF(SUM(H57:H58)=0,"-",SUM(H57:H58))</f>
        <v>-</v>
      </c>
      <c r="I56" s="163" t="str">
        <f>IF(SUM(I57:I58)=0,"-",SUM(I57:I58))</f>
        <v>-</v>
      </c>
      <c r="J56" s="163" t="str">
        <f>IF(SUM(J57:J58)=0,"-",SUM(J57:J58))</f>
        <v>-</v>
      </c>
      <c r="K56" s="163">
        <f>IF(SUM(K57:K58)=0,"-",SUM(K57:K58))</f>
        <v>16</v>
      </c>
      <c r="L56" s="163">
        <f>IF(SUM(L57:L58)=0,"-",SUM(L57:L58))</f>
        <v>5</v>
      </c>
      <c r="M56" s="163" t="str">
        <f>IF(SUM(M57:M58)=0,"-",SUM(M57:M58))</f>
        <v>-</v>
      </c>
    </row>
    <row r="57" spans="1:13" ht="12" customHeight="1">
      <c r="A57" s="124"/>
      <c r="B57" s="313" t="s">
        <v>37</v>
      </c>
      <c r="C57" s="318">
        <v>161</v>
      </c>
      <c r="D57" s="318">
        <v>23</v>
      </c>
      <c r="E57" s="318">
        <v>9</v>
      </c>
      <c r="F57" s="318" t="s">
        <v>66</v>
      </c>
      <c r="G57" s="318" t="s">
        <v>66</v>
      </c>
      <c r="H57" s="318" t="s">
        <v>66</v>
      </c>
      <c r="I57" s="318" t="s">
        <v>66</v>
      </c>
      <c r="J57" s="318" t="s">
        <v>66</v>
      </c>
      <c r="K57" s="318">
        <v>11</v>
      </c>
      <c r="L57" s="318">
        <v>3</v>
      </c>
      <c r="M57" s="498" t="s">
        <v>66</v>
      </c>
    </row>
    <row r="58" spans="1:13" ht="12" customHeight="1">
      <c r="A58" s="123"/>
      <c r="B58" s="313" t="s">
        <v>36</v>
      </c>
      <c r="C58" s="318">
        <v>197</v>
      </c>
      <c r="D58" s="318">
        <v>10</v>
      </c>
      <c r="E58" s="318">
        <v>3</v>
      </c>
      <c r="F58" s="318" t="s">
        <v>66</v>
      </c>
      <c r="G58" s="318" t="s">
        <v>66</v>
      </c>
      <c r="H58" s="318" t="s">
        <v>66</v>
      </c>
      <c r="I58" s="318" t="s">
        <v>66</v>
      </c>
      <c r="J58" s="318" t="s">
        <v>66</v>
      </c>
      <c r="K58" s="318">
        <v>5</v>
      </c>
      <c r="L58" s="318">
        <v>2</v>
      </c>
      <c r="M58" s="498" t="s">
        <v>66</v>
      </c>
    </row>
    <row r="59" spans="1:13" ht="12" customHeight="1">
      <c r="A59" s="125" t="s">
        <v>14</v>
      </c>
      <c r="B59" s="493" t="s">
        <v>90</v>
      </c>
      <c r="C59" s="163">
        <f>IF(SUM(C60:C61)=0,"-",SUM(C60:C61))</f>
        <v>265</v>
      </c>
      <c r="D59" s="163">
        <f>IF(SUM(D60:D61)=0,"-",SUM(D60:D61))</f>
        <v>17</v>
      </c>
      <c r="E59" s="163">
        <f>IF(SUM(E60:E61)=0,"-",SUM(E60:E61))</f>
        <v>2</v>
      </c>
      <c r="F59" s="163" t="str">
        <f>IF(SUM(F60:F61)=0,"-",SUM(F60:F61))</f>
        <v>-</v>
      </c>
      <c r="G59" s="163" t="str">
        <f>IF(SUM(G60:G61)=0,"-",SUM(G60:G61))</f>
        <v>-</v>
      </c>
      <c r="H59" s="163" t="str">
        <f>IF(SUM(H60:H61)=0,"-",SUM(H60:H61))</f>
        <v>-</v>
      </c>
      <c r="I59" s="163" t="str">
        <f>IF(SUM(I60:I61)=0,"-",SUM(I60:I61))</f>
        <v>-</v>
      </c>
      <c r="J59" s="163" t="str">
        <f>IF(SUM(J60:J61)=0,"-",SUM(J60:J61))</f>
        <v>-</v>
      </c>
      <c r="K59" s="163">
        <f>IF(SUM(K60:K61)=0,"-",SUM(K60:K61))</f>
        <v>14</v>
      </c>
      <c r="L59" s="163">
        <f>IF(SUM(L60:L61)=0,"-",SUM(L60:L61))</f>
        <v>1</v>
      </c>
      <c r="M59" s="163" t="str">
        <f>IF(SUM(M60:M61)=0,"-",SUM(M60:M61))</f>
        <v>-</v>
      </c>
    </row>
    <row r="60" spans="1:13" ht="12" customHeight="1">
      <c r="A60" s="124"/>
      <c r="B60" s="313" t="s">
        <v>37</v>
      </c>
      <c r="C60" s="318">
        <v>94</v>
      </c>
      <c r="D60" s="318">
        <v>8</v>
      </c>
      <c r="E60" s="318">
        <v>1</v>
      </c>
      <c r="F60" s="318" t="s">
        <v>66</v>
      </c>
      <c r="G60" s="318" t="s">
        <v>66</v>
      </c>
      <c r="H60" s="318" t="s">
        <v>66</v>
      </c>
      <c r="I60" s="318" t="s">
        <v>66</v>
      </c>
      <c r="J60" s="318" t="s">
        <v>66</v>
      </c>
      <c r="K60" s="318">
        <v>6</v>
      </c>
      <c r="L60" s="318">
        <v>1</v>
      </c>
      <c r="M60" s="318" t="s">
        <v>66</v>
      </c>
    </row>
    <row r="61" spans="1:13" ht="12" customHeight="1">
      <c r="A61" s="123"/>
      <c r="B61" s="313" t="s">
        <v>36</v>
      </c>
      <c r="C61" s="318">
        <v>171</v>
      </c>
      <c r="D61" s="318">
        <v>9</v>
      </c>
      <c r="E61" s="318">
        <v>1</v>
      </c>
      <c r="F61" s="318" t="s">
        <v>66</v>
      </c>
      <c r="G61" s="318" t="s">
        <v>66</v>
      </c>
      <c r="H61" s="318" t="s">
        <v>66</v>
      </c>
      <c r="I61" s="318" t="s">
        <v>66</v>
      </c>
      <c r="J61" s="318" t="s">
        <v>66</v>
      </c>
      <c r="K61" s="318">
        <v>8</v>
      </c>
      <c r="L61" s="318"/>
      <c r="M61" s="318" t="s">
        <v>66</v>
      </c>
    </row>
    <row r="62" spans="1:13" ht="12" customHeight="1">
      <c r="A62" s="125" t="s">
        <v>13</v>
      </c>
      <c r="B62" s="493" t="s">
        <v>90</v>
      </c>
      <c r="C62" s="163">
        <f>IF(SUM(C63:C64)=0,"-",SUM(C63:C64))</f>
        <v>269</v>
      </c>
      <c r="D62" s="163">
        <f>IF(SUM(D63:D64)=0,"-",SUM(D63:D64))</f>
        <v>19</v>
      </c>
      <c r="E62" s="163">
        <f>IF(SUM(E63:E64)=0,"-",SUM(E63:E64))</f>
        <v>3</v>
      </c>
      <c r="F62" s="163" t="str">
        <f>IF(SUM(F63:F64)=0,"-",SUM(F63:F64))</f>
        <v>-</v>
      </c>
      <c r="G62" s="163" t="str">
        <f>IF(SUM(G63:G64)=0,"-",SUM(G63:G64))</f>
        <v>-</v>
      </c>
      <c r="H62" s="163" t="str">
        <f>IF(SUM(H63:H64)=0,"-",SUM(H63:H64))</f>
        <v>-</v>
      </c>
      <c r="I62" s="163" t="str">
        <f>IF(SUM(I63:I64)=0,"-",SUM(I63:I64))</f>
        <v>-</v>
      </c>
      <c r="J62" s="163" t="str">
        <f>IF(SUM(J63:J64)=0,"-",SUM(J63:J64))</f>
        <v>-</v>
      </c>
      <c r="K62" s="163">
        <f>IF(SUM(K63:K64)=0,"-",SUM(K63:K64))</f>
        <v>15</v>
      </c>
      <c r="L62" s="163">
        <f>IF(SUM(L63:L64)=0,"-",SUM(L63:L64))</f>
        <v>1</v>
      </c>
      <c r="M62" s="163" t="str">
        <f>IF(SUM(M63:M64)=0,"-",SUM(M63:M64))</f>
        <v>-</v>
      </c>
    </row>
    <row r="63" spans="1:13" ht="12" customHeight="1">
      <c r="A63" s="124"/>
      <c r="B63" s="313" t="s">
        <v>37</v>
      </c>
      <c r="C63" s="318">
        <v>134</v>
      </c>
      <c r="D63" s="318">
        <v>12</v>
      </c>
      <c r="E63" s="318">
        <v>1</v>
      </c>
      <c r="F63" s="318" t="s">
        <v>66</v>
      </c>
      <c r="G63" s="318" t="s">
        <v>66</v>
      </c>
      <c r="H63" s="318" t="s">
        <v>66</v>
      </c>
      <c r="I63" s="318" t="s">
        <v>66</v>
      </c>
      <c r="J63" s="318" t="s">
        <v>66</v>
      </c>
      <c r="K63" s="318">
        <v>10</v>
      </c>
      <c r="L63" s="318">
        <v>1</v>
      </c>
      <c r="M63" s="498" t="s">
        <v>66</v>
      </c>
    </row>
    <row r="64" spans="1:13" ht="12" customHeight="1">
      <c r="A64" s="123"/>
      <c r="B64" s="313" t="s">
        <v>36</v>
      </c>
      <c r="C64" s="318">
        <v>135</v>
      </c>
      <c r="D64" s="318">
        <v>7</v>
      </c>
      <c r="E64" s="318">
        <v>2</v>
      </c>
      <c r="F64" s="318" t="s">
        <v>65</v>
      </c>
      <c r="G64" s="318" t="s">
        <v>65</v>
      </c>
      <c r="H64" s="318" t="s">
        <v>65</v>
      </c>
      <c r="I64" s="318" t="s">
        <v>65</v>
      </c>
      <c r="J64" s="318" t="s">
        <v>65</v>
      </c>
      <c r="K64" s="318">
        <v>5</v>
      </c>
      <c r="L64" s="318"/>
      <c r="M64" s="498" t="s">
        <v>65</v>
      </c>
    </row>
    <row r="65" spans="1:13" ht="12" customHeight="1">
      <c r="A65" s="182" t="s">
        <v>11</v>
      </c>
      <c r="B65" s="23" t="s">
        <v>90</v>
      </c>
      <c r="C65" s="15">
        <f>C68</f>
        <v>2099</v>
      </c>
      <c r="D65" s="15">
        <f>D68</f>
        <v>164</v>
      </c>
      <c r="E65" s="15">
        <f>E68</f>
        <v>22</v>
      </c>
      <c r="F65" s="15">
        <f>F68</f>
        <v>3</v>
      </c>
      <c r="G65" s="15">
        <f>G68</f>
        <v>2</v>
      </c>
      <c r="H65" s="15">
        <f>H68</f>
        <v>1</v>
      </c>
      <c r="I65" s="15" t="str">
        <f>I68</f>
        <v>-</v>
      </c>
      <c r="J65" s="15">
        <f>J68</f>
        <v>1</v>
      </c>
      <c r="K65" s="15">
        <f>K68</f>
        <v>122</v>
      </c>
      <c r="L65" s="15">
        <f>L68</f>
        <v>16</v>
      </c>
      <c r="M65" s="15" t="str">
        <f>M68</f>
        <v>-</v>
      </c>
    </row>
    <row r="66" spans="1:13" ht="12" customHeight="1">
      <c r="A66" s="181"/>
      <c r="B66" s="494" t="s">
        <v>37</v>
      </c>
      <c r="C66" s="12">
        <f>C69</f>
        <v>840</v>
      </c>
      <c r="D66" s="12">
        <f>D69</f>
        <v>92</v>
      </c>
      <c r="E66" s="12">
        <f>E69</f>
        <v>12</v>
      </c>
      <c r="F66" s="12">
        <f>F69</f>
        <v>3</v>
      </c>
      <c r="G66" s="12">
        <f>G69</f>
        <v>2</v>
      </c>
      <c r="H66" s="12">
        <f>H69</f>
        <v>1</v>
      </c>
      <c r="I66" s="12" t="str">
        <f>I69</f>
        <v>-</v>
      </c>
      <c r="J66" s="12">
        <f>J69</f>
        <v>1</v>
      </c>
      <c r="K66" s="12">
        <f>K69</f>
        <v>63</v>
      </c>
      <c r="L66" s="12">
        <f>L69</f>
        <v>13</v>
      </c>
      <c r="M66" s="12" t="str">
        <f>M69</f>
        <v>-</v>
      </c>
    </row>
    <row r="67" spans="1:13" ht="12" customHeight="1">
      <c r="A67" s="179"/>
      <c r="B67" s="494" t="s">
        <v>36</v>
      </c>
      <c r="C67" s="15">
        <f>C70</f>
        <v>1259</v>
      </c>
      <c r="D67" s="15">
        <f>D70</f>
        <v>72</v>
      </c>
      <c r="E67" s="15">
        <f>E70</f>
        <v>10</v>
      </c>
      <c r="F67" s="15" t="str">
        <f>F70</f>
        <v>-</v>
      </c>
      <c r="G67" s="15" t="str">
        <f>G70</f>
        <v>-</v>
      </c>
      <c r="H67" s="15" t="str">
        <f>H70</f>
        <v>-</v>
      </c>
      <c r="I67" s="15" t="str">
        <f>I70</f>
        <v>-</v>
      </c>
      <c r="J67" s="15" t="str">
        <f>J70</f>
        <v>-</v>
      </c>
      <c r="K67" s="15">
        <f>K70</f>
        <v>59</v>
      </c>
      <c r="L67" s="15">
        <f>L70</f>
        <v>3</v>
      </c>
      <c r="M67" s="15" t="str">
        <f>M70</f>
        <v>-</v>
      </c>
    </row>
    <row r="68" spans="1:13" ht="12" customHeight="1">
      <c r="A68" s="497" t="s">
        <v>190</v>
      </c>
      <c r="B68" s="23" t="s">
        <v>90</v>
      </c>
      <c r="C68" s="18">
        <f>IF(SUM(C69:C70)=0,"-",SUM(C69:C70))</f>
        <v>2099</v>
      </c>
      <c r="D68" s="18">
        <f>IF(SUM(D69:D70)=0,"-",SUM(D69:D70))</f>
        <v>164</v>
      </c>
      <c r="E68" s="18">
        <f>IF(SUM(E69:E70)=0,"-",SUM(E69:E70))</f>
        <v>22</v>
      </c>
      <c r="F68" s="18">
        <f>IF(SUM(F69:F70)=0,"-",SUM(F69:F70))</f>
        <v>3</v>
      </c>
      <c r="G68" s="18">
        <f>IF(SUM(G69:G70)=0,"-",SUM(G69:G70))</f>
        <v>2</v>
      </c>
      <c r="H68" s="18">
        <f>IF(SUM(H69:H70)=0,"-",SUM(H69:H70))</f>
        <v>1</v>
      </c>
      <c r="I68" s="18" t="str">
        <f>IF(SUM(I69:I70)=0,"-",SUM(I69:I70))</f>
        <v>-</v>
      </c>
      <c r="J68" s="18">
        <f>IF(SUM(J69:J70)=0,"-",SUM(J69:J70))</f>
        <v>1</v>
      </c>
      <c r="K68" s="18">
        <f>IF(SUM(K69:K70)=0,"-",SUM(K69:K70))</f>
        <v>122</v>
      </c>
      <c r="L68" s="18">
        <f>IF(SUM(L69:L70)=0,"-",SUM(L69:L70))</f>
        <v>16</v>
      </c>
      <c r="M68" s="18" t="str">
        <f>IF(SUM(M69:M70)=0,"-",SUM(M69:M70))</f>
        <v>-</v>
      </c>
    </row>
    <row r="69" spans="1:13" ht="12" customHeight="1">
      <c r="A69" s="496"/>
      <c r="B69" s="494" t="s">
        <v>37</v>
      </c>
      <c r="C69" s="31">
        <f>IF(SUM(C72,C75,C78,C81)=0,"-",SUM(C72,C75,C78,C81))</f>
        <v>840</v>
      </c>
      <c r="D69" s="31">
        <f>IF(SUM(D72,D75,D78,D81)=0,"-",SUM(D72,D75,D78,D81))</f>
        <v>92</v>
      </c>
      <c r="E69" s="31">
        <f>IF(SUM(E72,E75,E78,E81)=0,"-",SUM(E72,E75,E78,E81))</f>
        <v>12</v>
      </c>
      <c r="F69" s="31">
        <f>IF(SUM(F72,F75,F78,F81)=0,"-",SUM(F72,F75,F78,F81))</f>
        <v>3</v>
      </c>
      <c r="G69" s="31">
        <f>IF(SUM(G72,G75,G78,G81)=0,"-",SUM(G72,G75,G78,G81))</f>
        <v>2</v>
      </c>
      <c r="H69" s="31">
        <f>IF(SUM(H72,H75,H78,H81)=0,"-",SUM(H72,H75,H78,H81))</f>
        <v>1</v>
      </c>
      <c r="I69" s="31" t="str">
        <f>IF(SUM(I72,I75,I78,I81)=0,"-",SUM(I72,I75,I78,I81))</f>
        <v>-</v>
      </c>
      <c r="J69" s="31">
        <f>IF(SUM(J72,J75,J78,J81)=0,"-",SUM(J72,J75,J78,J81))</f>
        <v>1</v>
      </c>
      <c r="K69" s="31">
        <f>IF(SUM(K72,K75,K78,K81)=0,"-",SUM(K72,K75,K78,K81))</f>
        <v>63</v>
      </c>
      <c r="L69" s="31">
        <f>IF(SUM(L72,L75,L78,L81)=0,"-",SUM(L72,L75,L78,L81))</f>
        <v>13</v>
      </c>
      <c r="M69" s="31" t="str">
        <f>IF(SUM(M72,M75,M78,M81)=0,"-",SUM(M72,M75,M78,M81))</f>
        <v>-</v>
      </c>
    </row>
    <row r="70" spans="1:13" ht="12" customHeight="1">
      <c r="A70" s="495"/>
      <c r="B70" s="494" t="s">
        <v>36</v>
      </c>
      <c r="C70" s="31">
        <f>IF(SUM(C73,C76,C79,C82)=0,"-",SUM(C73,C76,C79,C82))</f>
        <v>1259</v>
      </c>
      <c r="D70" s="31">
        <f>IF(SUM(D73,D76,D79,D82)=0,"-",SUM(D73,D76,D79,D82))</f>
        <v>72</v>
      </c>
      <c r="E70" s="31">
        <f>IF(SUM(E73,E76,E79,E82)=0,"-",SUM(E73,E76,E79,E82))</f>
        <v>10</v>
      </c>
      <c r="F70" s="31" t="str">
        <f>IF(SUM(F73,F76,F79,F82)=0,"-",SUM(F73,F76,F79,F82))</f>
        <v>-</v>
      </c>
      <c r="G70" s="31" t="str">
        <f>IF(SUM(G73,G76,G79,G82)=0,"-",SUM(G73,G76,G79,G82))</f>
        <v>-</v>
      </c>
      <c r="H70" s="31" t="str">
        <f>IF(SUM(H73,H76,H79,H82)=0,"-",SUM(H73,H76,H79,H82))</f>
        <v>-</v>
      </c>
      <c r="I70" s="31" t="str">
        <f>IF(SUM(I73,I76,I79,I82)=0,"-",SUM(I73,I76,I79,I82))</f>
        <v>-</v>
      </c>
      <c r="J70" s="31" t="str">
        <f>IF(SUM(J73,J76,J79,J82)=0,"-",SUM(J73,J76,J79,J82))</f>
        <v>-</v>
      </c>
      <c r="K70" s="31">
        <f>IF(SUM(K73,K76,K79,K82)=0,"-",SUM(K73,K76,K79,K82))</f>
        <v>59</v>
      </c>
      <c r="L70" s="31">
        <f>IF(SUM(L73,L76,L79,L82)=0,"-",SUM(L73,L76,L79,L82))</f>
        <v>3</v>
      </c>
      <c r="M70" s="31" t="str">
        <f>IF(SUM(M73,M76,M79,M82)=0,"-",SUM(M73,M76,M79,M82))</f>
        <v>-</v>
      </c>
    </row>
    <row r="71" spans="1:13" ht="12" customHeight="1">
      <c r="A71" s="492" t="s">
        <v>9</v>
      </c>
      <c r="B71" s="493" t="s">
        <v>90</v>
      </c>
      <c r="C71" s="163">
        <f>IF(SUM(C72:C73)=0,"-",SUM(C72:C73))</f>
        <v>571</v>
      </c>
      <c r="D71" s="163">
        <f>IF(SUM(D72:D73)=0,"-",SUM(D72:D73))</f>
        <v>51</v>
      </c>
      <c r="E71" s="163">
        <f>IF(SUM(E72:E73)=0,"-",SUM(E72:E73))</f>
        <v>9</v>
      </c>
      <c r="F71" s="163" t="str">
        <f>IF(SUM(F72:F73)=0,"-",SUM(F72:F73))</f>
        <v>-</v>
      </c>
      <c r="G71" s="163" t="str">
        <f>IF(SUM(G72:G73)=0,"-",SUM(G72:G73))</f>
        <v>-</v>
      </c>
      <c r="H71" s="163" t="str">
        <f>IF(SUM(H72:H73)=0,"-",SUM(H72:H73))</f>
        <v>-</v>
      </c>
      <c r="I71" s="163" t="str">
        <f>IF(SUM(I72:I73)=0,"-",SUM(I72:I73))</f>
        <v>-</v>
      </c>
      <c r="J71" s="163" t="str">
        <f>IF(SUM(J72:J73)=0,"-",SUM(J72:J73))</f>
        <v>-</v>
      </c>
      <c r="K71" s="163">
        <f>IF(SUM(K72:K73)=0,"-",SUM(K72:K73))</f>
        <v>35</v>
      </c>
      <c r="L71" s="163">
        <f>IF(SUM(L72:L73)=0,"-",SUM(L72:L73))</f>
        <v>7</v>
      </c>
      <c r="M71" s="163" t="str">
        <f>IF(SUM(M72:M73)=0,"-",SUM(M72:M73))</f>
        <v>-</v>
      </c>
    </row>
    <row r="72" spans="1:13" ht="12" customHeight="1">
      <c r="A72" s="492"/>
      <c r="B72" s="313" t="s">
        <v>37</v>
      </c>
      <c r="C72" s="318">
        <v>154</v>
      </c>
      <c r="D72" s="318">
        <v>25</v>
      </c>
      <c r="E72" s="318">
        <v>5</v>
      </c>
      <c r="F72" s="318" t="s">
        <v>66</v>
      </c>
      <c r="G72" s="318" t="s">
        <v>66</v>
      </c>
      <c r="H72" s="318" t="s">
        <v>66</v>
      </c>
      <c r="I72" s="318" t="s">
        <v>66</v>
      </c>
      <c r="J72" s="318" t="s">
        <v>66</v>
      </c>
      <c r="K72" s="318">
        <v>15</v>
      </c>
      <c r="L72" s="318">
        <v>5</v>
      </c>
      <c r="M72" s="318" t="s">
        <v>66</v>
      </c>
    </row>
    <row r="73" spans="1:13" ht="12" customHeight="1">
      <c r="A73" s="492"/>
      <c r="B73" s="313" t="s">
        <v>36</v>
      </c>
      <c r="C73" s="318">
        <v>417</v>
      </c>
      <c r="D73" s="318">
        <v>26</v>
      </c>
      <c r="E73" s="318">
        <v>4</v>
      </c>
      <c r="F73" s="318" t="s">
        <v>66</v>
      </c>
      <c r="G73" s="318" t="s">
        <v>66</v>
      </c>
      <c r="H73" s="318" t="s">
        <v>66</v>
      </c>
      <c r="I73" s="318" t="s">
        <v>66</v>
      </c>
      <c r="J73" s="318" t="s">
        <v>66</v>
      </c>
      <c r="K73" s="318">
        <v>20</v>
      </c>
      <c r="L73" s="318">
        <v>2</v>
      </c>
      <c r="M73" s="318" t="s">
        <v>66</v>
      </c>
    </row>
    <row r="74" spans="1:13" ht="12" customHeight="1">
      <c r="A74" s="492" t="s">
        <v>8</v>
      </c>
      <c r="B74" s="493" t="s">
        <v>90</v>
      </c>
      <c r="C74" s="163">
        <f>IF(SUM(C75:C76)=0,"-",SUM(C75:C76))</f>
        <v>195</v>
      </c>
      <c r="D74" s="163">
        <f>IF(SUM(D75:D76)=0,"-",SUM(D75:D76))</f>
        <v>12</v>
      </c>
      <c r="E74" s="163">
        <f>IF(SUM(E75:E76)=0,"-",SUM(E75:E76))</f>
        <v>3</v>
      </c>
      <c r="F74" s="163" t="str">
        <f>IF(SUM(F75:F76)=0,"-",SUM(F75:F76))</f>
        <v>-</v>
      </c>
      <c r="G74" s="163" t="str">
        <f>IF(SUM(G75:G76)=0,"-",SUM(G75:G76))</f>
        <v>-</v>
      </c>
      <c r="H74" s="163" t="str">
        <f>IF(SUM(H75:H76)=0,"-",SUM(H75:H76))</f>
        <v>-</v>
      </c>
      <c r="I74" s="163" t="str">
        <f>IF(SUM(I75:I76)=0,"-",SUM(I75:I76))</f>
        <v>-</v>
      </c>
      <c r="J74" s="163">
        <f>IF(SUM(J75:J76)=0,"-",SUM(J75:J76))</f>
        <v>1</v>
      </c>
      <c r="K74" s="163">
        <f>IF(SUM(K75:K76)=0,"-",SUM(K75:K76))</f>
        <v>8</v>
      </c>
      <c r="L74" s="163" t="str">
        <f>IF(SUM(L75:L76)=0,"-",SUM(L75:L76))</f>
        <v>-</v>
      </c>
      <c r="M74" s="163" t="str">
        <f>IF(SUM(M75:M76)=0,"-",SUM(M75:M76))</f>
        <v>-</v>
      </c>
    </row>
    <row r="75" spans="1:13" ht="12" customHeight="1">
      <c r="A75" s="492"/>
      <c r="B75" s="313" t="s">
        <v>37</v>
      </c>
      <c r="C75" s="318">
        <v>98</v>
      </c>
      <c r="D75" s="318">
        <v>8</v>
      </c>
      <c r="E75" s="318">
        <v>3</v>
      </c>
      <c r="F75" s="318" t="s">
        <v>66</v>
      </c>
      <c r="G75" s="318" t="s">
        <v>66</v>
      </c>
      <c r="H75" s="318" t="s">
        <v>66</v>
      </c>
      <c r="I75" s="318" t="s">
        <v>66</v>
      </c>
      <c r="J75" s="318">
        <v>1</v>
      </c>
      <c r="K75" s="318">
        <v>4</v>
      </c>
      <c r="L75" s="318" t="s">
        <v>66</v>
      </c>
      <c r="M75" s="318" t="s">
        <v>66</v>
      </c>
    </row>
    <row r="76" spans="1:13" ht="12" customHeight="1">
      <c r="A76" s="492"/>
      <c r="B76" s="313" t="s">
        <v>36</v>
      </c>
      <c r="C76" s="318">
        <v>97</v>
      </c>
      <c r="D76" s="318">
        <v>4</v>
      </c>
      <c r="E76" s="318" t="s">
        <v>66</v>
      </c>
      <c r="F76" s="318" t="s">
        <v>66</v>
      </c>
      <c r="G76" s="318" t="s">
        <v>66</v>
      </c>
      <c r="H76" s="318" t="s">
        <v>66</v>
      </c>
      <c r="I76" s="318" t="s">
        <v>66</v>
      </c>
      <c r="J76" s="318" t="s">
        <v>66</v>
      </c>
      <c r="K76" s="318">
        <v>4</v>
      </c>
      <c r="L76" s="318" t="s">
        <v>66</v>
      </c>
      <c r="M76" s="318" t="s">
        <v>66</v>
      </c>
    </row>
    <row r="77" spans="1:13" ht="12" customHeight="1">
      <c r="A77" s="492" t="s">
        <v>7</v>
      </c>
      <c r="B77" s="493" t="s">
        <v>90</v>
      </c>
      <c r="C77" s="163">
        <f>IF(SUM(C78:C79)=0,"-",SUM(C78:C79))</f>
        <v>414</v>
      </c>
      <c r="D77" s="163">
        <f>IF(SUM(D78:D79)=0,"-",SUM(D78:D79))</f>
        <v>33</v>
      </c>
      <c r="E77" s="163">
        <f>IF(SUM(E78:E79)=0,"-",SUM(E78:E79))</f>
        <v>3</v>
      </c>
      <c r="F77" s="163">
        <f>IF(SUM(F78:F79)=0,"-",SUM(F78:F79))</f>
        <v>1</v>
      </c>
      <c r="G77" s="163" t="str">
        <f>IF(SUM(G78:G79)=0,"-",SUM(G78:G79))</f>
        <v>-</v>
      </c>
      <c r="H77" s="163" t="str">
        <f>IF(SUM(H78:H79)=0,"-",SUM(H78:H79))</f>
        <v>-</v>
      </c>
      <c r="I77" s="163" t="str">
        <f>IF(SUM(I78:I79)=0,"-",SUM(I78:I79))</f>
        <v>-</v>
      </c>
      <c r="J77" s="163" t="str">
        <f>IF(SUM(J78:J79)=0,"-",SUM(J78:J79))</f>
        <v>-</v>
      </c>
      <c r="K77" s="163">
        <f>IF(SUM(K78:K79)=0,"-",SUM(K78:K79))</f>
        <v>27</v>
      </c>
      <c r="L77" s="163">
        <f>IF(SUM(L78:L79)=0,"-",SUM(L78:L79))</f>
        <v>2</v>
      </c>
      <c r="M77" s="163" t="str">
        <f>IF(SUM(M78:M79)=0,"-",SUM(M78:M79))</f>
        <v>-</v>
      </c>
    </row>
    <row r="78" spans="1:13" ht="12" customHeight="1">
      <c r="A78" s="492"/>
      <c r="B78" s="313" t="s">
        <v>37</v>
      </c>
      <c r="C78" s="318">
        <v>187</v>
      </c>
      <c r="D78" s="318">
        <v>17</v>
      </c>
      <c r="E78" s="318">
        <v>1</v>
      </c>
      <c r="F78" s="318">
        <v>1</v>
      </c>
      <c r="G78" s="318" t="s">
        <v>66</v>
      </c>
      <c r="H78" s="318" t="s">
        <v>66</v>
      </c>
      <c r="I78" s="318" t="s">
        <v>66</v>
      </c>
      <c r="J78" s="318" t="s">
        <v>66</v>
      </c>
      <c r="K78" s="318">
        <v>13</v>
      </c>
      <c r="L78" s="318">
        <v>2</v>
      </c>
      <c r="M78" s="318" t="s">
        <v>66</v>
      </c>
    </row>
    <row r="79" spans="1:13" ht="12" customHeight="1">
      <c r="A79" s="492"/>
      <c r="B79" s="313" t="s">
        <v>36</v>
      </c>
      <c r="C79" s="318">
        <v>227</v>
      </c>
      <c r="D79" s="318">
        <v>16</v>
      </c>
      <c r="E79" s="318">
        <v>2</v>
      </c>
      <c r="F79" s="318" t="s">
        <v>66</v>
      </c>
      <c r="G79" s="318" t="s">
        <v>66</v>
      </c>
      <c r="H79" s="318" t="s">
        <v>66</v>
      </c>
      <c r="I79" s="318" t="s">
        <v>66</v>
      </c>
      <c r="J79" s="318" t="s">
        <v>66</v>
      </c>
      <c r="K79" s="318">
        <v>14</v>
      </c>
      <c r="L79" s="318" t="s">
        <v>66</v>
      </c>
      <c r="M79" s="318" t="s">
        <v>66</v>
      </c>
    </row>
    <row r="80" spans="1:13" ht="12" customHeight="1">
      <c r="A80" s="492" t="s">
        <v>6</v>
      </c>
      <c r="B80" s="493" t="s">
        <v>90</v>
      </c>
      <c r="C80" s="163">
        <f>IF(SUM(C81:C82)=0,"-",SUM(C81:C82))</f>
        <v>919</v>
      </c>
      <c r="D80" s="163">
        <f>IF(SUM(D81:D82)=0,"-",SUM(D81:D82))</f>
        <v>68</v>
      </c>
      <c r="E80" s="163">
        <f>IF(SUM(E81:E82)=0,"-",SUM(E81:E82))</f>
        <v>7</v>
      </c>
      <c r="F80" s="163">
        <f>IF(SUM(F81:F82)=0,"-",SUM(F81:F82))</f>
        <v>2</v>
      </c>
      <c r="G80" s="163">
        <f>IF(SUM(G81:G82)=0,"-",SUM(G81:G82))</f>
        <v>2</v>
      </c>
      <c r="H80" s="163">
        <f>IF(SUM(H81:H82)=0,"-",SUM(H81:H82))</f>
        <v>1</v>
      </c>
      <c r="I80" s="163" t="str">
        <f>IF(SUM(I81:I82)=0,"-",SUM(I81:I82))</f>
        <v>-</v>
      </c>
      <c r="J80" s="163" t="str">
        <f>IF(SUM(J81:J82)=0,"-",SUM(J81:J82))</f>
        <v>-</v>
      </c>
      <c r="K80" s="163">
        <f>IF(SUM(K81:K82)=0,"-",SUM(K81:K82))</f>
        <v>52</v>
      </c>
      <c r="L80" s="163">
        <f>IF(SUM(L81:L82)=0,"-",SUM(L81:L82))</f>
        <v>7</v>
      </c>
      <c r="M80" s="163" t="str">
        <f>IF(SUM(M81:M82)=0,"-",SUM(M81:M82))</f>
        <v>-</v>
      </c>
    </row>
    <row r="81" spans="1:17" ht="12" customHeight="1">
      <c r="A81" s="492"/>
      <c r="B81" s="313" t="s">
        <v>37</v>
      </c>
      <c r="C81" s="318">
        <v>401</v>
      </c>
      <c r="D81" s="318">
        <v>42</v>
      </c>
      <c r="E81" s="318">
        <v>3</v>
      </c>
      <c r="F81" s="318">
        <v>2</v>
      </c>
      <c r="G81" s="318">
        <v>2</v>
      </c>
      <c r="H81" s="318">
        <v>1</v>
      </c>
      <c r="I81" s="318" t="s">
        <v>66</v>
      </c>
      <c r="J81" s="318" t="s">
        <v>66</v>
      </c>
      <c r="K81" s="318">
        <v>31</v>
      </c>
      <c r="L81" s="318">
        <v>6</v>
      </c>
      <c r="M81" s="318" t="s">
        <v>66</v>
      </c>
    </row>
    <row r="82" spans="1:17" ht="12" customHeight="1">
      <c r="A82" s="492"/>
      <c r="B82" s="313" t="s">
        <v>36</v>
      </c>
      <c r="C82" s="318">
        <v>518</v>
      </c>
      <c r="D82" s="318">
        <v>26</v>
      </c>
      <c r="E82" s="318">
        <v>4</v>
      </c>
      <c r="F82" s="318" t="s">
        <v>5</v>
      </c>
      <c r="G82" s="318" t="s">
        <v>5</v>
      </c>
      <c r="H82" s="318" t="s">
        <v>5</v>
      </c>
      <c r="I82" s="318" t="s">
        <v>5</v>
      </c>
      <c r="J82" s="318" t="s">
        <v>5</v>
      </c>
      <c r="K82" s="318">
        <v>21</v>
      </c>
      <c r="L82" s="318">
        <v>1</v>
      </c>
      <c r="M82" s="318" t="s">
        <v>5</v>
      </c>
    </row>
    <row r="83" spans="1:17" ht="12" customHeight="1">
      <c r="A83" s="300" t="s">
        <v>189</v>
      </c>
      <c r="B83" s="300"/>
      <c r="C83" s="300"/>
      <c r="D83" s="300"/>
      <c r="E83" s="491"/>
      <c r="F83" s="490"/>
      <c r="G83" s="229"/>
      <c r="H83" s="229"/>
      <c r="I83" s="229"/>
      <c r="J83" s="229"/>
    </row>
    <row r="84" spans="1:17" ht="12" customHeight="1">
      <c r="A84" s="146" t="s">
        <v>2</v>
      </c>
      <c r="B84" s="489"/>
      <c r="C84" s="489"/>
      <c r="D84" s="489"/>
      <c r="E84" s="488"/>
      <c r="F84" s="487"/>
    </row>
    <row r="85" spans="1:17" ht="12" customHeight="1">
      <c r="A85" s="486"/>
      <c r="B85" s="486"/>
      <c r="C85" s="486"/>
      <c r="D85" s="486"/>
      <c r="E85" s="229"/>
      <c r="F85" s="229"/>
      <c r="G85" s="228"/>
      <c r="H85" s="228"/>
      <c r="I85" s="228"/>
      <c r="J85" s="228"/>
      <c r="K85" s="228"/>
      <c r="L85" s="228"/>
      <c r="M85" s="228"/>
      <c r="N85" s="228"/>
      <c r="O85" s="228"/>
      <c r="P85" s="228"/>
      <c r="Q85" s="228"/>
    </row>
    <row r="86" spans="1:17" ht="12" customHeight="1">
      <c r="A86" s="485" t="s">
        <v>1</v>
      </c>
      <c r="B86" s="485"/>
      <c r="C86" s="485"/>
      <c r="D86" s="485"/>
      <c r="E86" s="229"/>
      <c r="F86" s="484"/>
      <c r="G86" s="229"/>
      <c r="H86" s="229"/>
    </row>
    <row r="87" spans="1:17" ht="12" customHeight="1">
      <c r="A87" s="485" t="s">
        <v>0</v>
      </c>
      <c r="B87" s="485"/>
      <c r="C87" s="485"/>
      <c r="D87" s="485"/>
      <c r="E87" s="229"/>
      <c r="F87" s="484"/>
      <c r="G87" s="229"/>
      <c r="H87" s="229"/>
    </row>
    <row r="88" spans="1:17" ht="12" customHeight="1">
      <c r="A88" s="485" t="s">
        <v>200</v>
      </c>
      <c r="B88" s="485"/>
      <c r="C88" s="485"/>
      <c r="D88" s="485"/>
      <c r="E88" s="229"/>
      <c r="F88" s="484"/>
      <c r="G88" s="229"/>
      <c r="H88" s="229"/>
    </row>
    <row r="89" spans="1:17" ht="12" customHeight="1">
      <c r="A89" s="485" t="s">
        <v>199</v>
      </c>
      <c r="B89" s="485"/>
      <c r="C89" s="485"/>
      <c r="D89" s="485"/>
      <c r="E89" s="229"/>
      <c r="F89" s="484"/>
      <c r="G89" s="229"/>
      <c r="H89" s="229"/>
    </row>
  </sheetData>
  <mergeCells count="25">
    <mergeCell ref="A74:A76"/>
    <mergeCell ref="A77:A79"/>
    <mergeCell ref="A80:A82"/>
    <mergeCell ref="A8:A10"/>
    <mergeCell ref="A11:A13"/>
    <mergeCell ref="A44:A46"/>
    <mergeCell ref="A65:A67"/>
    <mergeCell ref="A68:A70"/>
    <mergeCell ref="A71:A73"/>
    <mergeCell ref="G4:I4"/>
    <mergeCell ref="J4:J7"/>
    <mergeCell ref="K4:K7"/>
    <mergeCell ref="G5:G7"/>
    <mergeCell ref="H5:I5"/>
    <mergeCell ref="H6:H7"/>
    <mergeCell ref="L1:M1"/>
    <mergeCell ref="A2:B7"/>
    <mergeCell ref="C2:C7"/>
    <mergeCell ref="D2:D7"/>
    <mergeCell ref="E2:M2"/>
    <mergeCell ref="E3:K3"/>
    <mergeCell ref="L3:L7"/>
    <mergeCell ref="M3:M7"/>
    <mergeCell ref="E4:E7"/>
    <mergeCell ref="F4:F7"/>
  </mergeCells>
  <phoneticPr fontId="5"/>
  <pageMargins left="0.78740157480314965" right="0.26" top="0.46" bottom="0.52" header="0" footer="0"/>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showGridLines="0" view="pageBreakPreview" zoomScaleNormal="25" zoomScaleSheetLayoutView="100" workbookViewId="0">
      <selection activeCell="D13" sqref="D13"/>
    </sheetView>
  </sheetViews>
  <sheetFormatPr defaultRowHeight="11.25"/>
  <cols>
    <col min="1" max="1" width="11" style="515" customWidth="1"/>
    <col min="2" max="2" width="4.125" style="515" customWidth="1"/>
    <col min="3" max="4" width="11" style="148" customWidth="1"/>
    <col min="5" max="7" width="11" style="514" customWidth="1"/>
    <col min="8" max="8" width="10.875" style="148" customWidth="1"/>
    <col min="9" max="10" width="11" style="148" customWidth="1"/>
    <col min="11" max="11" width="4.875" style="148" customWidth="1"/>
    <col min="12" max="14" width="11" style="148" customWidth="1"/>
    <col min="15" max="17" width="8.125" style="148" customWidth="1"/>
    <col min="18" max="22" width="7.875" style="148" customWidth="1"/>
    <col min="23" max="16384" width="9" style="148"/>
  </cols>
  <sheetData>
    <row r="1" spans="1:19" s="420" customFormat="1" ht="15" customHeight="1">
      <c r="A1" s="144" t="s">
        <v>221</v>
      </c>
      <c r="B1" s="144"/>
      <c r="C1" s="144"/>
      <c r="D1" s="144"/>
      <c r="E1" s="144"/>
      <c r="F1" s="144"/>
      <c r="H1" s="412"/>
      <c r="I1" s="412"/>
      <c r="J1" s="48" t="s">
        <v>165</v>
      </c>
      <c r="K1" s="412"/>
      <c r="L1" s="412"/>
      <c r="M1" s="412"/>
      <c r="N1" s="412"/>
      <c r="O1" s="412"/>
      <c r="Q1" s="96"/>
      <c r="R1" s="542"/>
      <c r="S1" s="542"/>
    </row>
    <row r="2" spans="1:19" ht="11.25" customHeight="1">
      <c r="A2" s="541"/>
      <c r="B2" s="540"/>
      <c r="C2" s="251" t="s">
        <v>220</v>
      </c>
      <c r="D2" s="539" t="s">
        <v>219</v>
      </c>
      <c r="E2" s="538"/>
      <c r="F2" s="538"/>
      <c r="G2" s="538"/>
      <c r="H2" s="537"/>
      <c r="I2" s="537"/>
      <c r="J2" s="536"/>
    </row>
    <row r="3" spans="1:19" s="530" customFormat="1" ht="11.25" customHeight="1">
      <c r="A3" s="532"/>
      <c r="B3" s="531"/>
      <c r="C3" s="244"/>
      <c r="D3" s="535"/>
      <c r="E3" s="534"/>
      <c r="F3" s="534"/>
      <c r="G3" s="533"/>
      <c r="H3" s="505" t="s">
        <v>218</v>
      </c>
      <c r="I3" s="504"/>
      <c r="J3" s="502"/>
    </row>
    <row r="4" spans="1:19" s="530" customFormat="1" ht="11.25" customHeight="1">
      <c r="A4" s="532"/>
      <c r="B4" s="531"/>
      <c r="C4" s="244"/>
      <c r="D4" s="247" t="s">
        <v>195</v>
      </c>
      <c r="E4" s="474" t="s">
        <v>194</v>
      </c>
      <c r="F4" s="473" t="s">
        <v>38</v>
      </c>
      <c r="G4" s="473" t="s">
        <v>217</v>
      </c>
      <c r="H4" s="247" t="s">
        <v>195</v>
      </c>
      <c r="I4" s="474" t="s">
        <v>194</v>
      </c>
      <c r="J4" s="473" t="s">
        <v>38</v>
      </c>
    </row>
    <row r="5" spans="1:19" ht="11.25" customHeight="1">
      <c r="A5" s="462" t="s">
        <v>33</v>
      </c>
      <c r="B5" s="459" t="s">
        <v>90</v>
      </c>
      <c r="C5" s="397">
        <f>SUM(C6+C7)</f>
        <v>1658231</v>
      </c>
      <c r="D5" s="397">
        <f>SUM(D6+D7)</f>
        <v>159782</v>
      </c>
      <c r="E5" s="397">
        <f>SUM(E6+E7)</f>
        <v>30322</v>
      </c>
      <c r="F5" s="529">
        <f>SUM(F6+F7)</f>
        <v>190104</v>
      </c>
      <c r="G5" s="526">
        <f>F5/C5*100</f>
        <v>11.464265232045474</v>
      </c>
      <c r="H5" s="467">
        <f>SUM(H6:H7)</f>
        <v>4676</v>
      </c>
      <c r="I5" s="467">
        <f>SUM(I6:I7)</f>
        <v>1031</v>
      </c>
      <c r="J5" s="467">
        <f>SUM(J6:J7)</f>
        <v>5707</v>
      </c>
    </row>
    <row r="6" spans="1:19" ht="11.25" customHeight="1">
      <c r="A6" s="461"/>
      <c r="B6" s="459" t="s">
        <v>37</v>
      </c>
      <c r="C6" s="528">
        <v>622981</v>
      </c>
      <c r="D6" s="467">
        <v>64184</v>
      </c>
      <c r="E6" s="525">
        <v>11473</v>
      </c>
      <c r="F6" s="527">
        <f>SUM(D6:E6)</f>
        <v>75657</v>
      </c>
      <c r="G6" s="526">
        <f>F6/C6*100</f>
        <v>12.144351111831661</v>
      </c>
      <c r="H6" s="467">
        <v>3791</v>
      </c>
      <c r="I6" s="525">
        <v>756</v>
      </c>
      <c r="J6" s="525">
        <f>SUM(H6:I6)</f>
        <v>4547</v>
      </c>
    </row>
    <row r="7" spans="1:19" ht="11.25" customHeight="1">
      <c r="A7" s="461"/>
      <c r="B7" s="459" t="s">
        <v>36</v>
      </c>
      <c r="C7" s="528">
        <v>1035250</v>
      </c>
      <c r="D7" s="467">
        <v>95598</v>
      </c>
      <c r="E7" s="525">
        <v>18849</v>
      </c>
      <c r="F7" s="527">
        <f>SUM(D7:E7)</f>
        <v>114447</v>
      </c>
      <c r="G7" s="526">
        <f>F7/C7*100</f>
        <v>11.055010866940354</v>
      </c>
      <c r="H7" s="467">
        <v>885</v>
      </c>
      <c r="I7" s="525">
        <v>275</v>
      </c>
      <c r="J7" s="525">
        <f>SUM(H7:I7)</f>
        <v>1160</v>
      </c>
    </row>
    <row r="8" spans="1:19" ht="11.25" customHeight="1">
      <c r="A8" s="464" t="s">
        <v>32</v>
      </c>
      <c r="B8" s="459" t="s">
        <v>90</v>
      </c>
      <c r="C8" s="18">
        <f>IF(SUM(C9,C10)=0,"-",SUM(C9,C10))</f>
        <v>98626</v>
      </c>
      <c r="D8" s="18">
        <f>IF(SUM(D9,D10)=0,"-",SUM(D9,D10))</f>
        <v>12123</v>
      </c>
      <c r="E8" s="18">
        <f>IF(SUM(E9,E10)=0,"-",SUM(E9,E10))</f>
        <v>300</v>
      </c>
      <c r="F8" s="18">
        <f>IF(SUM(F9,F10)=0,"-",SUM(F9,F10))</f>
        <v>12423</v>
      </c>
      <c r="G8" s="458">
        <f>IF(SUM(F8)=0,"-",F8/C8*100)</f>
        <v>12.596070001825076</v>
      </c>
      <c r="H8" s="18">
        <f>IF(SUM(H9,H10)=0,"-",SUM(H9,H10))</f>
        <v>476</v>
      </c>
      <c r="I8" s="18">
        <f>IF(SUM(I9,I10)=0,"-",SUM(I9,I10))</f>
        <v>2</v>
      </c>
      <c r="J8" s="172">
        <f>IF(SUM(H8:I8)=0,"-",SUM(H8:I8))</f>
        <v>478</v>
      </c>
    </row>
    <row r="9" spans="1:19">
      <c r="A9" s="463"/>
      <c r="B9" s="459" t="s">
        <v>37</v>
      </c>
      <c r="C9" s="18">
        <f>IF(SUM(C12,C39)=0,"-",SUM(C12,C39))</f>
        <v>42478</v>
      </c>
      <c r="D9" s="18">
        <f>IF(SUM(D12,D39)=0,"-",SUM(D12,D39))</f>
        <v>4845</v>
      </c>
      <c r="E9" s="18">
        <f>IF(SUM(E12,E39)=0,"-",SUM(E12,E39))</f>
        <v>122</v>
      </c>
      <c r="F9" s="18">
        <f>IF(SUM(F12,F39)=0,"-",SUM(F12,F39))</f>
        <v>4967</v>
      </c>
      <c r="G9" s="458">
        <f>IF(SUM(F9)=0,"-",F9/C9*100)</f>
        <v>11.693111728424126</v>
      </c>
      <c r="H9" s="18">
        <f>IF(SUM(H12,H39)=0,"-",SUM(H12,H39))</f>
        <v>362</v>
      </c>
      <c r="I9" s="18" t="str">
        <f>IF(SUM(I12,I39)=0,"-",SUM(I12,I39))</f>
        <v>-</v>
      </c>
      <c r="J9" s="172">
        <f>IF(SUM(H9:I9)=0,"-",SUM(H9:I9))</f>
        <v>362</v>
      </c>
    </row>
    <row r="10" spans="1:19">
      <c r="A10" s="463"/>
      <c r="B10" s="459" t="s">
        <v>36</v>
      </c>
      <c r="C10" s="18">
        <f>IF(SUM(C13,C40)=0,"-",SUM(C13,C40))</f>
        <v>56148</v>
      </c>
      <c r="D10" s="18">
        <f>IF(SUM(D13,D40)=0,"-",SUM(D13,D40))</f>
        <v>7278</v>
      </c>
      <c r="E10" s="18">
        <f>IF(SUM(E13,E40)=0,"-",SUM(E13,E40))</f>
        <v>178</v>
      </c>
      <c r="F10" s="18">
        <f>IF(SUM(F13,F40)=0,"-",SUM(F13,F40))</f>
        <v>7456</v>
      </c>
      <c r="G10" s="458">
        <f>IF(SUM(F10)=0,"-",F10/C10*100)</f>
        <v>13.279190710265725</v>
      </c>
      <c r="H10" s="18">
        <f>IF(SUM(H13,H40)=0,"-",SUM(H13,H40))</f>
        <v>114</v>
      </c>
      <c r="I10" s="18">
        <f>IF(SUM(I13,I40)=0,"-",SUM(I13,I40))</f>
        <v>2</v>
      </c>
      <c r="J10" s="172">
        <f>IF(SUM(H10:I10)=0,"-",SUM(H10:I10))</f>
        <v>116</v>
      </c>
    </row>
    <row r="11" spans="1:19" ht="11.25" customHeight="1">
      <c r="A11" s="462" t="s">
        <v>95</v>
      </c>
      <c r="B11" s="459" t="s">
        <v>90</v>
      </c>
      <c r="C11" s="18">
        <f>IF(SUM(C14,C17,C20,C23,C26,C29,C32,C35)=0,"-",SUM(C14,C17,C20,C23,C26,C29,C32,C35))</f>
        <v>34882</v>
      </c>
      <c r="D11" s="18">
        <f>IF(SUM(D14,D17,D20,D23,D26,D29,D32,D35)=0,"-",SUM(D14,D17,D20,D23,D26,D29,D32,D35))</f>
        <v>3487</v>
      </c>
      <c r="E11" s="18">
        <f>IF(SUM(E14,E17,E20,E23,E26,E29,E32,E35)=0,"-",SUM(E14,E17,E20,E23,E26,E29,E32,E35))</f>
        <v>300</v>
      </c>
      <c r="F11" s="18">
        <f>IF(SUM(F14,F17,F20,F23,F26,F29,F32,F35)=0,"-",SUM(F14,F17,F20,F23,F26,F29,F32,F35))</f>
        <v>3787</v>
      </c>
      <c r="G11" s="458">
        <f>IF(SUM(F11)=0,"-",F11/C11*100)</f>
        <v>10.856602259044781</v>
      </c>
      <c r="H11" s="18">
        <f>IF(SUM(H14,H17,H20,H23,H26,H29,H32,H35)=0,"-",SUM(H14,H17,H20,H23,H26,H29,H32,H35))</f>
        <v>230</v>
      </c>
      <c r="I11" s="18">
        <f>IF(SUM(I14,I17,I20,I23,I26,I29,I32,I35)=0,"-",SUM(I14,I17,I20,I23,I26,I29,I32,I35))</f>
        <v>2</v>
      </c>
      <c r="J11" s="172">
        <f>IF(SUM(H11:I11)=0,"-",SUM(H11:I11))</f>
        <v>232</v>
      </c>
    </row>
    <row r="12" spans="1:19" ht="11.25" customHeight="1">
      <c r="A12" s="461"/>
      <c r="B12" s="459" t="s">
        <v>37</v>
      </c>
      <c r="C12" s="18">
        <f>IF(SUM(C15,C18,C21,C24,C27,C30,C33,C36)=0,"-",SUM(C15,C18,C21,C24,C27,C30,C33,C36))</f>
        <v>15355</v>
      </c>
      <c r="D12" s="18">
        <f>IF(SUM(D15,D18,D21,D24,D27,D30,D33,D36)=0,"-",SUM(D15,D18,D21,D24,D27,D30,D33,D36))</f>
        <v>1471</v>
      </c>
      <c r="E12" s="18">
        <f>IF(SUM(E15,E18,E21,E24,E27,E30,E33,E36)=0,"-",SUM(E15,E18,E21,E24,E27,E30,E33,E36))</f>
        <v>122</v>
      </c>
      <c r="F12" s="18">
        <f>IF(SUM(F15,F18,F21,F24,F27,F30,F33,F36)=0,"-",SUM(F15,F18,F21,F24,F27,F30,F33,F36))</f>
        <v>1593</v>
      </c>
      <c r="G12" s="458">
        <f>IF(SUM(F12)=0,"-",F12/C12*100)</f>
        <v>10.374470856398567</v>
      </c>
      <c r="H12" s="18">
        <f>IF(SUM(H15,H18,H21,H24,H27,H30,H33,H36)=0,"-",SUM(H15,H18,H21,H24,H27,H30,H33,H36))</f>
        <v>198</v>
      </c>
      <c r="I12" s="18" t="str">
        <f>IF(SUM(I15,I18,I21,I24,I27,I30,I33,I36)=0,"-",SUM(I15,I18,I21,I24,I27,I30,I33,I36))</f>
        <v>-</v>
      </c>
      <c r="J12" s="172">
        <f>IF(SUM(H12:I12)=0,"-",SUM(H12:I12))</f>
        <v>198</v>
      </c>
    </row>
    <row r="13" spans="1:19" ht="11.25" customHeight="1">
      <c r="A13" s="460"/>
      <c r="B13" s="459" t="s">
        <v>36</v>
      </c>
      <c r="C13" s="18">
        <f>IF(SUM(C16,C19,C22,C25,C28,C31,C34,C37)=0,"-",SUM(C16,C19,C22,C25,C28,C31,C34,C37))</f>
        <v>19527</v>
      </c>
      <c r="D13" s="18">
        <f>IF(SUM(D16,D19,D22,D25,D28,D31,D34,D37)=0,"-",SUM(D16,D19,D22,D25,D28,D31,D34,D37))</f>
        <v>2016</v>
      </c>
      <c r="E13" s="18">
        <f>IF(SUM(E16,E19,E22,E25,E28,E31,E34,E37)=0,"-",SUM(E16,E19,E22,E25,E28,E31,E34,E37))</f>
        <v>178</v>
      </c>
      <c r="F13" s="18">
        <f>IF(SUM(F16,F19,F22,F25,F28,F31,F34,F37)=0,"-",SUM(F16,F19,F22,F25,F28,F31,F34,F37))</f>
        <v>2194</v>
      </c>
      <c r="G13" s="458">
        <f>IF(SUM(F13)=0,"-",F13/C13*100)</f>
        <v>11.235724893736878</v>
      </c>
      <c r="H13" s="18">
        <f>IF(SUM(H16,H19,H22,H25,H28,H31,H34,H37)=0,"-",SUM(H16,H19,H22,H25,H28,H31,H34,H37))</f>
        <v>32</v>
      </c>
      <c r="I13" s="18">
        <f>IF(SUM(I14,I17,I20,I23,I26,I29,I32,I35)=0,"-",SUM(I14,I17,I20,I23,I26,I29,I32,I35))</f>
        <v>2</v>
      </c>
      <c r="J13" s="172">
        <f>IF(SUM(H13:I13)=0,"-",SUM(H13:I13))</f>
        <v>34</v>
      </c>
    </row>
    <row r="14" spans="1:19">
      <c r="A14" s="13" t="s">
        <v>30</v>
      </c>
      <c r="B14" s="524" t="s">
        <v>90</v>
      </c>
      <c r="C14" s="163">
        <f>IF(SUM(C15:C16)=0,"-",SUM(C15:C16))</f>
        <v>8330</v>
      </c>
      <c r="D14" s="163">
        <f>IF(SUM(D15:D16)=0,"-",SUM(D15:D16))</f>
        <v>630</v>
      </c>
      <c r="E14" s="163" t="str">
        <f>IF(SUM(E15:E16)=0,"-",SUM(E15:E16))</f>
        <v>-</v>
      </c>
      <c r="F14" s="518">
        <f>IF(SUM(D14:E14)=0,"-",SUM(D14:E14))</f>
        <v>630</v>
      </c>
      <c r="G14" s="454">
        <f>IF(SUM(F14)=0,"-",F14/C14*100)</f>
        <v>7.5630252100840334</v>
      </c>
      <c r="H14" s="163">
        <f>IF(SUM(H15:H16)=0,"-",SUM(H15:H16))</f>
        <v>54</v>
      </c>
      <c r="I14" s="163" t="str">
        <f>IF(SUM(I15:I16)=0,"-",SUM(I15:I16))</f>
        <v>-</v>
      </c>
      <c r="J14" s="518">
        <f>IF(SUM(H14:I14)=0,"-",SUM(H14:I14))</f>
        <v>54</v>
      </c>
      <c r="O14" s="59"/>
      <c r="P14" s="59"/>
    </row>
    <row r="15" spans="1:19" ht="11.25" customHeight="1">
      <c r="A15" s="13"/>
      <c r="B15" s="456" t="s">
        <v>37</v>
      </c>
      <c r="C15" s="318">
        <v>3760</v>
      </c>
      <c r="D15" s="318">
        <v>309</v>
      </c>
      <c r="E15" s="318" t="s">
        <v>66</v>
      </c>
      <c r="F15" s="151">
        <f>IF(SUM(D15:E15)=0,"-",SUM(D15:E15))</f>
        <v>309</v>
      </c>
      <c r="G15" s="436">
        <f>IF(SUM(F15)=0,"-",F15/C15*100)</f>
        <v>8.2180851063829792</v>
      </c>
      <c r="H15" s="318">
        <v>47</v>
      </c>
      <c r="I15" s="318" t="s">
        <v>66</v>
      </c>
      <c r="J15" s="151">
        <f>IF(SUM(H15:I15)=0,"-",SUM(H15:I15))</f>
        <v>47</v>
      </c>
      <c r="O15" s="59"/>
      <c r="P15" s="59"/>
    </row>
    <row r="16" spans="1:19" ht="11.25" customHeight="1">
      <c r="A16" s="13"/>
      <c r="B16" s="456" t="s">
        <v>36</v>
      </c>
      <c r="C16" s="318">
        <v>4570</v>
      </c>
      <c r="D16" s="318">
        <v>321</v>
      </c>
      <c r="E16" s="318" t="s">
        <v>66</v>
      </c>
      <c r="F16" s="151">
        <f>IF(SUM(D16:E16)=0,"-",SUM(D16:E16))</f>
        <v>321</v>
      </c>
      <c r="G16" s="436">
        <f>IF(SUM(F16)=0,"-",F16/C16*100)</f>
        <v>7.0240700218818386</v>
      </c>
      <c r="H16" s="318">
        <v>7</v>
      </c>
      <c r="I16" s="318" t="s">
        <v>66</v>
      </c>
      <c r="J16" s="151">
        <f>IF(SUM(H16:I16)=0,"-",SUM(H16:I16))</f>
        <v>7</v>
      </c>
      <c r="O16" s="59"/>
      <c r="P16" s="59"/>
    </row>
    <row r="17" spans="1:16" ht="11.25" customHeight="1">
      <c r="A17" s="20" t="s">
        <v>29</v>
      </c>
      <c r="B17" s="524" t="s">
        <v>90</v>
      </c>
      <c r="C17" s="163">
        <f>IF(SUM(C18:C19)=0,"-",SUM(C18:C19))</f>
        <v>6468</v>
      </c>
      <c r="D17" s="163">
        <f>IF(SUM(D18:D19)=0,"-",SUM(D18:D19))</f>
        <v>269</v>
      </c>
      <c r="E17" s="163" t="str">
        <f>IF(SUM(E18:E19)=0,"-",SUM(E18:E19))</f>
        <v>-</v>
      </c>
      <c r="F17" s="518">
        <f>IF(SUM(D17:E17)=0,"-",SUM(D17:E17))</f>
        <v>269</v>
      </c>
      <c r="G17" s="454">
        <f>IF(SUM(F17)=0,"-",F17/C17*100)</f>
        <v>4.1589363017934451</v>
      </c>
      <c r="H17" s="163">
        <f>IF(SUM(H18:H19)=0,"-",SUM(H18:H19))</f>
        <v>15</v>
      </c>
      <c r="I17" s="163" t="str">
        <f>IF(SUM(I18:I19)=0,"-",SUM(I18:I19))</f>
        <v>-</v>
      </c>
      <c r="J17" s="518">
        <f>IF(SUM(H17:I17)=0,"-",SUM(H17:I17))</f>
        <v>15</v>
      </c>
      <c r="O17" s="59"/>
      <c r="P17" s="59"/>
    </row>
    <row r="18" spans="1:16" ht="11.25" customHeight="1">
      <c r="A18" s="13"/>
      <c r="B18" s="456" t="s">
        <v>37</v>
      </c>
      <c r="C18" s="318">
        <v>3026</v>
      </c>
      <c r="D18" s="318">
        <v>95</v>
      </c>
      <c r="E18" s="318" t="s">
        <v>66</v>
      </c>
      <c r="F18" s="151">
        <f>IF(SUM(D18:E18)=0,"-",SUM(D18:E18))</f>
        <v>95</v>
      </c>
      <c r="G18" s="436">
        <f>IF(SUM(F18)=0,"-",F18/C18*100)</f>
        <v>3.1394580304031723</v>
      </c>
      <c r="H18" s="318">
        <v>10</v>
      </c>
      <c r="I18" s="318" t="s">
        <v>66</v>
      </c>
      <c r="J18" s="151">
        <f>IF(SUM(H18:I18)=0,"-",SUM(H18:I18))</f>
        <v>10</v>
      </c>
      <c r="O18" s="59"/>
      <c r="P18" s="59"/>
    </row>
    <row r="19" spans="1:16" ht="11.25" customHeight="1">
      <c r="A19" s="10"/>
      <c r="B19" s="456" t="s">
        <v>36</v>
      </c>
      <c r="C19" s="318">
        <v>3442</v>
      </c>
      <c r="D19" s="318">
        <v>174</v>
      </c>
      <c r="E19" s="318" t="s">
        <v>66</v>
      </c>
      <c r="F19" s="151">
        <f>IF(SUM(D19:E19)=0,"-",SUM(D19:E19))</f>
        <v>174</v>
      </c>
      <c r="G19" s="436">
        <f>IF(SUM(F19)=0,"-",F19/C19*100)</f>
        <v>5.0552004648460196</v>
      </c>
      <c r="H19" s="318">
        <v>5</v>
      </c>
      <c r="I19" s="318" t="s">
        <v>66</v>
      </c>
      <c r="J19" s="151">
        <f>IF(SUM(H19:I19)=0,"-",SUM(H19:I19))</f>
        <v>5</v>
      </c>
      <c r="O19" s="59"/>
      <c r="P19" s="59"/>
    </row>
    <row r="20" spans="1:16" ht="11.25" customHeight="1">
      <c r="A20" s="13" t="s">
        <v>28</v>
      </c>
      <c r="B20" s="524" t="s">
        <v>90</v>
      </c>
      <c r="C20" s="163">
        <f>IF(SUM(C21:C22)=0,"-",SUM(C21:C22))</f>
        <v>1451</v>
      </c>
      <c r="D20" s="163">
        <f>IF(SUM(D21:D22)=0,"-",SUM(D21:D22))</f>
        <v>326</v>
      </c>
      <c r="E20" s="163" t="str">
        <f>IF(SUM(E21:E22)=0,"-",SUM(E21:E22))</f>
        <v>-</v>
      </c>
      <c r="F20" s="518">
        <f>IF(SUM(D20:E20)=0,"-",SUM(D20:E20))</f>
        <v>326</v>
      </c>
      <c r="G20" s="454">
        <f>IF(SUM(F20)=0,"-",F20/C20*100)</f>
        <v>22.467263955892488</v>
      </c>
      <c r="H20" s="163">
        <f>IF(SUM(H21:H22)=0,"-",SUM(H21:H22))</f>
        <v>3</v>
      </c>
      <c r="I20" s="163" t="str">
        <f>IF(SUM(I21:I22)=0,"-",SUM(I21:I22))</f>
        <v>-</v>
      </c>
      <c r="J20" s="518">
        <f>IF(SUM(H20:I20)=0,"-",SUM(H20:I20))</f>
        <v>3</v>
      </c>
      <c r="O20" s="59"/>
      <c r="P20" s="59"/>
    </row>
    <row r="21" spans="1:16" ht="11.25" customHeight="1">
      <c r="A21" s="13"/>
      <c r="B21" s="456" t="s">
        <v>37</v>
      </c>
      <c r="C21" s="318">
        <v>670</v>
      </c>
      <c r="D21" s="318">
        <v>117</v>
      </c>
      <c r="E21" s="318" t="s">
        <v>66</v>
      </c>
      <c r="F21" s="151">
        <f>IF(SUM(D21:E21)=0,"-",SUM(D21:E21))</f>
        <v>117</v>
      </c>
      <c r="G21" s="436">
        <f>IF(SUM(F21)=0,"-",F21/C21*100)</f>
        <v>17.46268656716418</v>
      </c>
      <c r="H21" s="318">
        <v>2</v>
      </c>
      <c r="I21" s="318" t="s">
        <v>66</v>
      </c>
      <c r="J21" s="151">
        <f>IF(SUM(H21:I21)=0,"-",SUM(H21:I21))</f>
        <v>2</v>
      </c>
      <c r="O21" s="59"/>
      <c r="P21" s="59"/>
    </row>
    <row r="22" spans="1:16" ht="11.25" customHeight="1">
      <c r="A22" s="13"/>
      <c r="B22" s="456" t="s">
        <v>36</v>
      </c>
      <c r="C22" s="318">
        <v>781</v>
      </c>
      <c r="D22" s="318">
        <v>209</v>
      </c>
      <c r="E22" s="318" t="s">
        <v>66</v>
      </c>
      <c r="F22" s="151">
        <f>IF(SUM(D22:E22)=0,"-",SUM(D22:E22))</f>
        <v>209</v>
      </c>
      <c r="G22" s="436">
        <f>IF(SUM(F22)=0,"-",F22/C22*100)</f>
        <v>26.760563380281688</v>
      </c>
      <c r="H22" s="318">
        <v>1</v>
      </c>
      <c r="I22" s="318" t="s">
        <v>66</v>
      </c>
      <c r="J22" s="151">
        <f>IF(SUM(H22:I22)=0,"-",SUM(H22:I22))</f>
        <v>1</v>
      </c>
      <c r="O22" s="59"/>
      <c r="P22" s="59"/>
    </row>
    <row r="23" spans="1:16" ht="11.25" customHeight="1">
      <c r="A23" s="20" t="s">
        <v>27</v>
      </c>
      <c r="B23" s="524" t="s">
        <v>90</v>
      </c>
      <c r="C23" s="163">
        <f>IF(SUM(C24:C25)=0,"-",SUM(C24:C25))</f>
        <v>2544</v>
      </c>
      <c r="D23" s="163">
        <f>IF(SUM(D24:D25)=0,"-",SUM(D24:D25))</f>
        <v>407</v>
      </c>
      <c r="E23" s="163" t="str">
        <f>IF(SUM(E24:E25)=0,"-",SUM(E24:E25))</f>
        <v>-</v>
      </c>
      <c r="F23" s="518">
        <f>IF(SUM(D23:E23)=0,"-",SUM(D23:E23))</f>
        <v>407</v>
      </c>
      <c r="G23" s="454">
        <f>IF(SUM(F23)=0,"-",F23/C23*100)</f>
        <v>15.998427672955975</v>
      </c>
      <c r="H23" s="163">
        <f>IF(SUM(H24:H25)=0,"-",SUM(H24:H25))</f>
        <v>65</v>
      </c>
      <c r="I23" s="163" t="str">
        <f>IF(SUM(I24:I25)=0,"-",SUM(I24:I25))</f>
        <v>-</v>
      </c>
      <c r="J23" s="518">
        <f>IF(SUM(H23:I23)=0,"-",SUM(H23:I23))</f>
        <v>65</v>
      </c>
      <c r="O23" s="59"/>
      <c r="P23" s="59"/>
    </row>
    <row r="24" spans="1:16" ht="11.25" customHeight="1">
      <c r="A24" s="13"/>
      <c r="B24" s="456" t="s">
        <v>37</v>
      </c>
      <c r="C24" s="318">
        <v>1085</v>
      </c>
      <c r="D24" s="318">
        <v>171</v>
      </c>
      <c r="E24" s="318" t="s">
        <v>66</v>
      </c>
      <c r="F24" s="151">
        <f>IF(SUM(D24:E24)=0,"-",SUM(D24:E24))</f>
        <v>171</v>
      </c>
      <c r="G24" s="436">
        <f>IF(SUM(F24)=0,"-",F24/C24*100)</f>
        <v>15.76036866359447</v>
      </c>
      <c r="H24" s="318">
        <v>61</v>
      </c>
      <c r="I24" s="318" t="s">
        <v>66</v>
      </c>
      <c r="J24" s="151">
        <f>IF(SUM(H24:I24)=0,"-",SUM(H24:I24))</f>
        <v>61</v>
      </c>
      <c r="O24" s="59"/>
      <c r="P24" s="59"/>
    </row>
    <row r="25" spans="1:16" ht="11.25" customHeight="1">
      <c r="A25" s="10"/>
      <c r="B25" s="456" t="s">
        <v>36</v>
      </c>
      <c r="C25" s="318">
        <v>1459</v>
      </c>
      <c r="D25" s="318">
        <v>236</v>
      </c>
      <c r="E25" s="318" t="s">
        <v>66</v>
      </c>
      <c r="F25" s="151">
        <f>IF(SUM(D25:E25)=0,"-",SUM(D25:E25))</f>
        <v>236</v>
      </c>
      <c r="G25" s="436">
        <f>IF(SUM(F25)=0,"-",F25/C25*100)</f>
        <v>16.175462645647702</v>
      </c>
      <c r="H25" s="318">
        <v>4</v>
      </c>
      <c r="I25" s="318" t="s">
        <v>66</v>
      </c>
      <c r="J25" s="151">
        <f>IF(SUM(H25:I25)=0,"-",SUM(H25:I25))</f>
        <v>4</v>
      </c>
      <c r="O25" s="59"/>
      <c r="P25" s="59"/>
    </row>
    <row r="26" spans="1:16" ht="11.25" customHeight="1">
      <c r="A26" s="13" t="s">
        <v>26</v>
      </c>
      <c r="B26" s="524" t="s">
        <v>90</v>
      </c>
      <c r="C26" s="163">
        <f>IF(SUM(C27:C28)=0,"-",SUM(C27:C28))</f>
        <v>1462</v>
      </c>
      <c r="D26" s="163" t="str">
        <f>IF(SUM(D27:D28)=0,"-",SUM(D27:D28))</f>
        <v>-</v>
      </c>
      <c r="E26" s="163">
        <f>IF(SUM(E27:E28)=0,"-",SUM(E27:E28))</f>
        <v>238</v>
      </c>
      <c r="F26" s="518">
        <f>IF(SUM(D26:E26)=0,"-",SUM(D26:E26))</f>
        <v>238</v>
      </c>
      <c r="G26" s="454">
        <f>IF(SUM(F26)=0,"-",F26/C26*100)</f>
        <v>16.279069767441861</v>
      </c>
      <c r="H26" s="163" t="str">
        <f>IF(SUM(H27:H28)=0,"-",SUM(H27:H28))</f>
        <v>-</v>
      </c>
      <c r="I26" s="163" t="str">
        <f>IF(SUM(I27:I28)=0,"-",SUM(I27:I28))</f>
        <v>-</v>
      </c>
      <c r="J26" s="518" t="str">
        <f>IF(SUM(H26:I26)=0,"-",SUM(H26:I26))</f>
        <v>-</v>
      </c>
      <c r="O26" s="59"/>
      <c r="P26" s="59"/>
    </row>
    <row r="27" spans="1:16" ht="11.25" customHeight="1">
      <c r="A27" s="13"/>
      <c r="B27" s="456" t="s">
        <v>37</v>
      </c>
      <c r="C27" s="318">
        <v>669</v>
      </c>
      <c r="D27" s="318" t="s">
        <v>66</v>
      </c>
      <c r="E27" s="318">
        <v>95</v>
      </c>
      <c r="F27" s="151">
        <f>IF(SUM(D27:E27)=0,"-",SUM(D27:E27))</f>
        <v>95</v>
      </c>
      <c r="G27" s="436">
        <f>IF(SUM(F27)=0,"-",F27/C27*100)</f>
        <v>14.200298953662182</v>
      </c>
      <c r="H27" s="318" t="s">
        <v>66</v>
      </c>
      <c r="I27" s="318" t="s">
        <v>66</v>
      </c>
      <c r="J27" s="151" t="str">
        <f>IF(SUM(H27:I27)=0,"-",SUM(H27:I27))</f>
        <v>-</v>
      </c>
      <c r="O27" s="59"/>
      <c r="P27" s="59"/>
    </row>
    <row r="28" spans="1:16" ht="11.25" customHeight="1">
      <c r="A28" s="13"/>
      <c r="B28" s="456" t="s">
        <v>36</v>
      </c>
      <c r="C28" s="318">
        <v>793</v>
      </c>
      <c r="D28" s="318" t="s">
        <v>66</v>
      </c>
      <c r="E28" s="318">
        <v>143</v>
      </c>
      <c r="F28" s="151">
        <f>IF(SUM(D28:E28)=0,"-",SUM(D28:E28))</f>
        <v>143</v>
      </c>
      <c r="G28" s="436">
        <f>IF(SUM(F28)=0,"-",F28/C28*100)</f>
        <v>18.032786885245901</v>
      </c>
      <c r="H28" s="318" t="s">
        <v>66</v>
      </c>
      <c r="I28" s="318" t="s">
        <v>66</v>
      </c>
      <c r="J28" s="151" t="str">
        <f>IF(SUM(H28:I28)=0,"-",SUM(H28:I28))</f>
        <v>-</v>
      </c>
      <c r="O28" s="59"/>
      <c r="P28" s="59"/>
    </row>
    <row r="29" spans="1:16" ht="11.25" customHeight="1">
      <c r="A29" s="20" t="s">
        <v>24</v>
      </c>
      <c r="B29" s="524" t="s">
        <v>90</v>
      </c>
      <c r="C29" s="163">
        <f>IF(SUM(C30:C31)=0,"-",SUM(C30:C31))</f>
        <v>7477</v>
      </c>
      <c r="D29" s="163">
        <f>IF(SUM(D30:D31)=0,"-",SUM(D30:D31))</f>
        <v>691</v>
      </c>
      <c r="E29" s="163" t="str">
        <f>IF(SUM(E30:E31)=0,"-",SUM(E30:E31))</f>
        <v>-</v>
      </c>
      <c r="F29" s="518">
        <f>IF(SUM(D29:E29)=0,"-",SUM(D29:E29))</f>
        <v>691</v>
      </c>
      <c r="G29" s="454">
        <f>IF(SUM(F29)=0,"-",F29/C29*100)</f>
        <v>9.2416744683696663</v>
      </c>
      <c r="H29" s="163">
        <f>IF(SUM(H30:H31)=0,"-",SUM(H30:H31))</f>
        <v>33</v>
      </c>
      <c r="I29" s="163" t="str">
        <f>IF(SUM(I30:I31)=0,"-",SUM(I30:I31))</f>
        <v>-</v>
      </c>
      <c r="J29" s="518">
        <f>IF(SUM(H29:I29)=0,"-",SUM(H29:I29))</f>
        <v>33</v>
      </c>
      <c r="O29" s="59"/>
      <c r="P29" s="59"/>
    </row>
    <row r="30" spans="1:16" ht="11.25" customHeight="1">
      <c r="A30" s="13"/>
      <c r="B30" s="456" t="s">
        <v>37</v>
      </c>
      <c r="C30" s="318">
        <v>2861</v>
      </c>
      <c r="D30" s="318">
        <v>299</v>
      </c>
      <c r="E30" s="318" t="s">
        <v>66</v>
      </c>
      <c r="F30" s="151">
        <f>IF(SUM(D30:E30)=0,"-",SUM(D30:E30))</f>
        <v>299</v>
      </c>
      <c r="G30" s="436">
        <f>IF(SUM(F30)=0,"-",F30/C30*100)</f>
        <v>10.450891296749388</v>
      </c>
      <c r="H30" s="318">
        <v>25</v>
      </c>
      <c r="I30" s="318" t="s">
        <v>66</v>
      </c>
      <c r="J30" s="151">
        <f>IF(SUM(H30:I30)=0,"-",SUM(H30:I30))</f>
        <v>25</v>
      </c>
      <c r="O30" s="59"/>
      <c r="P30" s="59"/>
    </row>
    <row r="31" spans="1:16" ht="11.25" customHeight="1">
      <c r="A31" s="10"/>
      <c r="B31" s="456" t="s">
        <v>36</v>
      </c>
      <c r="C31" s="318">
        <v>4616</v>
      </c>
      <c r="D31" s="318">
        <v>392</v>
      </c>
      <c r="E31" s="318" t="s">
        <v>66</v>
      </c>
      <c r="F31" s="151">
        <f>IF(SUM(D31:E31)=0,"-",SUM(D31:E31))</f>
        <v>392</v>
      </c>
      <c r="G31" s="436">
        <f>IF(SUM(F31)=0,"-",F31/C31*100)</f>
        <v>8.492201039861353</v>
      </c>
      <c r="H31" s="318">
        <v>8</v>
      </c>
      <c r="I31" s="318" t="s">
        <v>66</v>
      </c>
      <c r="J31" s="151">
        <f>IF(SUM(H31:I31)=0,"-",SUM(H31:I31))</f>
        <v>8</v>
      </c>
      <c r="O31" s="59"/>
      <c r="P31" s="59"/>
    </row>
    <row r="32" spans="1:16">
      <c r="A32" s="13" t="s">
        <v>23</v>
      </c>
      <c r="B32" s="524" t="s">
        <v>90</v>
      </c>
      <c r="C32" s="163">
        <f>IF(SUM(C33:C34)=0,"-",SUM(C33:C34))</f>
        <v>1524</v>
      </c>
      <c r="D32" s="163">
        <f>IF(SUM(D33:D34)=0,"-",SUM(D33:D34))</f>
        <v>320</v>
      </c>
      <c r="E32" s="163">
        <f>IF(SUM(E33:E34)=0,"-",SUM(E33:E34))</f>
        <v>62</v>
      </c>
      <c r="F32" s="518">
        <f>IF(SUM(D32:E32)=0,"-",SUM(D32:E32))</f>
        <v>382</v>
      </c>
      <c r="G32" s="454">
        <f>IF(SUM(F32)=0,"-",F32/C32*100)</f>
        <v>25.065616797900265</v>
      </c>
      <c r="H32" s="163">
        <f>IF(SUM(H33:H34)=0,"-",SUM(H33:H34))</f>
        <v>19</v>
      </c>
      <c r="I32" s="163">
        <f>IF(SUM(I33:I34)=0,"-",SUM(I33:I34))</f>
        <v>2</v>
      </c>
      <c r="J32" s="518">
        <f>IF(SUM(H32:I32)=0,"-",SUM(H32:I32))</f>
        <v>21</v>
      </c>
      <c r="O32" s="59"/>
      <c r="P32" s="59"/>
    </row>
    <row r="33" spans="1:16">
      <c r="A33" s="13"/>
      <c r="B33" s="456" t="s">
        <v>37</v>
      </c>
      <c r="C33" s="318">
        <v>748</v>
      </c>
      <c r="D33" s="318">
        <v>136</v>
      </c>
      <c r="E33" s="318">
        <v>27</v>
      </c>
      <c r="F33" s="151">
        <f>IF(SUM(D33:E33)=0,"-",SUM(D33:E33))</f>
        <v>163</v>
      </c>
      <c r="G33" s="436">
        <f>IF(SUM(F33)=0,"-",F33/C33*100)</f>
        <v>21.791443850267381</v>
      </c>
      <c r="H33" s="318">
        <v>17</v>
      </c>
      <c r="I33" s="318" t="s">
        <v>66</v>
      </c>
      <c r="J33" s="151">
        <f>IF(SUM(H33:I33)=0,"-",SUM(H33:I33))</f>
        <v>17</v>
      </c>
      <c r="O33" s="59"/>
      <c r="P33" s="59"/>
    </row>
    <row r="34" spans="1:16">
      <c r="A34" s="13"/>
      <c r="B34" s="456" t="s">
        <v>36</v>
      </c>
      <c r="C34" s="318">
        <v>776</v>
      </c>
      <c r="D34" s="318">
        <v>184</v>
      </c>
      <c r="E34" s="318">
        <v>35</v>
      </c>
      <c r="F34" s="151">
        <f>IF(SUM(D34:E34)=0,"-",SUM(D34:E34))</f>
        <v>219</v>
      </c>
      <c r="G34" s="436">
        <f>IF(SUM(F34)=0,"-",F34/C34*100)</f>
        <v>28.221649484536083</v>
      </c>
      <c r="H34" s="318">
        <v>2</v>
      </c>
      <c r="I34" s="318">
        <v>2</v>
      </c>
      <c r="J34" s="151">
        <f>IF(SUM(H34:I34)=0,"-",SUM(H34:I34))</f>
        <v>4</v>
      </c>
      <c r="O34" s="59"/>
      <c r="P34" s="59"/>
    </row>
    <row r="35" spans="1:16">
      <c r="A35" s="20" t="s">
        <v>22</v>
      </c>
      <c r="B35" s="524" t="s">
        <v>90</v>
      </c>
      <c r="C35" s="163">
        <f>IF(SUM(C36:C37)=0,"-",SUM(C36:C37))</f>
        <v>5626</v>
      </c>
      <c r="D35" s="163">
        <f>IF(SUM(D36:D37)=0,"-",SUM(D36:D37))</f>
        <v>844</v>
      </c>
      <c r="E35" s="163" t="str">
        <f>IF(SUM(E36:E37)=0,"-",SUM(E36:E37))</f>
        <v>-</v>
      </c>
      <c r="F35" s="518">
        <f>IF(SUM(D35:E35)=0,"-",SUM(D35:E35))</f>
        <v>844</v>
      </c>
      <c r="G35" s="454">
        <f>IF(SUM(F35)=0,"-",F35/C35*100)</f>
        <v>15.00177746178457</v>
      </c>
      <c r="H35" s="163">
        <f>IF(SUM(H36:H37)=0,"-",SUM(H36:H37))</f>
        <v>41</v>
      </c>
      <c r="I35" s="163" t="str">
        <f>IF(SUM(I36:I37)=0,"-",SUM(I36:I37))</f>
        <v>-</v>
      </c>
      <c r="J35" s="518">
        <f>IF(SUM(H35:I35)=0,"-",SUM(H35:I35))</f>
        <v>41</v>
      </c>
      <c r="O35" s="59"/>
      <c r="P35" s="59"/>
    </row>
    <row r="36" spans="1:16">
      <c r="A36" s="13"/>
      <c r="B36" s="456" t="s">
        <v>37</v>
      </c>
      <c r="C36" s="318">
        <v>2536</v>
      </c>
      <c r="D36" s="318">
        <v>344</v>
      </c>
      <c r="E36" s="318" t="s">
        <v>66</v>
      </c>
      <c r="F36" s="151">
        <f>IF(SUM(D36:E36)=0,"-",SUM(D36:E36))</f>
        <v>344</v>
      </c>
      <c r="G36" s="436">
        <f>IF(SUM(F36)=0,"-",F36/C36*100)</f>
        <v>13.564668769716087</v>
      </c>
      <c r="H36" s="318">
        <v>36</v>
      </c>
      <c r="I36" s="437" t="s">
        <v>66</v>
      </c>
      <c r="J36" s="151">
        <f>IF(SUM(H36:I36)=0,"-",SUM(H36:I36))</f>
        <v>36</v>
      </c>
      <c r="O36" s="59"/>
      <c r="P36" s="59"/>
    </row>
    <row r="37" spans="1:16">
      <c r="A37" s="10"/>
      <c r="B37" s="456" t="s">
        <v>36</v>
      </c>
      <c r="C37" s="318">
        <v>3090</v>
      </c>
      <c r="D37" s="318">
        <v>500</v>
      </c>
      <c r="E37" s="318" t="s">
        <v>66</v>
      </c>
      <c r="F37" s="151">
        <f>IF(SUM(D37:E37)=0,"-",SUM(D37:E37))</f>
        <v>500</v>
      </c>
      <c r="G37" s="436">
        <f>IF(SUM(F37)=0,"-",F37/C37*100)</f>
        <v>16.181229773462782</v>
      </c>
      <c r="H37" s="318">
        <v>5</v>
      </c>
      <c r="I37" s="437" t="s">
        <v>66</v>
      </c>
      <c r="J37" s="151">
        <f>IF(SUM(H37:I37)=0,"-",SUM(H37:I37))</f>
        <v>5</v>
      </c>
      <c r="K37" s="60"/>
      <c r="L37" s="60"/>
      <c r="M37" s="60"/>
      <c r="N37" s="60"/>
      <c r="O37" s="59"/>
      <c r="P37" s="59"/>
    </row>
    <row r="38" spans="1:16">
      <c r="A38" s="523" t="s">
        <v>20</v>
      </c>
      <c r="B38" s="310" t="s">
        <v>90</v>
      </c>
      <c r="C38" s="163">
        <f>IF(SUM(C39:C40)=0,"-",SUM(C39:C40))</f>
        <v>63744</v>
      </c>
      <c r="D38" s="163">
        <f>IF(SUM(D39:D40)=0,"-",SUM(D39:D40))</f>
        <v>8636</v>
      </c>
      <c r="E38" s="163" t="str">
        <f>IF(SUM(E39:E40)=0,"-",SUM(E39:E40))</f>
        <v>-</v>
      </c>
      <c r="F38" s="518">
        <f>IF(SUM(D38:E38)=0,"-",SUM(D38:E38))</f>
        <v>8636</v>
      </c>
      <c r="G38" s="454">
        <f>IF(SUM(F38)=0,"-",F38/C38*100)</f>
        <v>13.547941767068272</v>
      </c>
      <c r="H38" s="163">
        <f>IF(SUM(H39:H40)=0,"-",SUM(H39:H40))</f>
        <v>246</v>
      </c>
      <c r="I38" s="163" t="str">
        <f>IF(SUM(I39:I40)=0,"-",SUM(I39:I40))</f>
        <v>-</v>
      </c>
      <c r="J38" s="518">
        <f>IF(SUM(H38:I38)=0,"-",SUM(H38:I38))</f>
        <v>246</v>
      </c>
      <c r="K38" s="156"/>
      <c r="L38" s="156"/>
      <c r="M38" s="156"/>
      <c r="N38" s="156"/>
      <c r="O38" s="59"/>
      <c r="P38" s="59"/>
    </row>
    <row r="39" spans="1:16" ht="13.5">
      <c r="A39" s="522"/>
      <c r="B39" s="310" t="s">
        <v>37</v>
      </c>
      <c r="C39" s="316">
        <v>27123</v>
      </c>
      <c r="D39" s="318">
        <v>3374</v>
      </c>
      <c r="E39" s="438" t="s">
        <v>66</v>
      </c>
      <c r="F39" s="151">
        <f>IF(SUM(D39:E39)=0,"-",SUM(D39:E39))</f>
        <v>3374</v>
      </c>
      <c r="G39" s="436">
        <f>IF(SUM(F39)=0,"-",F39/C39*100)</f>
        <v>12.439626884931608</v>
      </c>
      <c r="H39" s="318">
        <v>164</v>
      </c>
      <c r="I39" s="437" t="s">
        <v>66</v>
      </c>
      <c r="J39" s="151">
        <f>IF(SUM(H39:I39)=0,"-",SUM(H39:I39))</f>
        <v>164</v>
      </c>
      <c r="K39" s="54"/>
      <c r="L39" s="54"/>
      <c r="M39" s="54"/>
      <c r="N39" s="54"/>
      <c r="O39" s="59"/>
      <c r="P39" s="59"/>
    </row>
    <row r="40" spans="1:16" ht="13.5">
      <c r="A40" s="522"/>
      <c r="B40" s="310" t="s">
        <v>36</v>
      </c>
      <c r="C40" s="316">
        <v>36621</v>
      </c>
      <c r="D40" s="318">
        <v>5262</v>
      </c>
      <c r="E40" s="438" t="s">
        <v>69</v>
      </c>
      <c r="F40" s="151">
        <f>IF(SUM(D40:E40)=0,"-",SUM(D40:E40))</f>
        <v>5262</v>
      </c>
      <c r="G40" s="436">
        <f>IF(SUM(F40)=0,"-",F40/C40*100)</f>
        <v>14.368804784140247</v>
      </c>
      <c r="H40" s="318">
        <v>82</v>
      </c>
      <c r="I40" s="437" t="s">
        <v>69</v>
      </c>
      <c r="J40" s="151">
        <f>IF(SUM(H40:I40)=0,"-",SUM(H40:I40))</f>
        <v>82</v>
      </c>
      <c r="K40" s="54"/>
      <c r="L40" s="54"/>
      <c r="M40" s="54"/>
      <c r="N40" s="54"/>
      <c r="O40" s="59"/>
      <c r="P40" s="59"/>
    </row>
    <row r="41" spans="1:16" ht="11.25" customHeight="1">
      <c r="A41" s="452" t="s">
        <v>19</v>
      </c>
      <c r="B41" s="196" t="s">
        <v>90</v>
      </c>
      <c r="C41" s="17">
        <f>C44</f>
        <v>12416</v>
      </c>
      <c r="D41" s="17">
        <f>D44</f>
        <v>1475</v>
      </c>
      <c r="E41" s="17">
        <f>E44</f>
        <v>74</v>
      </c>
      <c r="F41" s="17">
        <f>F44</f>
        <v>1549</v>
      </c>
      <c r="G41" s="17">
        <f>G44</f>
        <v>12.47583762886598</v>
      </c>
      <c r="H41" s="17">
        <f>H44</f>
        <v>194</v>
      </c>
      <c r="I41" s="17">
        <f>I44</f>
        <v>1</v>
      </c>
      <c r="J41" s="17">
        <f>J44</f>
        <v>195</v>
      </c>
      <c r="K41" s="54"/>
      <c r="L41" s="54"/>
      <c r="M41" s="54"/>
      <c r="N41" s="54"/>
      <c r="O41" s="59"/>
      <c r="P41" s="59"/>
    </row>
    <row r="42" spans="1:16">
      <c r="A42" s="451"/>
      <c r="B42" s="320" t="s">
        <v>37</v>
      </c>
      <c r="C42" s="17">
        <f>C45</f>
        <v>4929</v>
      </c>
      <c r="D42" s="17">
        <f>D45</f>
        <v>562</v>
      </c>
      <c r="E42" s="17">
        <f>E45</f>
        <v>39</v>
      </c>
      <c r="F42" s="17">
        <f>F45</f>
        <v>601</v>
      </c>
      <c r="G42" s="17">
        <f>G45</f>
        <v>12.193142625278961</v>
      </c>
      <c r="H42" s="17">
        <f>H45</f>
        <v>173</v>
      </c>
      <c r="I42" s="17">
        <f>I45</f>
        <v>1</v>
      </c>
      <c r="J42" s="17">
        <f>J45</f>
        <v>174</v>
      </c>
      <c r="K42" s="54"/>
      <c r="L42" s="54"/>
      <c r="M42" s="54"/>
      <c r="N42" s="54"/>
      <c r="O42" s="59"/>
      <c r="P42" s="59"/>
    </row>
    <row r="43" spans="1:16">
      <c r="A43" s="450"/>
      <c r="B43" s="320" t="s">
        <v>36</v>
      </c>
      <c r="C43" s="17">
        <f>C46</f>
        <v>7487</v>
      </c>
      <c r="D43" s="17">
        <f>D46</f>
        <v>913</v>
      </c>
      <c r="E43" s="17">
        <f>E46</f>
        <v>35</v>
      </c>
      <c r="F43" s="17">
        <f>F46</f>
        <v>948</v>
      </c>
      <c r="G43" s="17">
        <f>G46</f>
        <v>12.661947375450779</v>
      </c>
      <c r="H43" s="17">
        <f>H46</f>
        <v>21</v>
      </c>
      <c r="I43" s="17" t="str">
        <f>I46</f>
        <v>-</v>
      </c>
      <c r="J43" s="17">
        <f>J46</f>
        <v>21</v>
      </c>
      <c r="K43" s="54"/>
      <c r="L43" s="54"/>
      <c r="M43" s="54"/>
      <c r="N43" s="54"/>
      <c r="O43" s="59"/>
      <c r="P43" s="59"/>
    </row>
    <row r="44" spans="1:16" ht="11.25" customHeight="1">
      <c r="A44" s="178" t="s">
        <v>191</v>
      </c>
      <c r="B44" s="196" t="s">
        <v>90</v>
      </c>
      <c r="C44" s="18">
        <f>IF(SUM(C47,C50,C53,C56,C59)=0,"-",SUM(C47,C50,C53,C56,C59))</f>
        <v>12416</v>
      </c>
      <c r="D44" s="18">
        <f>IF(SUM(D47,D50,D53,D56,D59)=0,"-",SUM(D47,D50,D53,D56,D59))</f>
        <v>1475</v>
      </c>
      <c r="E44" s="18">
        <f>IF(SUM(E47,E50,E53,E56,E59)=0,"-",SUM(E47,E50,E53,E56,E59))</f>
        <v>74</v>
      </c>
      <c r="F44" s="18">
        <f>IF(SUM(F47,F50,F53,F56,F59)=0,"-",SUM(F47,F50,F53,F56,F59))</f>
        <v>1549</v>
      </c>
      <c r="G44" s="521">
        <f>IF(F44="-","-",F44/C44*100)</f>
        <v>12.47583762886598</v>
      </c>
      <c r="H44" s="18">
        <f>IF(SUM(H47,H50,H53,H56,H59)=0,"-",SUM(H47,H50,H53,H56,H59))</f>
        <v>194</v>
      </c>
      <c r="I44" s="18">
        <f>IF(SUM(I47,I50,I53,I56,I59)=0,"-",SUM(I47,I50,I53,I56,I59))</f>
        <v>1</v>
      </c>
      <c r="J44" s="18">
        <f>IF(SUM(J47,J50,J53,J56,J59)=0,"-",SUM(J47,J50,J53,J56,J59))</f>
        <v>195</v>
      </c>
    </row>
    <row r="45" spans="1:16" ht="11.25" customHeight="1">
      <c r="A45" s="444"/>
      <c r="B45" s="320" t="s">
        <v>37</v>
      </c>
      <c r="C45" s="18">
        <f>IF(SUM(C48,C51,C54,C57,C60)=0,"-",SUM(C48,C51,C54,C57,C60))</f>
        <v>4929</v>
      </c>
      <c r="D45" s="18">
        <f>IF(SUM(D48,D51,D54,D57,D60)=0,"-",SUM(D48,D51,D54,D57,D60))</f>
        <v>562</v>
      </c>
      <c r="E45" s="18">
        <f>IF(SUM(E48,E51,E54,E57,E60)=0,"-",SUM(E48,E51,E54,E57,E60))</f>
        <v>39</v>
      </c>
      <c r="F45" s="18">
        <f>IF(SUM(F48,F51,F54,F57,F60)=0,"-",SUM(F48,F51,F54,F57,F60))</f>
        <v>601</v>
      </c>
      <c r="G45" s="521">
        <f>IF(F45="-","-",F45/C45*100)</f>
        <v>12.193142625278961</v>
      </c>
      <c r="H45" s="18">
        <f>IF(SUM(H48,H51,H54,H57,H60)=0,"-",SUM(H48,H51,H54,H57,H60))</f>
        <v>173</v>
      </c>
      <c r="I45" s="18">
        <f>IF(SUM(I48,I51,I54,I57,I60)=0,"-",SUM(I48,I51,I54,I57,I60))</f>
        <v>1</v>
      </c>
      <c r="J45" s="18">
        <f>IF(SUM(J48,J51,J54,J57,J60)=0,"-",SUM(J48,J51,J54,J57,J60))</f>
        <v>174</v>
      </c>
    </row>
    <row r="46" spans="1:16" ht="11.25" customHeight="1">
      <c r="A46" s="128"/>
      <c r="B46" s="320" t="s">
        <v>36</v>
      </c>
      <c r="C46" s="18">
        <f>IF(SUM(C49,C52,C55,C58,C61)=0,"-",SUM(C49,C52,C55,C58,C61))</f>
        <v>7487</v>
      </c>
      <c r="D46" s="18">
        <f>IF(SUM(D49,D52,D55,D58,D61)=0,"-",SUM(D49,D52,D55,D58,D61))</f>
        <v>913</v>
      </c>
      <c r="E46" s="18">
        <f>IF(SUM(E49,E52,E55,E58,E61)=0,"-",SUM(E49,E52,E55,E58,E61))</f>
        <v>35</v>
      </c>
      <c r="F46" s="18">
        <f>IF(SUM(F49,F52,F55,F58,F61)=0,"-",SUM(F49,F52,F55,F58,F61))</f>
        <v>948</v>
      </c>
      <c r="G46" s="521">
        <f>IF(F46="-","-",F46/C46*100)</f>
        <v>12.661947375450779</v>
      </c>
      <c r="H46" s="18">
        <f>IF(SUM(H49,H52,H55,H58,H61)=0,"-",SUM(H49,H52,H55,H58,H61))</f>
        <v>21</v>
      </c>
      <c r="I46" s="18" t="str">
        <f>IF(SUM(I49,I52,I55,I58,I61)=0,"-",SUM(I49,I52,I55,I58,I61))</f>
        <v>-</v>
      </c>
      <c r="J46" s="18">
        <f>IF(SUM(J49,J52,J55,J58,J61)=0,"-",SUM(J49,J52,J55,J58,J61))</f>
        <v>21</v>
      </c>
    </row>
    <row r="47" spans="1:16" ht="11.25" customHeight="1">
      <c r="A47" s="20" t="s">
        <v>17</v>
      </c>
      <c r="B47" s="520" t="s">
        <v>90</v>
      </c>
      <c r="C47" s="163">
        <f>IF(SUM(C48:C49)=0,"-",SUM(C48:C49))</f>
        <v>3404</v>
      </c>
      <c r="D47" s="163">
        <f>IF(SUM(D48:D49)=0,"-",SUM(D48:D49))</f>
        <v>406</v>
      </c>
      <c r="E47" s="163">
        <f>IF(SUM(E48:E49)=0,"-",SUM(E48:E49))</f>
        <v>58</v>
      </c>
      <c r="F47" s="163">
        <f>IF(SUM(D47:E47)=0,"-",SUM(D47:E47))</f>
        <v>464</v>
      </c>
      <c r="G47" s="519">
        <f>IF(F47="-","-",F47/C47*100)</f>
        <v>13.631022326674499</v>
      </c>
      <c r="H47" s="163">
        <f>IF(SUM(H48:H49)=0,"-",SUM(H48:H49))</f>
        <v>76</v>
      </c>
      <c r="I47" s="163" t="str">
        <f>IF(SUM(I48:I49)=0,"-",SUM(I48:I49))</f>
        <v>-</v>
      </c>
      <c r="J47" s="163">
        <f>IF(SUM(H47:I47)=0,"-",SUM(H47:I47))</f>
        <v>76</v>
      </c>
    </row>
    <row r="48" spans="1:16" ht="11.25" customHeight="1">
      <c r="A48" s="13"/>
      <c r="B48" s="439" t="s">
        <v>37</v>
      </c>
      <c r="C48" s="318">
        <v>1117</v>
      </c>
      <c r="D48" s="438">
        <v>144</v>
      </c>
      <c r="E48" s="438">
        <v>32</v>
      </c>
      <c r="F48" s="151">
        <f>IF(SUM(D48:E48)=0,"-",SUM(D48:E48))</f>
        <v>176</v>
      </c>
      <c r="G48" s="157">
        <f>F48/C48*100</f>
        <v>15.75649059982095</v>
      </c>
      <c r="H48" s="318">
        <v>67</v>
      </c>
      <c r="I48" s="437" t="s">
        <v>66</v>
      </c>
      <c r="J48" s="151">
        <f>IF(SUM(H48:I48)=0,"-",SUM(H48:I48))</f>
        <v>67</v>
      </c>
    </row>
    <row r="49" spans="1:16" ht="11.25" customHeight="1">
      <c r="A49" s="10"/>
      <c r="B49" s="439" t="s">
        <v>36</v>
      </c>
      <c r="C49" s="318">
        <v>2287</v>
      </c>
      <c r="D49" s="438">
        <v>262</v>
      </c>
      <c r="E49" s="438">
        <v>26</v>
      </c>
      <c r="F49" s="151">
        <f>IF(SUM(D49:E49)=0,"-",SUM(D49:E49))</f>
        <v>288</v>
      </c>
      <c r="G49" s="157">
        <f>F49/C49*100</f>
        <v>12.592916484477481</v>
      </c>
      <c r="H49" s="318">
        <v>9</v>
      </c>
      <c r="I49" s="437" t="s">
        <v>68</v>
      </c>
      <c r="J49" s="151">
        <f>IF(SUM(H49:I49)=0,"-",SUM(H49:I49))</f>
        <v>9</v>
      </c>
    </row>
    <row r="50" spans="1:16" ht="11.25" customHeight="1">
      <c r="A50" s="20" t="s">
        <v>16</v>
      </c>
      <c r="B50" s="520" t="s">
        <v>90</v>
      </c>
      <c r="C50" s="163">
        <f>IF(SUM(C51:C52)=0,"-",SUM(C51:C52))</f>
        <v>2373</v>
      </c>
      <c r="D50" s="163">
        <f>IF(SUM(D51:D52)=0,"-",SUM(D51:D52))</f>
        <v>338</v>
      </c>
      <c r="E50" s="163" t="str">
        <f>IF(SUM(E51:E52)=0,"-",SUM(E51:E52))</f>
        <v>-</v>
      </c>
      <c r="F50" s="163">
        <f>IF(SUM(D50:E50)=0,"-",SUM(D50:E50))</f>
        <v>338</v>
      </c>
      <c r="G50" s="519">
        <f>IF(F50="-","-",F50/C50*100)</f>
        <v>14.243573535608933</v>
      </c>
      <c r="H50" s="163">
        <f>IF(SUM(H51:H52)=0,"-",SUM(H51:H52))</f>
        <v>5</v>
      </c>
      <c r="I50" s="163" t="str">
        <f>IF(SUM(I51:I52)=0,"-",SUM(I51:I52))</f>
        <v>-</v>
      </c>
      <c r="J50" s="163">
        <f>IF(SUM(H50:I50)=0,"-",SUM(H50:I50))</f>
        <v>5</v>
      </c>
    </row>
    <row r="51" spans="1:16" ht="11.25" customHeight="1">
      <c r="A51" s="13"/>
      <c r="B51" s="439" t="s">
        <v>37</v>
      </c>
      <c r="C51" s="318">
        <v>999</v>
      </c>
      <c r="D51" s="438">
        <v>117</v>
      </c>
      <c r="E51" s="438" t="s">
        <v>66</v>
      </c>
      <c r="F51" s="151">
        <f>IF(SUM(D51:E51)=0,"-",SUM(D51:E51))</f>
        <v>117</v>
      </c>
      <c r="G51" s="157">
        <f>F51/C51*100</f>
        <v>11.711711711711711</v>
      </c>
      <c r="H51" s="318">
        <v>5</v>
      </c>
      <c r="I51" s="437" t="s">
        <v>66</v>
      </c>
      <c r="J51" s="151">
        <f>IF(SUM(H51:I51)=0,"-",SUM(H51:I51))</f>
        <v>5</v>
      </c>
    </row>
    <row r="52" spans="1:16" ht="11.25" customHeight="1">
      <c r="A52" s="10"/>
      <c r="B52" s="439" t="s">
        <v>36</v>
      </c>
      <c r="C52" s="318">
        <v>1374</v>
      </c>
      <c r="D52" s="438">
        <v>221</v>
      </c>
      <c r="E52" s="438" t="s">
        <v>67</v>
      </c>
      <c r="F52" s="151">
        <f>IF(SUM(D52:E52)=0,"-",SUM(D52:E52))</f>
        <v>221</v>
      </c>
      <c r="G52" s="157">
        <f>F52/C52*100</f>
        <v>16.084425036390101</v>
      </c>
      <c r="H52" s="318" t="s">
        <v>67</v>
      </c>
      <c r="I52" s="437" t="s">
        <v>67</v>
      </c>
      <c r="J52" s="151" t="str">
        <f>IF(SUM(H52:I52)=0,"-",SUM(H52:I52))</f>
        <v>-</v>
      </c>
    </row>
    <row r="53" spans="1:16" ht="11.25" customHeight="1">
      <c r="A53" s="20" t="s">
        <v>15</v>
      </c>
      <c r="B53" s="520" t="s">
        <v>90</v>
      </c>
      <c r="C53" s="163">
        <f>IF(SUM(C54:C55)=0,"-",SUM(C54:C55))</f>
        <v>3122</v>
      </c>
      <c r="D53" s="163">
        <f>IF(SUM(D54:D55)=0,"-",SUM(D54:D55))</f>
        <v>210</v>
      </c>
      <c r="E53" s="163" t="str">
        <f>IF(SUM(E54:E55)=0,"-",SUM(E54:E55))</f>
        <v>-</v>
      </c>
      <c r="F53" s="163">
        <f>IF(SUM(D53:E54)=0,"-",SUM(D53:E53))</f>
        <v>210</v>
      </c>
      <c r="G53" s="519">
        <f>IF(F53="-","-",F53/C53*100)</f>
        <v>6.7264573991031389</v>
      </c>
      <c r="H53" s="163">
        <f>IF(SUM(H54:H55)=0,"-",SUM(H54:H55))</f>
        <v>16</v>
      </c>
      <c r="I53" s="163" t="str">
        <f>IF(SUM(I54:I55)=0,"-",SUM(I54:I55))</f>
        <v>-</v>
      </c>
      <c r="J53" s="163">
        <f>IF(SUM(H53:I53)=0,"-",SUM(H53:I53))</f>
        <v>16</v>
      </c>
    </row>
    <row r="54" spans="1:16" ht="11.25" customHeight="1">
      <c r="A54" s="13"/>
      <c r="B54" s="439" t="s">
        <v>37</v>
      </c>
      <c r="C54" s="316">
        <v>1437</v>
      </c>
      <c r="D54" s="318">
        <v>99</v>
      </c>
      <c r="E54" s="438" t="s">
        <v>66</v>
      </c>
      <c r="F54" s="151">
        <f>IF(SUM(D54:E54)=0,"-",SUM(D54:E54))</f>
        <v>99</v>
      </c>
      <c r="G54" s="157">
        <f>F54/C54*100</f>
        <v>6.8893528183716075</v>
      </c>
      <c r="H54" s="318">
        <v>15</v>
      </c>
      <c r="I54" s="437" t="s">
        <v>66</v>
      </c>
      <c r="J54" s="151">
        <f>IF(SUM(H54:I54)=0,"-",SUM(H54:I54))</f>
        <v>15</v>
      </c>
    </row>
    <row r="55" spans="1:16" ht="11.25" customHeight="1">
      <c r="A55" s="10"/>
      <c r="B55" s="439" t="s">
        <v>36</v>
      </c>
      <c r="C55" s="316">
        <v>1685</v>
      </c>
      <c r="D55" s="318">
        <v>111</v>
      </c>
      <c r="E55" s="438" t="s">
        <v>66</v>
      </c>
      <c r="F55" s="151">
        <f>IF(SUM(D55:E55)=0,"-",SUM(D55:E55))</f>
        <v>111</v>
      </c>
      <c r="G55" s="157">
        <f>F55/C55*100</f>
        <v>6.5875370919881311</v>
      </c>
      <c r="H55" s="318">
        <v>1</v>
      </c>
      <c r="I55" s="437" t="s">
        <v>66</v>
      </c>
      <c r="J55" s="151">
        <f>IF(SUM(H55:I55)=0,"-",SUM(H55:I55))</f>
        <v>1</v>
      </c>
      <c r="K55" s="60"/>
      <c r="L55" s="60"/>
      <c r="M55" s="60"/>
      <c r="N55" s="60"/>
      <c r="O55" s="60"/>
      <c r="P55" s="60"/>
    </row>
    <row r="56" spans="1:16" ht="11.25" customHeight="1">
      <c r="A56" s="20" t="s">
        <v>14</v>
      </c>
      <c r="B56" s="520" t="s">
        <v>90</v>
      </c>
      <c r="C56" s="163">
        <f>IF(SUM(C57:C58)=0,"-",SUM(C57:C58))</f>
        <v>1883</v>
      </c>
      <c r="D56" s="163">
        <f>IF(SUM(D57:D58)=0,"-",SUM(D57:D58))</f>
        <v>293</v>
      </c>
      <c r="E56" s="163">
        <f>IF(SUM(E57:E58)=0,"-",SUM(E57:E58))</f>
        <v>16</v>
      </c>
      <c r="F56" s="163">
        <f>IF(SUM(D56:E56)=0,"-",SUM(D56:E56))</f>
        <v>309</v>
      </c>
      <c r="G56" s="519">
        <f>IF(F56="-","-",F56/C56*100)</f>
        <v>16.409984067976634</v>
      </c>
      <c r="H56" s="163">
        <f>IF(SUM(H57:H58)=0,"-",SUM(H57:H58))</f>
        <v>50</v>
      </c>
      <c r="I56" s="163">
        <f>IF(SUM(I57:I58)=0,"-",SUM(I57:I58))</f>
        <v>1</v>
      </c>
      <c r="J56" s="163">
        <f>IF(SUM(H56:I56)=0,"-",SUM(H56:I56))</f>
        <v>51</v>
      </c>
    </row>
    <row r="57" spans="1:16" ht="11.25" customHeight="1">
      <c r="A57" s="13"/>
      <c r="B57" s="439" t="s">
        <v>37</v>
      </c>
      <c r="C57" s="316">
        <v>709</v>
      </c>
      <c r="D57" s="318">
        <v>114</v>
      </c>
      <c r="E57" s="438">
        <v>7</v>
      </c>
      <c r="F57" s="151">
        <f>IF(SUM(D57:E57)=0,"-",SUM(D57:E57))</f>
        <v>121</v>
      </c>
      <c r="G57" s="157">
        <f>F57/C57*100</f>
        <v>17.066290550070523</v>
      </c>
      <c r="H57" s="318">
        <v>42</v>
      </c>
      <c r="I57" s="438">
        <v>1</v>
      </c>
      <c r="J57" s="151">
        <f>IF(SUM(H57:I57)=0,"-",SUM(H57:I57))</f>
        <v>43</v>
      </c>
    </row>
    <row r="58" spans="1:16" ht="11.25" customHeight="1">
      <c r="A58" s="10"/>
      <c r="B58" s="439" t="s">
        <v>36</v>
      </c>
      <c r="C58" s="316">
        <v>1174</v>
      </c>
      <c r="D58" s="318">
        <v>179</v>
      </c>
      <c r="E58" s="438">
        <v>9</v>
      </c>
      <c r="F58" s="151">
        <f>IF(SUM(D58:E58)=0,"-",SUM(D58:E58))</f>
        <v>188</v>
      </c>
      <c r="G58" s="157">
        <f>F58/C58*100</f>
        <v>16.013628620102217</v>
      </c>
      <c r="H58" s="318">
        <v>8</v>
      </c>
      <c r="I58" s="437" t="s">
        <v>66</v>
      </c>
      <c r="J58" s="151">
        <f>IF(SUM(H58:I58)=0,"-",SUM(H58:I58))</f>
        <v>8</v>
      </c>
    </row>
    <row r="59" spans="1:16" ht="11.25" customHeight="1">
      <c r="A59" s="20" t="s">
        <v>13</v>
      </c>
      <c r="B59" s="520" t="s">
        <v>90</v>
      </c>
      <c r="C59" s="163">
        <f>IF(SUM(C60:C61)=0,"-",SUM(C60:C61))</f>
        <v>1634</v>
      </c>
      <c r="D59" s="163">
        <f>IF(SUM(D60:D61)=0,"-",SUM(D60:D61))</f>
        <v>228</v>
      </c>
      <c r="E59" s="163" t="str">
        <f>IF(SUM(E60:E61)=0,"-",SUM(E60:E61))</f>
        <v>-</v>
      </c>
      <c r="F59" s="163">
        <f>IF(SUM(D59:E59)=0,"-",SUM(D59:E59))</f>
        <v>228</v>
      </c>
      <c r="G59" s="519">
        <f>IF(F59="-","-",F59/C59*100)</f>
        <v>13.953488372093023</v>
      </c>
      <c r="H59" s="163">
        <f>IF(SUM(H60:H61)=0,"-",SUM(H60:H61))</f>
        <v>47</v>
      </c>
      <c r="I59" s="163" t="str">
        <f>IF(SUM(I60:I61)=0,"-",SUM(I60:I61))</f>
        <v>-</v>
      </c>
      <c r="J59" s="163">
        <f>IF(SUM(H59:I59)=0,"-",SUM(H59:I59))</f>
        <v>47</v>
      </c>
    </row>
    <row r="60" spans="1:16" ht="11.25" customHeight="1">
      <c r="A60" s="13"/>
      <c r="B60" s="439" t="s">
        <v>37</v>
      </c>
      <c r="C60" s="316">
        <v>667</v>
      </c>
      <c r="D60" s="318">
        <v>88</v>
      </c>
      <c r="E60" s="438" t="s">
        <v>66</v>
      </c>
      <c r="F60" s="151">
        <f>IF(SUM(D60:E60)=0,"-",SUM(D60:E60))</f>
        <v>88</v>
      </c>
      <c r="G60" s="157">
        <f>F60/C60*100</f>
        <v>13.193403298350825</v>
      </c>
      <c r="H60" s="318">
        <v>44</v>
      </c>
      <c r="I60" s="437" t="s">
        <v>66</v>
      </c>
      <c r="J60" s="151">
        <f>IF(SUM(H60:I60)=0,"-",SUM(H60:I60))</f>
        <v>44</v>
      </c>
    </row>
    <row r="61" spans="1:16" ht="11.25" customHeight="1">
      <c r="A61" s="10"/>
      <c r="B61" s="439" t="s">
        <v>36</v>
      </c>
      <c r="C61" s="316">
        <v>967</v>
      </c>
      <c r="D61" s="318">
        <v>140</v>
      </c>
      <c r="E61" s="438" t="s">
        <v>65</v>
      </c>
      <c r="F61" s="151">
        <f>IF(SUM(D61:E61)=0,"-",SUM(D61:E61))</f>
        <v>140</v>
      </c>
      <c r="G61" s="437">
        <f>F61/C61*100</f>
        <v>14.477766287487073</v>
      </c>
      <c r="H61" s="318">
        <v>3</v>
      </c>
      <c r="I61" s="437" t="s">
        <v>65</v>
      </c>
      <c r="J61" s="151">
        <f>IF(SUM(H61:I61)=0,"-",SUM(H61:I61))</f>
        <v>3</v>
      </c>
      <c r="K61" s="60"/>
      <c r="L61" s="60"/>
      <c r="M61" s="60"/>
      <c r="N61" s="60"/>
      <c r="O61" s="60"/>
      <c r="P61" s="60"/>
    </row>
    <row r="62" spans="1:16">
      <c r="A62" s="182" t="s">
        <v>11</v>
      </c>
      <c r="B62" s="16" t="s">
        <v>90</v>
      </c>
      <c r="C62" s="15">
        <f>C65</f>
        <v>12441</v>
      </c>
      <c r="D62" s="15">
        <f>D65</f>
        <v>3114</v>
      </c>
      <c r="E62" s="15" t="str">
        <f>E65</f>
        <v>-</v>
      </c>
      <c r="F62" s="15">
        <f>F65</f>
        <v>3114</v>
      </c>
      <c r="G62" s="443">
        <f>G65</f>
        <v>25.030142271521584</v>
      </c>
      <c r="H62" s="15">
        <f>H65</f>
        <v>159</v>
      </c>
      <c r="I62" s="15" t="str">
        <f>I65</f>
        <v>-</v>
      </c>
      <c r="J62" s="15">
        <f>J65</f>
        <v>159</v>
      </c>
      <c r="K62" s="54"/>
      <c r="L62" s="54"/>
      <c r="M62" s="54"/>
      <c r="N62" s="54"/>
      <c r="O62" s="59"/>
      <c r="P62" s="59"/>
    </row>
    <row r="63" spans="1:16">
      <c r="A63" s="181"/>
      <c r="B63" s="180" t="s">
        <v>37</v>
      </c>
      <c r="C63" s="12">
        <f>C66</f>
        <v>5017</v>
      </c>
      <c r="D63" s="12">
        <f>D66</f>
        <v>1269</v>
      </c>
      <c r="E63" s="12" t="str">
        <f>E66</f>
        <v>-</v>
      </c>
      <c r="F63" s="12">
        <f>F66</f>
        <v>1269</v>
      </c>
      <c r="G63" s="445">
        <f>G66</f>
        <v>25.294000398644606</v>
      </c>
      <c r="H63" s="12">
        <f>H66</f>
        <v>141</v>
      </c>
      <c r="I63" s="12" t="str">
        <f>I66</f>
        <v>-</v>
      </c>
      <c r="J63" s="12">
        <f>J66</f>
        <v>141</v>
      </c>
      <c r="K63" s="54"/>
      <c r="L63" s="54"/>
      <c r="M63" s="54"/>
      <c r="N63" s="54"/>
      <c r="O63" s="59"/>
      <c r="P63" s="59"/>
    </row>
    <row r="64" spans="1:16">
      <c r="A64" s="179"/>
      <c r="B64" s="201" t="s">
        <v>36</v>
      </c>
      <c r="C64" s="15">
        <f>C67</f>
        <v>7424</v>
      </c>
      <c r="D64" s="15">
        <f>D67</f>
        <v>1845</v>
      </c>
      <c r="E64" s="15" t="str">
        <f>E67</f>
        <v>-</v>
      </c>
      <c r="F64" s="15">
        <f>F67</f>
        <v>1845</v>
      </c>
      <c r="G64" s="443">
        <f>G67</f>
        <v>24.851831896551722</v>
      </c>
      <c r="H64" s="15">
        <f>H67</f>
        <v>18</v>
      </c>
      <c r="I64" s="15" t="str">
        <f>I67</f>
        <v>-</v>
      </c>
      <c r="J64" s="15">
        <f>J67</f>
        <v>18</v>
      </c>
      <c r="K64" s="54"/>
      <c r="L64" s="54"/>
      <c r="M64" s="54"/>
      <c r="N64" s="54"/>
      <c r="O64" s="59"/>
      <c r="P64" s="59"/>
    </row>
    <row r="65" spans="1:16" ht="11.25" customHeight="1">
      <c r="A65" s="178" t="s">
        <v>190</v>
      </c>
      <c r="B65" s="196" t="s">
        <v>90</v>
      </c>
      <c r="C65" s="18">
        <f>IF(SUM(C66:C67)=0,"-",SUM(C66:C67))</f>
        <v>12441</v>
      </c>
      <c r="D65" s="18">
        <f>IF(SUM(D66:D67)=0,"-",SUM(D66:D67))</f>
        <v>3114</v>
      </c>
      <c r="E65" s="18" t="str">
        <f>IF(SUM(E66:E67)=0,"-",SUM(E66:E67))</f>
        <v>-</v>
      </c>
      <c r="F65" s="172">
        <f>IF(SUM(D65:E65)=0,"-",SUM(D65:E65))</f>
        <v>3114</v>
      </c>
      <c r="G65" s="458">
        <f>IF(SUM(F65)=0,"-",F65/C65*100)</f>
        <v>25.030142271521584</v>
      </c>
      <c r="H65" s="18">
        <f>IF(SUM(H66:H67)=0,"-",SUM(H66:H67))</f>
        <v>159</v>
      </c>
      <c r="I65" s="18" t="str">
        <f>IF(SUM(I66:I67)=0,"-",SUM(I66:I67))</f>
        <v>-</v>
      </c>
      <c r="J65" s="172">
        <f>IF(SUM(H65:I65)=0,"-",SUM(H65:I65))</f>
        <v>159</v>
      </c>
    </row>
    <row r="66" spans="1:16" ht="11.25" customHeight="1">
      <c r="A66" s="444"/>
      <c r="B66" s="320" t="s">
        <v>37</v>
      </c>
      <c r="C66" s="31">
        <f>IF(SUM(C69,C72,C75,C78)=0,"-",SUM(C69,C72,C75,C78))</f>
        <v>5017</v>
      </c>
      <c r="D66" s="31">
        <f>IF(SUM(D69,D72,D75,D78)=0,"-",SUM(D69,D72,D75,D78))</f>
        <v>1269</v>
      </c>
      <c r="E66" s="31" t="str">
        <f>IF(SUM(E69,E72,E75,E78)=0,"-",SUM(E69,E72,E75,E78))</f>
        <v>-</v>
      </c>
      <c r="F66" s="172">
        <f>IF(SUM(D66:E66)=0,"-",SUM(D66:E66))</f>
        <v>1269</v>
      </c>
      <c r="G66" s="458">
        <f>IF(SUM(F66)=0,"-",F66/C66*100)</f>
        <v>25.294000398644606</v>
      </c>
      <c r="H66" s="31">
        <f>IF(SUM(H69,H72,H75,H78)=0,"-",SUM(H69,H72,H75,H78))</f>
        <v>141</v>
      </c>
      <c r="I66" s="31" t="str">
        <f>IF(SUM(I69,I72,I75,I78)=0,"-",SUM(I69,I72,I75,I78))</f>
        <v>-</v>
      </c>
      <c r="J66" s="172">
        <f>IF(SUM(H66:I66)=0,"-",SUM(H66:I66))</f>
        <v>141</v>
      </c>
    </row>
    <row r="67" spans="1:16" ht="11.25" customHeight="1">
      <c r="A67" s="128"/>
      <c r="B67" s="320" t="s">
        <v>36</v>
      </c>
      <c r="C67" s="31">
        <f>IF(SUM(C70,C73,C76,C79)=0,"-",SUM(C70,C73,C76,C79))</f>
        <v>7424</v>
      </c>
      <c r="D67" s="31">
        <f>IF(SUM(D70,D73,D76,D79)=0,"-",SUM(D70,D73,D76,D79))</f>
        <v>1845</v>
      </c>
      <c r="E67" s="31" t="str">
        <f>IF(SUM(E70,E73,E76,E79)=0,"-",SUM(E70,E73,E76,E79))</f>
        <v>-</v>
      </c>
      <c r="F67" s="172">
        <f>IF(SUM(D67:E67)=0,"-",SUM(D67:E67))</f>
        <v>1845</v>
      </c>
      <c r="G67" s="458">
        <f>IF(SUM(F67)=0,"-",F67/C67*100)</f>
        <v>24.851831896551722</v>
      </c>
      <c r="H67" s="31">
        <f>IF(SUM(H70,H73,H76,H79)=0,"-",SUM(H70,H73,H76,H79))</f>
        <v>18</v>
      </c>
      <c r="I67" s="31" t="str">
        <f>IF(SUM(I70,I73,I76,I79)=0,"-",SUM(I70,I73,I76,I79))</f>
        <v>-</v>
      </c>
      <c r="J67" s="172">
        <f>IF(SUM(H67:I67)=0,"-",SUM(H67:I67))</f>
        <v>18</v>
      </c>
    </row>
    <row r="68" spans="1:16" ht="11.25" customHeight="1">
      <c r="A68" s="20" t="s">
        <v>9</v>
      </c>
      <c r="B68" s="233" t="s">
        <v>90</v>
      </c>
      <c r="C68" s="163">
        <f>IF(SUM(C69:C70)=0,"-",SUM(C69:C70))</f>
        <v>5300</v>
      </c>
      <c r="D68" s="163">
        <f>IF(SUM(D69:D70)=0,"-",SUM(D69:D70))</f>
        <v>1308</v>
      </c>
      <c r="E68" s="163" t="str">
        <f>IF(SUM(E69:E70)=0,"-",SUM(E69:E70))</f>
        <v>-</v>
      </c>
      <c r="F68" s="518">
        <f>IF(SUM(D68:E68)=0,"-",SUM(D68:E68))</f>
        <v>1308</v>
      </c>
      <c r="G68" s="454">
        <f>IF(SUM(F68)=0,"-",F68/C68*100)</f>
        <v>24.679245283018869</v>
      </c>
      <c r="H68" s="163">
        <f>IF(SUM(H69:H70)=0,"-",SUM(H69:H70))</f>
        <v>13</v>
      </c>
      <c r="I68" s="163" t="str">
        <f>IF(SUM(I69:I70)=0,"-",SUM(I69:I70))</f>
        <v>-</v>
      </c>
      <c r="J68" s="518">
        <f>IF(SUM(H68:I68)=0,"-",SUM(H68:I68))</f>
        <v>13</v>
      </c>
    </row>
    <row r="69" spans="1:16" ht="11.25" customHeight="1">
      <c r="A69" s="13"/>
      <c r="B69" s="439" t="s">
        <v>37</v>
      </c>
      <c r="C69" s="316">
        <v>1850</v>
      </c>
      <c r="D69" s="318">
        <v>491</v>
      </c>
      <c r="E69" s="437" t="s">
        <v>66</v>
      </c>
      <c r="F69" s="438">
        <v>491</v>
      </c>
      <c r="G69" s="436">
        <f>IF(SUM(F69)=0,"-",F69/C69*100)</f>
        <v>26.54054054054054</v>
      </c>
      <c r="H69" s="318">
        <v>11</v>
      </c>
      <c r="I69" s="437" t="s">
        <v>66</v>
      </c>
      <c r="J69" s="151">
        <f>IF(SUM(H69:I69)=0,"-",SUM(H69:I69))</f>
        <v>11</v>
      </c>
    </row>
    <row r="70" spans="1:16" ht="11.25" customHeight="1">
      <c r="A70" s="10"/>
      <c r="B70" s="439" t="s">
        <v>36</v>
      </c>
      <c r="C70" s="316">
        <v>3450</v>
      </c>
      <c r="D70" s="318">
        <v>817</v>
      </c>
      <c r="E70" s="437" t="s">
        <v>66</v>
      </c>
      <c r="F70" s="438">
        <v>817</v>
      </c>
      <c r="G70" s="436">
        <f>IF(SUM(F70)=0,"-",F70/C70*100)</f>
        <v>23.681159420289855</v>
      </c>
      <c r="H70" s="318">
        <v>2</v>
      </c>
      <c r="I70" s="437" t="s">
        <v>66</v>
      </c>
      <c r="J70" s="151">
        <f>IF(SUM(H70:I70)=0,"-",SUM(H70:I70))</f>
        <v>2</v>
      </c>
    </row>
    <row r="71" spans="1:16" ht="11.25" customHeight="1">
      <c r="A71" s="20" t="s">
        <v>8</v>
      </c>
      <c r="B71" s="233" t="s">
        <v>90</v>
      </c>
      <c r="C71" s="163">
        <f>IF(SUM(C72:C73)=0,"-",SUM(C72:C73))</f>
        <v>1254</v>
      </c>
      <c r="D71" s="163">
        <f>IF(SUM(D72:D73)=0,"-",SUM(D72:D73))</f>
        <v>219</v>
      </c>
      <c r="E71" s="163" t="str">
        <f>IF(SUM(E72:E73)=0,"-",SUM(E72:E73))</f>
        <v>-</v>
      </c>
      <c r="F71" s="518">
        <f>IF(SUM(D71:E71)=0,"-",SUM(D71:E71))</f>
        <v>219</v>
      </c>
      <c r="G71" s="454">
        <f>IF(SUM(F71)=0,"-",F71/C71*100)</f>
        <v>17.464114832535884</v>
      </c>
      <c r="H71" s="163">
        <f>IF(SUM(H72:H73)=0,"-",SUM(H72:H73))</f>
        <v>37</v>
      </c>
      <c r="I71" s="163" t="str">
        <f>IF(SUM(I72:I73)=0,"-",SUM(I72:I73))</f>
        <v>-</v>
      </c>
      <c r="J71" s="518">
        <f>IF(SUM(H71:I71)=0,"-",SUM(H71:I71))</f>
        <v>37</v>
      </c>
    </row>
    <row r="72" spans="1:16" ht="11.25" customHeight="1">
      <c r="A72" s="13"/>
      <c r="B72" s="439" t="s">
        <v>37</v>
      </c>
      <c r="C72" s="316">
        <v>564</v>
      </c>
      <c r="D72" s="318">
        <v>93</v>
      </c>
      <c r="E72" s="437" t="s">
        <v>66</v>
      </c>
      <c r="F72" s="438">
        <v>93</v>
      </c>
      <c r="G72" s="436">
        <f>IF(SUM(F72)=0,"-",F72/C72*100)</f>
        <v>16.48936170212766</v>
      </c>
      <c r="H72" s="318">
        <v>32</v>
      </c>
      <c r="I72" s="437" t="s">
        <v>66</v>
      </c>
      <c r="J72" s="151">
        <f>IF(SUM(H72:I72)=0,"-",SUM(H72:I72))</f>
        <v>32</v>
      </c>
    </row>
    <row r="73" spans="1:16" ht="11.25" customHeight="1">
      <c r="A73" s="10"/>
      <c r="B73" s="439" t="s">
        <v>36</v>
      </c>
      <c r="C73" s="316">
        <v>690</v>
      </c>
      <c r="D73" s="318">
        <v>126</v>
      </c>
      <c r="E73" s="437" t="s">
        <v>66</v>
      </c>
      <c r="F73" s="438">
        <v>126</v>
      </c>
      <c r="G73" s="436">
        <f>IF(SUM(F73)=0,"-",F73/C73*100)</f>
        <v>18.260869565217391</v>
      </c>
      <c r="H73" s="318">
        <v>5</v>
      </c>
      <c r="I73" s="437" t="s">
        <v>66</v>
      </c>
      <c r="J73" s="151">
        <f>IF(SUM(H73:I73)=0,"-",SUM(H73:I73))</f>
        <v>5</v>
      </c>
    </row>
    <row r="74" spans="1:16" ht="11.25" customHeight="1">
      <c r="A74" s="20" t="s">
        <v>7</v>
      </c>
      <c r="B74" s="233" t="s">
        <v>90</v>
      </c>
      <c r="C74" s="163">
        <f>IF(SUM(C75:C76)=0,"-",SUM(C75:C76))</f>
        <v>2803</v>
      </c>
      <c r="D74" s="163">
        <f>IF(SUM(D75:D76)=0,"-",SUM(D75:D76))</f>
        <v>626</v>
      </c>
      <c r="E74" s="163" t="str">
        <f>IF(SUM(E75:E76)=0,"-",SUM(E75:E76))</f>
        <v>-</v>
      </c>
      <c r="F74" s="518">
        <f>IF(SUM(D74:E74)=0,"-",SUM(D74:E74))</f>
        <v>626</v>
      </c>
      <c r="G74" s="454">
        <f>IF(SUM(F74)=0,"-",F74/C74*100)</f>
        <v>22.33321441312879</v>
      </c>
      <c r="H74" s="163">
        <f>IF(SUM(H75:H76)=0,"-",SUM(H75:H76))</f>
        <v>28</v>
      </c>
      <c r="I74" s="163" t="str">
        <f>IF(SUM(I75:I76)=0,"-",SUM(I75:I76))</f>
        <v>-</v>
      </c>
      <c r="J74" s="518">
        <f>IF(SUM(H74:I74)=0,"-",SUM(H74:I74))</f>
        <v>28</v>
      </c>
    </row>
    <row r="75" spans="1:16" ht="11.25" customHeight="1">
      <c r="A75" s="13"/>
      <c r="B75" s="439" t="s">
        <v>37</v>
      </c>
      <c r="C75" s="316">
        <v>1244</v>
      </c>
      <c r="D75" s="318">
        <v>281</v>
      </c>
      <c r="E75" s="437" t="s">
        <v>66</v>
      </c>
      <c r="F75" s="438">
        <v>281</v>
      </c>
      <c r="G75" s="436">
        <f>IF(SUM(F75)=0,"-",F75/C75*100)</f>
        <v>22.588424437299036</v>
      </c>
      <c r="H75" s="318">
        <v>25</v>
      </c>
      <c r="I75" s="437" t="s">
        <v>66</v>
      </c>
      <c r="J75" s="151">
        <f>IF(SUM(H75:I75)=0,"-",SUM(H75:I75))</f>
        <v>25</v>
      </c>
    </row>
    <row r="76" spans="1:16" ht="11.25" customHeight="1">
      <c r="A76" s="10"/>
      <c r="B76" s="439" t="s">
        <v>36</v>
      </c>
      <c r="C76" s="316">
        <v>1559</v>
      </c>
      <c r="D76" s="318">
        <v>345</v>
      </c>
      <c r="E76" s="437" t="s">
        <v>66</v>
      </c>
      <c r="F76" s="438">
        <v>345</v>
      </c>
      <c r="G76" s="436">
        <f>IF(SUM(F76)=0,"-",F76/C76*100)</f>
        <v>22.129570237331624</v>
      </c>
      <c r="H76" s="318">
        <v>3</v>
      </c>
      <c r="I76" s="437" t="s">
        <v>66</v>
      </c>
      <c r="J76" s="151">
        <f>IF(SUM(H76:I76)=0,"-",SUM(H76:I76))</f>
        <v>3</v>
      </c>
    </row>
    <row r="77" spans="1:16" ht="11.25" customHeight="1">
      <c r="A77" s="20" t="s">
        <v>6</v>
      </c>
      <c r="B77" s="233" t="s">
        <v>90</v>
      </c>
      <c r="C77" s="163">
        <f>IF(SUM(C78:C79)=0,"-",SUM(C78:C79))</f>
        <v>3084</v>
      </c>
      <c r="D77" s="163">
        <f>IF(SUM(D78:D79)=0,"-",SUM(D78:D79))</f>
        <v>961</v>
      </c>
      <c r="E77" s="163" t="str">
        <f>IF(SUM(E78:E79)=0,"-",SUM(E78:E79))</f>
        <v>-</v>
      </c>
      <c r="F77" s="518">
        <f>IF(SUM(D77:E77)=0,"-",SUM(D77:E77))</f>
        <v>961</v>
      </c>
      <c r="G77" s="454">
        <f>IF(SUM(F77)=0,"-",F77/C77*100)</f>
        <v>31.16083009079118</v>
      </c>
      <c r="H77" s="163">
        <f>IF(SUM(H78:H79)=0,"-",SUM(H78:H79))</f>
        <v>81</v>
      </c>
      <c r="I77" s="163" t="str">
        <f>IF(SUM(I78:I79)=0,"-",SUM(I78:I79))</f>
        <v>-</v>
      </c>
      <c r="J77" s="518">
        <f>IF(SUM(H77:I77)=0,"-",SUM(H77:I77))</f>
        <v>81</v>
      </c>
    </row>
    <row r="78" spans="1:16" ht="11.25" customHeight="1">
      <c r="A78" s="13"/>
      <c r="B78" s="439" t="s">
        <v>37</v>
      </c>
      <c r="C78" s="316">
        <v>1359</v>
      </c>
      <c r="D78" s="318">
        <v>404</v>
      </c>
      <c r="E78" s="437" t="s">
        <v>66</v>
      </c>
      <c r="F78" s="438">
        <v>404</v>
      </c>
      <c r="G78" s="436">
        <f>IF(SUM(F78)=0,"-",F78/C78*100)</f>
        <v>29.727740986019128</v>
      </c>
      <c r="H78" s="318">
        <v>73</v>
      </c>
      <c r="I78" s="437" t="s">
        <v>66</v>
      </c>
      <c r="J78" s="151">
        <f>IF(SUM(H78:I78)=0,"-",SUM(H78:I78))</f>
        <v>73</v>
      </c>
    </row>
    <row r="79" spans="1:16" ht="11.25" customHeight="1">
      <c r="A79" s="10"/>
      <c r="B79" s="439" t="s">
        <v>36</v>
      </c>
      <c r="C79" s="316">
        <v>1725</v>
      </c>
      <c r="D79" s="318">
        <v>557</v>
      </c>
      <c r="E79" s="437" t="s">
        <v>69</v>
      </c>
      <c r="F79" s="438">
        <v>557</v>
      </c>
      <c r="G79" s="436">
        <f>IF(SUM(F79)=0,"-",F79/C79*100)</f>
        <v>32.289855072463766</v>
      </c>
      <c r="H79" s="318">
        <v>8</v>
      </c>
      <c r="I79" s="437" t="s">
        <v>69</v>
      </c>
      <c r="J79" s="151">
        <f>IF(SUM(H79:I79)=0,"-",SUM(H79:I79))</f>
        <v>8</v>
      </c>
      <c r="K79" s="60"/>
      <c r="L79" s="60"/>
      <c r="M79" s="60"/>
      <c r="N79" s="60"/>
      <c r="O79" s="60"/>
      <c r="P79" s="60"/>
    </row>
    <row r="80" spans="1:16" ht="11.25" customHeight="1">
      <c r="A80" s="62" t="s">
        <v>189</v>
      </c>
      <c r="B80" s="62"/>
      <c r="C80" s="60"/>
      <c r="D80" s="60"/>
      <c r="E80" s="517"/>
      <c r="F80" s="517"/>
      <c r="G80" s="517"/>
      <c r="H80" s="156"/>
      <c r="I80" s="156"/>
      <c r="J80" s="156"/>
      <c r="K80" s="156"/>
      <c r="L80" s="156"/>
      <c r="M80" s="156"/>
      <c r="N80" s="156"/>
      <c r="O80" s="156"/>
      <c r="P80" s="156"/>
    </row>
    <row r="81" spans="1:16" ht="11.25" customHeight="1">
      <c r="A81" s="146" t="s">
        <v>2</v>
      </c>
      <c r="B81" s="6"/>
      <c r="C81" s="156"/>
      <c r="D81" s="156"/>
      <c r="E81" s="516"/>
      <c r="F81" s="516"/>
      <c r="G81" s="516"/>
      <c r="H81" s="52"/>
      <c r="I81" s="52"/>
      <c r="J81" s="52"/>
      <c r="K81" s="52"/>
      <c r="L81" s="52"/>
      <c r="M81" s="52"/>
      <c r="N81" s="52"/>
      <c r="O81" s="52"/>
      <c r="P81" s="52"/>
    </row>
    <row r="82" spans="1:16" ht="11.25" customHeight="1">
      <c r="A82" s="147"/>
      <c r="B82" s="147"/>
      <c r="C82" s="59"/>
      <c r="D82" s="59"/>
      <c r="E82" s="59"/>
      <c r="F82" s="59"/>
      <c r="G82" s="59"/>
      <c r="H82" s="54"/>
      <c r="I82" s="54"/>
      <c r="J82" s="54"/>
      <c r="K82" s="54"/>
      <c r="L82" s="54"/>
      <c r="M82" s="54"/>
      <c r="N82" s="54"/>
      <c r="O82" s="54"/>
      <c r="P82" s="54"/>
    </row>
    <row r="83" spans="1:16" ht="11.25" customHeight="1">
      <c r="A83" s="55" t="s">
        <v>1</v>
      </c>
      <c r="B83" s="55"/>
      <c r="C83" s="54"/>
      <c r="D83" s="54"/>
      <c r="E83" s="426"/>
      <c r="F83" s="426"/>
      <c r="G83" s="426"/>
      <c r="H83" s="54"/>
      <c r="I83" s="54"/>
      <c r="J83" s="54"/>
      <c r="K83" s="54"/>
      <c r="L83" s="54"/>
      <c r="M83" s="54"/>
      <c r="N83" s="54"/>
      <c r="O83" s="54"/>
      <c r="P83" s="54"/>
    </row>
    <row r="84" spans="1:16" ht="12" customHeight="1">
      <c r="A84" s="55" t="s">
        <v>0</v>
      </c>
      <c r="B84" s="55"/>
      <c r="C84" s="55"/>
      <c r="D84" s="55"/>
      <c r="E84" s="54"/>
      <c r="F84" s="426"/>
      <c r="G84" s="54"/>
      <c r="H84" s="54"/>
      <c r="I84" s="54"/>
    </row>
    <row r="85" spans="1:16" ht="12" customHeight="1">
      <c r="A85" s="427" t="s">
        <v>188</v>
      </c>
      <c r="B85" s="427"/>
      <c r="C85" s="427"/>
      <c r="D85" s="427"/>
      <c r="E85" s="427"/>
      <c r="F85" s="427"/>
      <c r="G85" s="427"/>
      <c r="H85" s="54"/>
      <c r="I85" s="54"/>
    </row>
    <row r="86" spans="1:16" ht="12" customHeight="1">
      <c r="A86" s="100" t="s">
        <v>216</v>
      </c>
      <c r="B86" s="55"/>
      <c r="C86" s="55"/>
      <c r="D86" s="55"/>
      <c r="E86" s="54"/>
      <c r="F86" s="426"/>
      <c r="G86" s="54"/>
      <c r="H86" s="54"/>
      <c r="I86" s="54"/>
    </row>
    <row r="87" spans="1:16" ht="11.25" customHeight="1">
      <c r="A87" s="425" t="s">
        <v>186</v>
      </c>
      <c r="B87" s="424"/>
      <c r="C87" s="424"/>
      <c r="D87" s="424"/>
      <c r="E87" s="267"/>
      <c r="F87" s="423"/>
      <c r="G87" s="267"/>
    </row>
  </sheetData>
  <mergeCells count="11">
    <mergeCell ref="H2:J2"/>
    <mergeCell ref="H3:J3"/>
    <mergeCell ref="A5:A7"/>
    <mergeCell ref="A8:A10"/>
    <mergeCell ref="A11:A13"/>
    <mergeCell ref="A41:A43"/>
    <mergeCell ref="A62:A64"/>
    <mergeCell ref="A85:G85"/>
    <mergeCell ref="A2:B4"/>
    <mergeCell ref="C2:C4"/>
    <mergeCell ref="D2:G3"/>
  </mergeCells>
  <phoneticPr fontId="5"/>
  <pageMargins left="0.79" right="0.51" top="0.76" bottom="0.27" header="0.2" footer="0.28999999999999998"/>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view="pageBreakPreview" zoomScaleNormal="25" zoomScaleSheetLayoutView="100" workbookViewId="0">
      <pane xSplit="2" ySplit="1" topLeftCell="C2" activePane="bottomRight" state="frozen"/>
      <selection activeCell="D13" sqref="D13"/>
      <selection pane="topRight" activeCell="D13" sqref="D13"/>
      <selection pane="bottomLeft" activeCell="D13" sqref="D13"/>
      <selection pane="bottomRight" activeCell="D13" sqref="D13"/>
    </sheetView>
  </sheetViews>
  <sheetFormatPr defaultRowHeight="11.25"/>
  <cols>
    <col min="1" max="1" width="11" style="483" customWidth="1"/>
    <col min="2" max="2" width="4.125" style="483" customWidth="1"/>
    <col min="3" max="4" width="12.375" style="481" customWidth="1"/>
    <col min="5" max="5" width="11" style="482" customWidth="1"/>
    <col min="6" max="6" width="9.625" style="482" customWidth="1"/>
    <col min="7" max="7" width="11" style="482" customWidth="1"/>
    <col min="8" max="13" width="11" style="481" customWidth="1"/>
    <col min="14" max="14" width="2.875" style="481" customWidth="1"/>
    <col min="15" max="17" width="8.125" style="481" customWidth="1"/>
    <col min="18" max="22" width="7.875" style="481" customWidth="1"/>
    <col min="23" max="16384" width="9" style="481"/>
  </cols>
  <sheetData>
    <row r="1" spans="1:14" ht="18" customHeight="1">
      <c r="A1" s="144" t="s">
        <v>229</v>
      </c>
      <c r="B1" s="485"/>
      <c r="C1" s="229"/>
      <c r="D1" s="229"/>
      <c r="E1" s="484"/>
      <c r="F1" s="484"/>
      <c r="G1" s="484"/>
      <c r="L1" s="513" t="s">
        <v>214</v>
      </c>
      <c r="M1" s="513"/>
      <c r="N1" s="547"/>
    </row>
    <row r="2" spans="1:14" ht="12" customHeight="1">
      <c r="A2" s="506"/>
      <c r="B2" s="506"/>
      <c r="C2" s="251" t="s">
        <v>213</v>
      </c>
      <c r="D2" s="251" t="s">
        <v>212</v>
      </c>
      <c r="E2" s="477" t="s">
        <v>211</v>
      </c>
      <c r="F2" s="477"/>
      <c r="G2" s="477"/>
      <c r="H2" s="477"/>
      <c r="I2" s="477"/>
      <c r="J2" s="477"/>
      <c r="K2" s="477"/>
      <c r="L2" s="477"/>
      <c r="M2" s="477"/>
    </row>
    <row r="3" spans="1:14" ht="12" customHeight="1">
      <c r="A3" s="506"/>
      <c r="B3" s="506"/>
      <c r="C3" s="244"/>
      <c r="D3" s="244"/>
      <c r="E3" s="512" t="s">
        <v>228</v>
      </c>
      <c r="F3" s="511"/>
      <c r="G3" s="511"/>
      <c r="H3" s="511"/>
      <c r="I3" s="511"/>
      <c r="J3" s="511"/>
      <c r="K3" s="510"/>
      <c r="L3" s="251" t="s">
        <v>209</v>
      </c>
      <c r="M3" s="251" t="s">
        <v>208</v>
      </c>
    </row>
    <row r="4" spans="1:14" ht="12" customHeight="1">
      <c r="A4" s="506"/>
      <c r="B4" s="506"/>
      <c r="C4" s="244"/>
      <c r="D4" s="244"/>
      <c r="E4" s="477" t="s">
        <v>207</v>
      </c>
      <c r="F4" s="264" t="s">
        <v>206</v>
      </c>
      <c r="G4" s="511"/>
      <c r="H4" s="511"/>
      <c r="I4" s="546"/>
      <c r="J4" s="251" t="s">
        <v>205</v>
      </c>
      <c r="K4" s="251" t="s">
        <v>204</v>
      </c>
      <c r="L4" s="244"/>
      <c r="M4" s="244"/>
    </row>
    <row r="5" spans="1:14" ht="12" customHeight="1">
      <c r="A5" s="506"/>
      <c r="B5" s="506"/>
      <c r="C5" s="244"/>
      <c r="D5" s="244"/>
      <c r="E5" s="477"/>
      <c r="F5" s="509"/>
      <c r="G5" s="257" t="s">
        <v>227</v>
      </c>
      <c r="H5" s="545"/>
      <c r="I5" s="544"/>
      <c r="J5" s="244"/>
      <c r="K5" s="244"/>
      <c r="L5" s="244"/>
      <c r="M5" s="244"/>
    </row>
    <row r="6" spans="1:14" ht="12" customHeight="1">
      <c r="A6" s="506"/>
      <c r="B6" s="506"/>
      <c r="C6" s="244"/>
      <c r="D6" s="244"/>
      <c r="E6" s="477"/>
      <c r="F6" s="509"/>
      <c r="G6" s="296"/>
      <c r="H6" s="251" t="s">
        <v>226</v>
      </c>
      <c r="I6" s="251" t="s">
        <v>225</v>
      </c>
      <c r="J6" s="244"/>
      <c r="K6" s="244"/>
      <c r="L6" s="244"/>
      <c r="M6" s="244"/>
    </row>
    <row r="7" spans="1:14" ht="33.75" customHeight="1">
      <c r="A7" s="506"/>
      <c r="B7" s="506"/>
      <c r="C7" s="284"/>
      <c r="D7" s="284"/>
      <c r="E7" s="477"/>
      <c r="F7" s="505"/>
      <c r="G7" s="296"/>
      <c r="H7" s="284"/>
      <c r="I7" s="284"/>
      <c r="J7" s="284"/>
      <c r="K7" s="284"/>
      <c r="L7" s="284"/>
      <c r="M7" s="284"/>
    </row>
    <row r="8" spans="1:14" ht="12" customHeight="1">
      <c r="A8" s="501" t="s">
        <v>33</v>
      </c>
      <c r="B8" s="16" t="s">
        <v>90</v>
      </c>
      <c r="C8" s="32">
        <f>SUM(C9+C10)</f>
        <v>190516</v>
      </c>
      <c r="D8" s="32">
        <f>SUM(D9+D10)</f>
        <v>6354</v>
      </c>
      <c r="E8" s="32">
        <f>SUM(E9+E10)</f>
        <v>2097</v>
      </c>
      <c r="F8" s="32">
        <f>SUM(F9+F10)</f>
        <v>144</v>
      </c>
      <c r="G8" s="32">
        <f>SUM(G9+G10)</f>
        <v>111</v>
      </c>
      <c r="H8" s="32">
        <v>0</v>
      </c>
      <c r="I8" s="32">
        <f>SUM(I9+I10)</f>
        <v>38</v>
      </c>
      <c r="J8" s="32">
        <f>SUM(J9+J10)</f>
        <v>172</v>
      </c>
      <c r="K8" s="32">
        <f>SUM(K9+K10)</f>
        <v>2913</v>
      </c>
      <c r="L8" s="32">
        <f>SUM(L9+L10)</f>
        <v>751</v>
      </c>
      <c r="M8" s="32">
        <f>SUM(M9+M10)</f>
        <v>277</v>
      </c>
    </row>
    <row r="9" spans="1:14" ht="12" customHeight="1">
      <c r="A9" s="501"/>
      <c r="B9" s="201" t="s">
        <v>37</v>
      </c>
      <c r="C9" s="32">
        <v>74423</v>
      </c>
      <c r="D9" s="32">
        <v>3184</v>
      </c>
      <c r="E9" s="32">
        <v>902</v>
      </c>
      <c r="F9" s="32">
        <v>90</v>
      </c>
      <c r="G9" s="32">
        <v>68</v>
      </c>
      <c r="H9" s="543"/>
      <c r="I9" s="32">
        <v>21</v>
      </c>
      <c r="J9" s="32">
        <v>107</v>
      </c>
      <c r="K9" s="32">
        <v>1477</v>
      </c>
      <c r="L9" s="32">
        <v>446</v>
      </c>
      <c r="M9" s="32">
        <v>162</v>
      </c>
    </row>
    <row r="10" spans="1:14" ht="12" customHeight="1">
      <c r="A10" s="501"/>
      <c r="B10" s="201" t="s">
        <v>36</v>
      </c>
      <c r="C10" s="32">
        <v>116093</v>
      </c>
      <c r="D10" s="32">
        <v>3170</v>
      </c>
      <c r="E10" s="32">
        <v>1195</v>
      </c>
      <c r="F10" s="32">
        <v>54</v>
      </c>
      <c r="G10" s="32">
        <v>43</v>
      </c>
      <c r="H10" s="543"/>
      <c r="I10" s="32">
        <v>17</v>
      </c>
      <c r="J10" s="32">
        <v>65</v>
      </c>
      <c r="K10" s="32">
        <v>1436</v>
      </c>
      <c r="L10" s="32">
        <v>305</v>
      </c>
      <c r="M10" s="32">
        <v>115</v>
      </c>
    </row>
    <row r="11" spans="1:14" ht="12" customHeight="1">
      <c r="A11" s="188" t="s">
        <v>32</v>
      </c>
      <c r="B11" s="196" t="s">
        <v>90</v>
      </c>
      <c r="C11" s="18">
        <f>IF(SUM(C12:C13)=0,"-",SUM(C12:C13))</f>
        <v>10233</v>
      </c>
      <c r="D11" s="18">
        <f>IF(SUM(D12:D13)=0,"-",SUM(D12:D13))</f>
        <v>354</v>
      </c>
      <c r="E11" s="18">
        <f>IF(SUM(E12:E13)=0,"-",SUM(E12:E13))</f>
        <v>93</v>
      </c>
      <c r="F11" s="18">
        <f>IF(SUM(F12:F13)=0,"-",SUM(F12:F13))</f>
        <v>3</v>
      </c>
      <c r="G11" s="18">
        <f>IF(SUM(G12:G13)=0,"-",SUM(G12:G13))</f>
        <v>2</v>
      </c>
      <c r="H11" s="18" t="str">
        <f>IF(SUM(H12:H13)=0,"-",SUM(H12:H13))</f>
        <v>-</v>
      </c>
      <c r="I11" s="18">
        <f>IF(SUM(I12:I13)=0,"-",SUM(I12:I13))</f>
        <v>1</v>
      </c>
      <c r="J11" s="18">
        <f>IF(SUM(J12:J13)=0,"-",SUM(J12:J13))</f>
        <v>7</v>
      </c>
      <c r="K11" s="18">
        <f>IF(SUM(K12:K13)=0,"-",SUM(K12:K13))</f>
        <v>169</v>
      </c>
      <c r="L11" s="18">
        <f>IF(SUM(L12:L13)=0,"-",SUM(L12:L13))</f>
        <v>79</v>
      </c>
      <c r="M11" s="18">
        <f>IF(SUM(M12:M13)=0,"-",SUM(M12:M13))</f>
        <v>3</v>
      </c>
    </row>
    <row r="12" spans="1:14" ht="12" customHeight="1">
      <c r="A12" s="187"/>
      <c r="B12" s="320" t="s">
        <v>37</v>
      </c>
      <c r="C12" s="31">
        <f>IF(SUM(C15,C42)=0,"-",SUM(C15,C42))</f>
        <v>3948</v>
      </c>
      <c r="D12" s="31">
        <f>IF(SUM(D15,D42)=0,"-",SUM(D15,D42))</f>
        <v>157</v>
      </c>
      <c r="E12" s="31">
        <f>IF(SUM(E15,E42)=0,"-",SUM(E15,E42))</f>
        <v>36</v>
      </c>
      <c r="F12" s="31">
        <f>IF(SUM(F15,F42)=0,"-",SUM(F15,F42))</f>
        <v>2</v>
      </c>
      <c r="G12" s="31">
        <f>IF(SUM(G15,G42)=0,"-",SUM(G15,G42))</f>
        <v>1</v>
      </c>
      <c r="H12" s="31" t="str">
        <f>IF(SUM(H15,H42)=0,"-",SUM(H15,H42))</f>
        <v>-</v>
      </c>
      <c r="I12" s="31">
        <f>IF(SUM(I15,I42)=0,"-",SUM(I15,I42))</f>
        <v>1</v>
      </c>
      <c r="J12" s="31">
        <f>IF(SUM(J15,J42)=0,"-",SUM(J15,J42))</f>
        <v>5</v>
      </c>
      <c r="K12" s="31">
        <f>IF(SUM(K15,K42)=0,"-",SUM(K15,K42))</f>
        <v>70</v>
      </c>
      <c r="L12" s="31">
        <f>IF(SUM(L15,L42)=0,"-",SUM(L15,L42))</f>
        <v>43</v>
      </c>
      <c r="M12" s="31">
        <f>IF(SUM(M15,M42)=0,"-",SUM(M15,M42))</f>
        <v>1</v>
      </c>
    </row>
    <row r="13" spans="1:14" ht="12" customHeight="1">
      <c r="A13" s="186"/>
      <c r="B13" s="320" t="s">
        <v>36</v>
      </c>
      <c r="C13" s="15">
        <f>IF(SUM(C16,C43)=0,"-",SUM(C16,C43))</f>
        <v>6285</v>
      </c>
      <c r="D13" s="15">
        <f>IF(SUM(D16,D43)=0,"-",SUM(D16,D43))</f>
        <v>197</v>
      </c>
      <c r="E13" s="15">
        <f>IF(SUM(E16,E43)=0,"-",SUM(E16,E43))</f>
        <v>57</v>
      </c>
      <c r="F13" s="15">
        <f>IF(SUM(F16,F43)=0,"-",SUM(F16,F43))</f>
        <v>1</v>
      </c>
      <c r="G13" s="15">
        <f>IF(SUM(G16,G43)=0,"-",SUM(G16,G43))</f>
        <v>1</v>
      </c>
      <c r="H13" s="15" t="str">
        <f>IF(SUM(H16,H43)=0,"-",SUM(H16,H43))</f>
        <v>-</v>
      </c>
      <c r="I13" s="15" t="str">
        <f>IF(SUM(I16,I43)=0,"-",SUM(I16,I43))</f>
        <v>-</v>
      </c>
      <c r="J13" s="15">
        <f>IF(SUM(J16,J43)=0,"-",SUM(J16,J43))</f>
        <v>2</v>
      </c>
      <c r="K13" s="15">
        <f>IF(SUM(K16,K43)=0,"-",SUM(K16,K43))</f>
        <v>99</v>
      </c>
      <c r="L13" s="15">
        <f>IF(SUM(L16,L43)=0,"-",SUM(L16,L43))</f>
        <v>36</v>
      </c>
      <c r="M13" s="15">
        <f>IF(SUM(M16,M43)=0,"-",SUM(M16,M43))</f>
        <v>2</v>
      </c>
    </row>
    <row r="14" spans="1:14" ht="12" customHeight="1">
      <c r="A14" s="178" t="s">
        <v>95</v>
      </c>
      <c r="B14" s="196" t="s">
        <v>90</v>
      </c>
      <c r="C14" s="18">
        <f>IF(SUM(C15:C16)=0,"-",SUM(C15:C16))</f>
        <v>3511</v>
      </c>
      <c r="D14" s="18">
        <f>IF(SUM(D15:D16)=0,"-",SUM(D15:D16))</f>
        <v>64</v>
      </c>
      <c r="E14" s="18">
        <f>IF(SUM(E15:E16)=0,"-",SUM(E15:E16))</f>
        <v>32</v>
      </c>
      <c r="F14" s="18">
        <f>IF(SUM(F15:F16)=0,"-",SUM(F15:F16))</f>
        <v>2</v>
      </c>
      <c r="G14" s="18">
        <f>IF(SUM(G15:G16)=0,"-",SUM(G15:G16))</f>
        <v>2</v>
      </c>
      <c r="H14" s="18" t="str">
        <f>IF(SUM(H15:H16)=0,"-",SUM(H15:H16))</f>
        <v>-</v>
      </c>
      <c r="I14" s="18">
        <f>IF(SUM(I15:I16)=0,"-",SUM(I15:I16))</f>
        <v>1</v>
      </c>
      <c r="J14" s="18">
        <f>IF(SUM(J15:J16)=0,"-",SUM(J15:J16))</f>
        <v>5</v>
      </c>
      <c r="K14" s="18">
        <f>IF(SUM(K15:K16)=0,"-",SUM(K15:K16))</f>
        <v>16</v>
      </c>
      <c r="L14" s="18">
        <f>IF(SUM(L15:L16)=0,"-",SUM(L15:L16))</f>
        <v>6</v>
      </c>
      <c r="M14" s="18">
        <f>IF(SUM(M15:M16)=0,"-",SUM(M15:M16))</f>
        <v>3</v>
      </c>
    </row>
    <row r="15" spans="1:14" ht="12" customHeight="1">
      <c r="A15" s="279"/>
      <c r="B15" s="320" t="s">
        <v>37</v>
      </c>
      <c r="C15" s="31">
        <f>IF(SUM(C18,C21,C24,C27,C30,C33,C36,C39)=0,"-",SUM(C18,C21,C24,C27,C30,C33,C36,C39))</f>
        <v>1415</v>
      </c>
      <c r="D15" s="31">
        <f>IF(SUM(D18,D21,D24,D27,D30,D33,D36,D39)=0,"-",SUM(D18,D21,D24,D27,D30,D33,D36,D39))</f>
        <v>37</v>
      </c>
      <c r="E15" s="31">
        <f>IF(SUM(E18,E21,E24,E27,E30,E33,E36,E39)=0,"-",SUM(E18,E21,E24,E27,E30,E33,E36,E39))</f>
        <v>17</v>
      </c>
      <c r="F15" s="31">
        <f>IF(SUM(F18,F21,F24,F27,F30,F33,F36,F39)=0,"-",SUM(F18,F21,F24,F27,F30,F33,F36,F39))</f>
        <v>1</v>
      </c>
      <c r="G15" s="31">
        <f>IF(SUM(G18,G21,G24,G27,G30,G33,G36,G39)=0,"-",SUM(G18,G21,G24,G27,G30,G33,G36,G39))</f>
        <v>1</v>
      </c>
      <c r="H15" s="31" t="str">
        <f>IF(SUM(H18,H21,H24,H27,H30,H33,H36,H39)=0,"-",SUM(H18,H21,H24,H27,H30,H33,H36,H39))</f>
        <v>-</v>
      </c>
      <c r="I15" s="31">
        <f>IF(SUM(I18,I21,I24,I27,I30,I33,I36,I39)=0,"-",SUM(I18,I21,I24,I27,I30,I33,I36,I39))</f>
        <v>1</v>
      </c>
      <c r="J15" s="31">
        <f>IF(SUM(J18,J21,J24,J27,J30,J33,J36,J39)=0,"-",SUM(J18,J21,J24,J27,J30,J33,J36,J39))</f>
        <v>4</v>
      </c>
      <c r="K15" s="31">
        <f>IF(SUM(K18,K21,K24,K27,K30,K33,K36,K39)=0,"-",SUM(K18,K21,K24,K27,K30,K33,K36,K39))</f>
        <v>9</v>
      </c>
      <c r="L15" s="31">
        <f>IF(SUM(L18,L21,L24,L27,L30,L33,L36,L39)=0,"-",SUM(L18,L21,L24,L27,L30,L33,L36,L39))</f>
        <v>5</v>
      </c>
      <c r="M15" s="31">
        <f>IF(SUM(M18,M21,M24,M27,M30,M33,M36,M39)=0,"-",SUM(M18,M21,M24,M27,M30,M33,M36,M39))</f>
        <v>1</v>
      </c>
    </row>
    <row r="16" spans="1:14" ht="12" customHeight="1">
      <c r="A16" s="278"/>
      <c r="B16" s="320" t="s">
        <v>36</v>
      </c>
      <c r="C16" s="15">
        <f>IF(SUM(C19,C22,C25,C28,C31,C34,C37,C40)=0,"-",SUM(C19,C22,C25,C28,C31,C34,C37,C40))</f>
        <v>2096</v>
      </c>
      <c r="D16" s="15">
        <f>IF(SUM(D19,D22,D25,D28,D31,D34,D37,D40)=0,"-",SUM(D19,D22,D25,D28,D31,D34,D37,D40))</f>
        <v>27</v>
      </c>
      <c r="E16" s="15">
        <f>IF(SUM(E19,E22,E25,E28,E31,E34,E37,E40)=0,"-",SUM(E19,E22,E25,E28,E31,E34,E37,E40))</f>
        <v>15</v>
      </c>
      <c r="F16" s="15">
        <f>IF(SUM(F19,F22,F25,F28,F31,F34,F37,F40)=0,"-",SUM(F19,F22,F25,F28,F31,F34,F37,F40))</f>
        <v>1</v>
      </c>
      <c r="G16" s="15">
        <f>IF(SUM(G19,G22,G25,G28,G31,G34,G37,G40)=0,"-",SUM(G19,G22,G25,G28,G31,G34,G37,G40))</f>
        <v>1</v>
      </c>
      <c r="H16" s="15" t="str">
        <f>IF(SUM(H19,H22,H25,H28,H31,H34,H37,H40)=0,"-",SUM(H19,H22,H25,H28,H31,H34,H37,H40))</f>
        <v>-</v>
      </c>
      <c r="I16" s="15" t="str">
        <f>IF(SUM(I19,I22,I25,I28,I31,I34,I37,I40)=0,"-",SUM(I19,I22,I25,I28,I31,I34,I37,I40))</f>
        <v>-</v>
      </c>
      <c r="J16" s="15">
        <f>IF(SUM(J19,J22,J25,J28,J31,J34,J37,J40)=0,"-",SUM(J19,J22,J25,J28,J31,J34,J37,J40))</f>
        <v>1</v>
      </c>
      <c r="K16" s="15">
        <f>IF(SUM(K19,K22,K25,K28,K31,K34,K37,K40)=0,"-",SUM(K19,K22,K25,K28,K31,K34,K37,K40))</f>
        <v>7</v>
      </c>
      <c r="L16" s="15">
        <f>IF(SUM(L19,L22,L25,L28,L31,L34,L37,L40)=0,"-",SUM(L19,L22,L25,L28,L31,L34,L37,L40))</f>
        <v>1</v>
      </c>
      <c r="M16" s="15">
        <f>IF(SUM(M19,M22,M25,M28,M31,M34,M37,M40)=0,"-",SUM(M19,M22,M25,M28,M31,M34,M37,M40))</f>
        <v>2</v>
      </c>
    </row>
    <row r="17" spans="1:13" ht="12" customHeight="1">
      <c r="A17" s="13" t="s">
        <v>30</v>
      </c>
      <c r="B17" s="233" t="s">
        <v>90</v>
      </c>
      <c r="C17" s="163">
        <f>IF(SUM(C18:C19)=0,"-",SUM(C18:C19))</f>
        <v>594</v>
      </c>
      <c r="D17" s="163">
        <f>IF(SUM(D18:D19)=0,"-",SUM(D18:D19))</f>
        <v>22</v>
      </c>
      <c r="E17" s="163">
        <f>IF(SUM(E18:E19)=0,"-",SUM(E18:E19))</f>
        <v>10</v>
      </c>
      <c r="F17" s="163" t="str">
        <f>IF(SUM(F18:F19)=0,"-",SUM(F18:F19))</f>
        <v>-</v>
      </c>
      <c r="G17" s="163" t="str">
        <f>IF(SUM(G18:G19)=0,"-",SUM(G18:G19))</f>
        <v>-</v>
      </c>
      <c r="H17" s="163" t="str">
        <f>IF(SUM(H18:H19)=0,"-",SUM(H18:H19))</f>
        <v>-</v>
      </c>
      <c r="I17" s="163" t="str">
        <f>IF(SUM(I18:I19)=0,"-",SUM(I18:I19))</f>
        <v>-</v>
      </c>
      <c r="J17" s="163">
        <f>IF(SUM(J18:J19)=0,"-",SUM(J18:J19))</f>
        <v>3</v>
      </c>
      <c r="K17" s="163">
        <f>IF(SUM(K18:K19)=0,"-",SUM(K18:K19))</f>
        <v>5</v>
      </c>
      <c r="L17" s="163">
        <f>IF(SUM(L18:L19)=0,"-",SUM(L18:L19))</f>
        <v>4</v>
      </c>
      <c r="M17" s="163" t="str">
        <f>IF(SUM(M18:M19)=0,"-",SUM(M18:M19))</f>
        <v>-</v>
      </c>
    </row>
    <row r="18" spans="1:13" ht="12" customHeight="1">
      <c r="A18" s="13"/>
      <c r="B18" s="439" t="s">
        <v>37</v>
      </c>
      <c r="C18" s="318">
        <v>280</v>
      </c>
      <c r="D18" s="318">
        <v>13</v>
      </c>
      <c r="E18" s="318">
        <v>5</v>
      </c>
      <c r="F18" s="318" t="s">
        <v>66</v>
      </c>
      <c r="G18" s="318" t="s">
        <v>66</v>
      </c>
      <c r="H18" s="318" t="s">
        <v>66</v>
      </c>
      <c r="I18" s="318" t="s">
        <v>66</v>
      </c>
      <c r="J18" s="318">
        <v>3</v>
      </c>
      <c r="K18" s="318">
        <v>2</v>
      </c>
      <c r="L18" s="318">
        <v>3</v>
      </c>
      <c r="M18" s="318" t="s">
        <v>66</v>
      </c>
    </row>
    <row r="19" spans="1:13" ht="12" customHeight="1">
      <c r="A19" s="13"/>
      <c r="B19" s="439" t="s">
        <v>36</v>
      </c>
      <c r="C19" s="318">
        <v>314</v>
      </c>
      <c r="D19" s="318">
        <v>9</v>
      </c>
      <c r="E19" s="318">
        <v>5</v>
      </c>
      <c r="F19" s="318" t="s">
        <v>66</v>
      </c>
      <c r="G19" s="318" t="s">
        <v>66</v>
      </c>
      <c r="H19" s="318" t="s">
        <v>66</v>
      </c>
      <c r="I19" s="318" t="s">
        <v>66</v>
      </c>
      <c r="J19" s="318" t="s">
        <v>66</v>
      </c>
      <c r="K19" s="318">
        <v>3</v>
      </c>
      <c r="L19" s="318">
        <v>1</v>
      </c>
      <c r="M19" s="318" t="s">
        <v>66</v>
      </c>
    </row>
    <row r="20" spans="1:13" ht="12" customHeight="1">
      <c r="A20" s="20" t="s">
        <v>29</v>
      </c>
      <c r="B20" s="233" t="s">
        <v>90</v>
      </c>
      <c r="C20" s="163">
        <f>IF(SUM(C21:C22)=0,"-",SUM(C21:C22))</f>
        <v>348</v>
      </c>
      <c r="D20" s="163">
        <f>IF(SUM(D21:D22)=0,"-",SUM(D21:D22))</f>
        <v>2</v>
      </c>
      <c r="E20" s="163">
        <f>IF(SUM(E21:E22)=0,"-",SUM(E21:E22))</f>
        <v>2</v>
      </c>
      <c r="F20" s="163" t="str">
        <f>IF(SUM(F21:F22)=0,"-",SUM(F21:F22))</f>
        <v>-</v>
      </c>
      <c r="G20" s="163" t="str">
        <f>IF(SUM(G21:G22)=0,"-",SUM(G21:G22))</f>
        <v>-</v>
      </c>
      <c r="H20" s="163" t="str">
        <f>IF(SUM(H21:H22)=0,"-",SUM(H21:H22))</f>
        <v>-</v>
      </c>
      <c r="I20" s="163" t="str">
        <f>IF(SUM(I21:I22)=0,"-",SUM(I21:I22))</f>
        <v>-</v>
      </c>
      <c r="J20" s="163" t="str">
        <f>IF(SUM(J21:J22)=0,"-",SUM(J21:J22))</f>
        <v>-</v>
      </c>
      <c r="K20" s="163" t="str">
        <f>IF(SUM(K21:K22)=0,"-",SUM(K21:K22))</f>
        <v>-</v>
      </c>
      <c r="L20" s="163" t="str">
        <f>IF(SUM(L21:L22)=0,"-",SUM(L21:L22))</f>
        <v>-</v>
      </c>
      <c r="M20" s="163" t="str">
        <f>IF(SUM(M21:M22)=0,"-",SUM(M21:M22))</f>
        <v>-</v>
      </c>
    </row>
    <row r="21" spans="1:13" ht="12" customHeight="1">
      <c r="A21" s="13"/>
      <c r="B21" s="439" t="s">
        <v>37</v>
      </c>
      <c r="C21" s="318">
        <v>114</v>
      </c>
      <c r="D21" s="318">
        <v>1</v>
      </c>
      <c r="E21" s="318">
        <v>1</v>
      </c>
      <c r="F21" s="318" t="s">
        <v>66</v>
      </c>
      <c r="G21" s="318" t="s">
        <v>66</v>
      </c>
      <c r="H21" s="318" t="s">
        <v>66</v>
      </c>
      <c r="I21" s="318" t="s">
        <v>66</v>
      </c>
      <c r="J21" s="318" t="s">
        <v>66</v>
      </c>
      <c r="K21" s="318" t="s">
        <v>66</v>
      </c>
      <c r="L21" s="318" t="s">
        <v>66</v>
      </c>
      <c r="M21" s="318" t="s">
        <v>66</v>
      </c>
    </row>
    <row r="22" spans="1:13" ht="12" customHeight="1">
      <c r="A22" s="10"/>
      <c r="B22" s="439" t="s">
        <v>36</v>
      </c>
      <c r="C22" s="318">
        <v>234</v>
      </c>
      <c r="D22" s="318">
        <v>1</v>
      </c>
      <c r="E22" s="318">
        <v>1</v>
      </c>
      <c r="F22" s="318" t="s">
        <v>66</v>
      </c>
      <c r="G22" s="318" t="s">
        <v>66</v>
      </c>
      <c r="H22" s="318" t="s">
        <v>66</v>
      </c>
      <c r="I22" s="318" t="s">
        <v>66</v>
      </c>
      <c r="J22" s="318" t="s">
        <v>66</v>
      </c>
      <c r="K22" s="318" t="s">
        <v>66</v>
      </c>
      <c r="L22" s="318" t="s">
        <v>66</v>
      </c>
      <c r="M22" s="318" t="s">
        <v>66</v>
      </c>
    </row>
    <row r="23" spans="1:13" ht="12" customHeight="1">
      <c r="A23" s="13" t="s">
        <v>28</v>
      </c>
      <c r="B23" s="233" t="s">
        <v>90</v>
      </c>
      <c r="C23" s="163">
        <f>IF(SUM(C24:C25)=0,"-",SUM(C24:C25))</f>
        <v>360</v>
      </c>
      <c r="D23" s="163">
        <f>IF(SUM(D24:D25)=0,"-",SUM(D24:D25))</f>
        <v>8</v>
      </c>
      <c r="E23" s="163">
        <f>IF(SUM(E24:E25)=0,"-",SUM(E24:E25))</f>
        <v>6</v>
      </c>
      <c r="F23" s="163">
        <f>IF(SUM(F24:F25)=0,"-",SUM(F24:F25))</f>
        <v>1</v>
      </c>
      <c r="G23" s="163">
        <f>IF(SUM(G24:G25)=0,"-",SUM(G24:G25))</f>
        <v>1</v>
      </c>
      <c r="H23" s="163" t="str">
        <f>IF(SUM(H24:H25)=0,"-",SUM(H24:H25))</f>
        <v>-</v>
      </c>
      <c r="I23" s="163" t="str">
        <f>IF(SUM(I24:I25)=0,"-",SUM(I24:I25))</f>
        <v>-</v>
      </c>
      <c r="J23" s="163" t="str">
        <f>IF(SUM(J24:J25)=0,"-",SUM(J24:J25))</f>
        <v>-</v>
      </c>
      <c r="K23" s="163">
        <f>IF(SUM(K24:K25)=0,"-",SUM(K24:K25))</f>
        <v>1</v>
      </c>
      <c r="L23" s="163" t="str">
        <f>IF(SUM(L24:L25)=0,"-",SUM(L24:L25))</f>
        <v>-</v>
      </c>
      <c r="M23" s="163" t="str">
        <f>IF(SUM(M24:M25)=0,"-",SUM(M24:M25))</f>
        <v>-</v>
      </c>
    </row>
    <row r="24" spans="1:13" ht="12" customHeight="1">
      <c r="A24" s="13"/>
      <c r="B24" s="439" t="s">
        <v>37</v>
      </c>
      <c r="C24" s="318">
        <v>121</v>
      </c>
      <c r="D24" s="318">
        <v>3</v>
      </c>
      <c r="E24" s="318">
        <v>2</v>
      </c>
      <c r="F24" s="318" t="s">
        <v>66</v>
      </c>
      <c r="G24" s="318" t="s">
        <v>66</v>
      </c>
      <c r="H24" s="318" t="s">
        <v>66</v>
      </c>
      <c r="I24" s="318" t="s">
        <v>66</v>
      </c>
      <c r="J24" s="318" t="s">
        <v>66</v>
      </c>
      <c r="K24" s="318">
        <v>1</v>
      </c>
      <c r="L24" s="318" t="s">
        <v>66</v>
      </c>
      <c r="M24" s="318" t="s">
        <v>66</v>
      </c>
    </row>
    <row r="25" spans="1:13" ht="12" customHeight="1">
      <c r="A25" s="13"/>
      <c r="B25" s="439" t="s">
        <v>36</v>
      </c>
      <c r="C25" s="318">
        <v>239</v>
      </c>
      <c r="D25" s="318">
        <v>5</v>
      </c>
      <c r="E25" s="318">
        <v>4</v>
      </c>
      <c r="F25" s="318">
        <v>1</v>
      </c>
      <c r="G25" s="318">
        <v>1</v>
      </c>
      <c r="H25" s="318" t="s">
        <v>66</v>
      </c>
      <c r="I25" s="318" t="s">
        <v>66</v>
      </c>
      <c r="J25" s="318" t="s">
        <v>66</v>
      </c>
      <c r="K25" s="318" t="s">
        <v>66</v>
      </c>
      <c r="L25" s="318" t="s">
        <v>66</v>
      </c>
      <c r="M25" s="318" t="s">
        <v>66</v>
      </c>
    </row>
    <row r="26" spans="1:13" ht="12" customHeight="1">
      <c r="A26" s="20" t="s">
        <v>27</v>
      </c>
      <c r="B26" s="233" t="s">
        <v>90</v>
      </c>
      <c r="C26" s="163">
        <f>IF(SUM(C27:C28)=0,"-",SUM(C27:C28))</f>
        <v>358</v>
      </c>
      <c r="D26" s="163">
        <f>IF(SUM(D27:D28)=0,"-",SUM(D27:D28))</f>
        <v>4</v>
      </c>
      <c r="E26" s="163">
        <f>IF(SUM(E27:E28)=0,"-",SUM(E27:E28))</f>
        <v>2</v>
      </c>
      <c r="F26" s="163" t="str">
        <f>IF(SUM(F27:F28)=0,"-",SUM(F27:F28))</f>
        <v>-</v>
      </c>
      <c r="G26" s="163" t="str">
        <f>IF(SUM(G27:G28)=0,"-",SUM(G27:G28))</f>
        <v>-</v>
      </c>
      <c r="H26" s="163" t="str">
        <f>IF(SUM(H27:H28)=0,"-",SUM(H27:H28))</f>
        <v>-</v>
      </c>
      <c r="I26" s="163" t="str">
        <f>IF(SUM(I27:I28)=0,"-",SUM(I27:I28))</f>
        <v>-</v>
      </c>
      <c r="J26" s="163" t="str">
        <f>IF(SUM(J27:J28)=0,"-",SUM(J27:J28))</f>
        <v>-</v>
      </c>
      <c r="K26" s="163">
        <f>IF(SUM(K27:K28)=0,"-",SUM(K27:K28))</f>
        <v>2</v>
      </c>
      <c r="L26" s="163" t="str">
        <f>IF(SUM(L27:L28)=0,"-",SUM(L27:L28))</f>
        <v>-</v>
      </c>
      <c r="M26" s="163" t="str">
        <f>IF(SUM(M27:M28)=0,"-",SUM(M27:M28))</f>
        <v>-</v>
      </c>
    </row>
    <row r="27" spans="1:13" ht="12" customHeight="1">
      <c r="A27" s="13"/>
      <c r="B27" s="439" t="s">
        <v>37</v>
      </c>
      <c r="C27" s="318">
        <v>147</v>
      </c>
      <c r="D27" s="318">
        <v>2</v>
      </c>
      <c r="E27" s="318">
        <v>1</v>
      </c>
      <c r="F27" s="318" t="s">
        <v>66</v>
      </c>
      <c r="G27" s="318" t="s">
        <v>66</v>
      </c>
      <c r="H27" s="318" t="s">
        <v>66</v>
      </c>
      <c r="I27" s="318" t="s">
        <v>66</v>
      </c>
      <c r="J27" s="318" t="s">
        <v>66</v>
      </c>
      <c r="K27" s="318">
        <v>1</v>
      </c>
      <c r="L27" s="318" t="s">
        <v>66</v>
      </c>
      <c r="M27" s="318" t="s">
        <v>66</v>
      </c>
    </row>
    <row r="28" spans="1:13" ht="12" customHeight="1">
      <c r="A28" s="10"/>
      <c r="B28" s="439" t="s">
        <v>36</v>
      </c>
      <c r="C28" s="318">
        <v>211</v>
      </c>
      <c r="D28" s="318">
        <v>2</v>
      </c>
      <c r="E28" s="318">
        <v>1</v>
      </c>
      <c r="F28" s="318" t="s">
        <v>66</v>
      </c>
      <c r="G28" s="318" t="s">
        <v>66</v>
      </c>
      <c r="H28" s="318" t="s">
        <v>66</v>
      </c>
      <c r="I28" s="318" t="s">
        <v>66</v>
      </c>
      <c r="J28" s="318" t="s">
        <v>66</v>
      </c>
      <c r="K28" s="318">
        <v>1</v>
      </c>
      <c r="L28" s="318" t="s">
        <v>66</v>
      </c>
      <c r="M28" s="318" t="s">
        <v>66</v>
      </c>
    </row>
    <row r="29" spans="1:13" ht="12" customHeight="1">
      <c r="A29" s="13" t="s">
        <v>26</v>
      </c>
      <c r="B29" s="233" t="s">
        <v>90</v>
      </c>
      <c r="C29" s="163">
        <f>IF(SUM(C30:C31)=0,"-",SUM(C30:C31))</f>
        <v>279</v>
      </c>
      <c r="D29" s="163">
        <f>IF(SUM(D30:D31)=0,"-",SUM(D30:D31))</f>
        <v>5</v>
      </c>
      <c r="E29" s="163">
        <f>IF(SUM(E30:E31)=0,"-",SUM(E30:E31))</f>
        <v>2</v>
      </c>
      <c r="F29" s="163" t="str">
        <f>IF(SUM(F30:F31)=0,"-",SUM(F30:F31))</f>
        <v>-</v>
      </c>
      <c r="G29" s="163" t="str">
        <f>IF(SUM(G30:G31)=0,"-",SUM(G30:G31))</f>
        <v>-</v>
      </c>
      <c r="H29" s="163" t="str">
        <f>IF(SUM(H30:H31)=0,"-",SUM(H30:H31))</f>
        <v>-</v>
      </c>
      <c r="I29" s="163" t="str">
        <f>IF(SUM(I30:I31)=0,"-",SUM(I30:I31))</f>
        <v>-</v>
      </c>
      <c r="J29" s="163" t="str">
        <f>IF(SUM(J30:J31)=0,"-",SUM(J30:J31))</f>
        <v>-</v>
      </c>
      <c r="K29" s="163">
        <f>IF(SUM(K30:K31)=0,"-",SUM(K30:K31))</f>
        <v>1</v>
      </c>
      <c r="L29" s="163">
        <f>IF(SUM(L30:L31)=0,"-",SUM(L30:L31))</f>
        <v>2</v>
      </c>
      <c r="M29" s="163" t="str">
        <f>IF(SUM(M30:M31)=0,"-",SUM(M30:M31))</f>
        <v>-</v>
      </c>
    </row>
    <row r="30" spans="1:13" ht="12" customHeight="1">
      <c r="A30" s="13"/>
      <c r="B30" s="439" t="s">
        <v>37</v>
      </c>
      <c r="C30" s="318">
        <v>103</v>
      </c>
      <c r="D30" s="318">
        <v>4</v>
      </c>
      <c r="E30" s="318">
        <v>1</v>
      </c>
      <c r="F30" s="318" t="s">
        <v>66</v>
      </c>
      <c r="G30" s="318" t="s">
        <v>66</v>
      </c>
      <c r="H30" s="318" t="s">
        <v>66</v>
      </c>
      <c r="I30" s="318" t="s">
        <v>66</v>
      </c>
      <c r="J30" s="318" t="s">
        <v>66</v>
      </c>
      <c r="K30" s="318">
        <v>1</v>
      </c>
      <c r="L30" s="318">
        <v>2</v>
      </c>
      <c r="M30" s="318" t="s">
        <v>66</v>
      </c>
    </row>
    <row r="31" spans="1:13" ht="12" customHeight="1">
      <c r="A31" s="13"/>
      <c r="B31" s="439" t="s">
        <v>36</v>
      </c>
      <c r="C31" s="318">
        <v>176</v>
      </c>
      <c r="D31" s="318">
        <v>1</v>
      </c>
      <c r="E31" s="318">
        <v>1</v>
      </c>
      <c r="F31" s="318" t="s">
        <v>66</v>
      </c>
      <c r="G31" s="318" t="s">
        <v>66</v>
      </c>
      <c r="H31" s="318" t="s">
        <v>66</v>
      </c>
      <c r="I31" s="318" t="s">
        <v>66</v>
      </c>
      <c r="J31" s="318" t="s">
        <v>66</v>
      </c>
      <c r="K31" s="318" t="s">
        <v>66</v>
      </c>
      <c r="L31" s="318" t="s">
        <v>66</v>
      </c>
      <c r="M31" s="318" t="s">
        <v>66</v>
      </c>
    </row>
    <row r="32" spans="1:13" ht="12" customHeight="1">
      <c r="A32" s="20" t="s">
        <v>24</v>
      </c>
      <c r="B32" s="233" t="s">
        <v>90</v>
      </c>
      <c r="C32" s="163">
        <f>IF(SUM(C33:C34)=0,"-",SUM(C33:C34))</f>
        <v>467</v>
      </c>
      <c r="D32" s="163" t="str">
        <f>IF(SUM(D33:D34)=0,"-",SUM(D33:D34))</f>
        <v>-</v>
      </c>
      <c r="E32" s="163" t="str">
        <f>IF(SUM(E33:E34)=0,"-",SUM(E33:E34))</f>
        <v>-</v>
      </c>
      <c r="F32" s="163" t="str">
        <f>IF(SUM(F33:F34)=0,"-",SUM(F33:F34))</f>
        <v>-</v>
      </c>
      <c r="G32" s="163" t="str">
        <f>IF(SUM(G33:G34)=0,"-",SUM(G33:G34))</f>
        <v>-</v>
      </c>
      <c r="H32" s="163" t="str">
        <f>IF(SUM(H33:H34)=0,"-",SUM(H33:H34))</f>
        <v>-</v>
      </c>
      <c r="I32" s="163" t="str">
        <f>IF(SUM(I33:I34)=0,"-",SUM(I33:I34))</f>
        <v>-</v>
      </c>
      <c r="J32" s="163" t="str">
        <f>IF(SUM(J33:J34)=0,"-",SUM(J33:J34))</f>
        <v>-</v>
      </c>
      <c r="K32" s="163" t="str">
        <f>IF(SUM(K33:K34)=0,"-",SUM(K33:K34))</f>
        <v>-</v>
      </c>
      <c r="L32" s="163" t="str">
        <f>IF(SUM(L33:L34)=0,"-",SUM(L33:L34))</f>
        <v>-</v>
      </c>
      <c r="M32" s="163" t="str">
        <f>IF(SUM(M33:M34)=0,"-",SUM(M33:M34))</f>
        <v>-</v>
      </c>
    </row>
    <row r="33" spans="1:13" ht="12" customHeight="1">
      <c r="A33" s="13"/>
      <c r="B33" s="439" t="s">
        <v>37</v>
      </c>
      <c r="C33" s="318">
        <v>195</v>
      </c>
      <c r="D33" s="318" t="s">
        <v>66</v>
      </c>
      <c r="E33" s="318" t="s">
        <v>66</v>
      </c>
      <c r="F33" s="318" t="s">
        <v>66</v>
      </c>
      <c r="G33" s="318" t="s">
        <v>66</v>
      </c>
      <c r="H33" s="318" t="s">
        <v>66</v>
      </c>
      <c r="I33" s="318" t="s">
        <v>66</v>
      </c>
      <c r="J33" s="318" t="s">
        <v>66</v>
      </c>
      <c r="K33" s="318" t="s">
        <v>66</v>
      </c>
      <c r="L33" s="318" t="s">
        <v>66</v>
      </c>
      <c r="M33" s="318" t="s">
        <v>66</v>
      </c>
    </row>
    <row r="34" spans="1:13" ht="12" customHeight="1">
      <c r="A34" s="10"/>
      <c r="B34" s="439" t="s">
        <v>36</v>
      </c>
      <c r="C34" s="318">
        <v>272</v>
      </c>
      <c r="D34" s="318" t="s">
        <v>66</v>
      </c>
      <c r="E34" s="318" t="s">
        <v>66</v>
      </c>
      <c r="F34" s="318" t="s">
        <v>66</v>
      </c>
      <c r="G34" s="318" t="s">
        <v>66</v>
      </c>
      <c r="H34" s="318" t="s">
        <v>66</v>
      </c>
      <c r="I34" s="318" t="s">
        <v>66</v>
      </c>
      <c r="J34" s="318" t="s">
        <v>66</v>
      </c>
      <c r="K34" s="318" t="s">
        <v>66</v>
      </c>
      <c r="L34" s="318" t="s">
        <v>66</v>
      </c>
      <c r="M34" s="318" t="s">
        <v>66</v>
      </c>
    </row>
    <row r="35" spans="1:13" ht="12" customHeight="1">
      <c r="A35" s="13" t="s">
        <v>23</v>
      </c>
      <c r="B35" s="233" t="s">
        <v>90</v>
      </c>
      <c r="C35" s="163">
        <f>IF(SUM(C36:C37)=0,"-",SUM(C36:C37))</f>
        <v>378</v>
      </c>
      <c r="D35" s="163">
        <f>IF(SUM(D36:D37)=0,"-",SUM(D36:D37))</f>
        <v>3</v>
      </c>
      <c r="E35" s="163">
        <f>IF(SUM(E36:E37)=0,"-",SUM(E36:E37))</f>
        <v>3</v>
      </c>
      <c r="F35" s="163" t="str">
        <f>IF(SUM(F36:F37)=0,"-",SUM(F36:F37))</f>
        <v>-</v>
      </c>
      <c r="G35" s="163" t="str">
        <f>IF(SUM(G36:G37)=0,"-",SUM(G36:G37))</f>
        <v>-</v>
      </c>
      <c r="H35" s="163" t="str">
        <f>IF(SUM(H36:H37)=0,"-",SUM(H36:H37))</f>
        <v>-</v>
      </c>
      <c r="I35" s="163" t="str">
        <f>IF(SUM(I36:I37)=0,"-",SUM(I36:I37))</f>
        <v>-</v>
      </c>
      <c r="J35" s="163" t="str">
        <f>IF(SUM(J36:J37)=0,"-",SUM(J36:J37))</f>
        <v>-</v>
      </c>
      <c r="K35" s="163" t="str">
        <f>IF(SUM(K36:K37)=0,"-",SUM(K36:K37))</f>
        <v>-</v>
      </c>
      <c r="L35" s="163" t="str">
        <f>IF(SUM(L36:L37)=0,"-",SUM(L36:L37))</f>
        <v>-</v>
      </c>
      <c r="M35" s="163" t="str">
        <f>IF(SUM(M36:M37)=0,"-",SUM(M36:M37))</f>
        <v>-</v>
      </c>
    </row>
    <row r="36" spans="1:13" ht="12" customHeight="1">
      <c r="A36" s="13"/>
      <c r="B36" s="439" t="s">
        <v>37</v>
      </c>
      <c r="C36" s="318">
        <v>175</v>
      </c>
      <c r="D36" s="318">
        <v>2</v>
      </c>
      <c r="E36" s="318">
        <v>2</v>
      </c>
      <c r="F36" s="318" t="s">
        <v>66</v>
      </c>
      <c r="G36" s="318" t="s">
        <v>66</v>
      </c>
      <c r="H36" s="318" t="s">
        <v>66</v>
      </c>
      <c r="I36" s="318" t="s">
        <v>66</v>
      </c>
      <c r="J36" s="318" t="s">
        <v>66</v>
      </c>
      <c r="K36" s="318" t="s">
        <v>66</v>
      </c>
      <c r="L36" s="318" t="s">
        <v>66</v>
      </c>
      <c r="M36" s="318" t="s">
        <v>66</v>
      </c>
    </row>
    <row r="37" spans="1:13" ht="12" customHeight="1">
      <c r="A37" s="13"/>
      <c r="B37" s="439" t="s">
        <v>36</v>
      </c>
      <c r="C37" s="318">
        <v>203</v>
      </c>
      <c r="D37" s="318">
        <v>1</v>
      </c>
      <c r="E37" s="318">
        <v>1</v>
      </c>
      <c r="F37" s="318" t="s">
        <v>66</v>
      </c>
      <c r="G37" s="318" t="s">
        <v>66</v>
      </c>
      <c r="H37" s="318" t="s">
        <v>66</v>
      </c>
      <c r="I37" s="318" t="s">
        <v>66</v>
      </c>
      <c r="J37" s="318" t="s">
        <v>66</v>
      </c>
      <c r="K37" s="318" t="s">
        <v>66</v>
      </c>
      <c r="L37" s="318" t="s">
        <v>66</v>
      </c>
      <c r="M37" s="318" t="s">
        <v>66</v>
      </c>
    </row>
    <row r="38" spans="1:13" ht="12" customHeight="1">
      <c r="A38" s="20" t="s">
        <v>22</v>
      </c>
      <c r="B38" s="233" t="s">
        <v>90</v>
      </c>
      <c r="C38" s="163">
        <f>IF(SUM(C39:C40)=0,"-",SUM(C39:C40))</f>
        <v>727</v>
      </c>
      <c r="D38" s="163">
        <f>IF(SUM(D39:D40)=0,"-",SUM(D39:D40))</f>
        <v>20</v>
      </c>
      <c r="E38" s="163">
        <f>IF(SUM(E39:E40)=0,"-",SUM(E39:E40))</f>
        <v>7</v>
      </c>
      <c r="F38" s="163">
        <f>IF(SUM(F39:F40)=0,"-",SUM(F39:F40))</f>
        <v>1</v>
      </c>
      <c r="G38" s="163">
        <f>IF(SUM(G39:G40)=0,"-",SUM(G39:G40))</f>
        <v>1</v>
      </c>
      <c r="H38" s="163" t="str">
        <f>IF(SUM(H39:H40)=0,"-",SUM(H39:H40))</f>
        <v>-</v>
      </c>
      <c r="I38" s="163">
        <f>IF(SUM(I39:I40)=0,"-",SUM(I39:I40))</f>
        <v>1</v>
      </c>
      <c r="J38" s="163">
        <f>IF(SUM(J39:J40)=0,"-",SUM(J39:J40))</f>
        <v>2</v>
      </c>
      <c r="K38" s="163">
        <f>IF(SUM(K39:K40)=0,"-",SUM(K39:K40))</f>
        <v>7</v>
      </c>
      <c r="L38" s="163" t="str">
        <f>IF(SUM(L39:L40)=0,"-",SUM(L39:L40))</f>
        <v>-</v>
      </c>
      <c r="M38" s="163">
        <f>IF(SUM(M39:M40)=0,"-",SUM(M39:M40))</f>
        <v>3</v>
      </c>
    </row>
    <row r="39" spans="1:13" ht="12" customHeight="1">
      <c r="A39" s="13"/>
      <c r="B39" s="439" t="s">
        <v>37</v>
      </c>
      <c r="C39" s="318">
        <v>280</v>
      </c>
      <c r="D39" s="318">
        <v>12</v>
      </c>
      <c r="E39" s="318">
        <v>5</v>
      </c>
      <c r="F39" s="318">
        <v>1</v>
      </c>
      <c r="G39" s="318">
        <v>1</v>
      </c>
      <c r="H39" s="318" t="s">
        <v>66</v>
      </c>
      <c r="I39" s="318">
        <v>1</v>
      </c>
      <c r="J39" s="318">
        <v>1</v>
      </c>
      <c r="K39" s="318">
        <v>4</v>
      </c>
      <c r="L39" s="318" t="s">
        <v>66</v>
      </c>
      <c r="M39" s="318">
        <v>1</v>
      </c>
    </row>
    <row r="40" spans="1:13" ht="12" customHeight="1">
      <c r="A40" s="10"/>
      <c r="B40" s="439" t="s">
        <v>36</v>
      </c>
      <c r="C40" s="318">
        <v>447</v>
      </c>
      <c r="D40" s="318">
        <v>8</v>
      </c>
      <c r="E40" s="318">
        <v>2</v>
      </c>
      <c r="F40" s="318" t="s">
        <v>66</v>
      </c>
      <c r="G40" s="318" t="s">
        <v>66</v>
      </c>
      <c r="H40" s="318" t="s">
        <v>66</v>
      </c>
      <c r="I40" s="318" t="s">
        <v>66</v>
      </c>
      <c r="J40" s="318">
        <v>1</v>
      </c>
      <c r="K40" s="318">
        <v>3</v>
      </c>
      <c r="L40" s="318" t="s">
        <v>66</v>
      </c>
      <c r="M40" s="318">
        <v>2</v>
      </c>
    </row>
    <row r="41" spans="1:13" ht="12" customHeight="1">
      <c r="A41" s="20" t="s">
        <v>20</v>
      </c>
      <c r="B41" s="233" t="s">
        <v>90</v>
      </c>
      <c r="C41" s="163">
        <f>IF(SUM(C42:C43)=0,"-",SUM(C42:C43))</f>
        <v>6722</v>
      </c>
      <c r="D41" s="163">
        <f>IF(SUM(D42:D43)=0,"-",SUM(D42:D43))</f>
        <v>290</v>
      </c>
      <c r="E41" s="163">
        <f>IF(SUM(E42:E43)=0,"-",SUM(E42:E43))</f>
        <v>61</v>
      </c>
      <c r="F41" s="163">
        <f>IF(SUM(F42:F43)=0,"-",SUM(F42:F43))</f>
        <v>1</v>
      </c>
      <c r="G41" s="163" t="str">
        <f>IF(SUM(G42:G43)=0,"-",SUM(G42:G43))</f>
        <v>-</v>
      </c>
      <c r="H41" s="163" t="str">
        <f>IF(SUM(H42:H43)=0,"-",SUM(H42:H43))</f>
        <v>-</v>
      </c>
      <c r="I41" s="163" t="str">
        <f>IF(SUM(I42:I43)=0,"-",SUM(I42:I43))</f>
        <v>-</v>
      </c>
      <c r="J41" s="163">
        <f>IF(SUM(J42:J43)=0,"-",SUM(J42:J43))</f>
        <v>2</v>
      </c>
      <c r="K41" s="163">
        <f>IF(SUM(K42:K43)=0,"-",SUM(K42:K43))</f>
        <v>153</v>
      </c>
      <c r="L41" s="163">
        <f>IF(SUM(L42:L43)=0,"-",SUM(L42:L43))</f>
        <v>73</v>
      </c>
      <c r="M41" s="163" t="str">
        <f>IF(SUM(M42:M43)=0,"-",SUM(M42:M43))</f>
        <v>-</v>
      </c>
    </row>
    <row r="42" spans="1:13" ht="12" customHeight="1">
      <c r="A42" s="13"/>
      <c r="B42" s="439" t="s">
        <v>37</v>
      </c>
      <c r="C42" s="318">
        <v>2533</v>
      </c>
      <c r="D42" s="318">
        <f>SUM(E42,F42,J42,K42,L42,M42)</f>
        <v>120</v>
      </c>
      <c r="E42" s="318">
        <v>19</v>
      </c>
      <c r="F42" s="318">
        <v>1</v>
      </c>
      <c r="G42" s="318" t="s">
        <v>66</v>
      </c>
      <c r="H42" s="318" t="s">
        <v>66</v>
      </c>
      <c r="I42" s="318" t="s">
        <v>66</v>
      </c>
      <c r="J42" s="318">
        <v>1</v>
      </c>
      <c r="K42" s="318">
        <v>61</v>
      </c>
      <c r="L42" s="318">
        <v>38</v>
      </c>
      <c r="M42" s="318" t="s">
        <v>66</v>
      </c>
    </row>
    <row r="43" spans="1:13" ht="12" customHeight="1">
      <c r="A43" s="10"/>
      <c r="B43" s="439" t="s">
        <v>36</v>
      </c>
      <c r="C43" s="318">
        <v>4189</v>
      </c>
      <c r="D43" s="318">
        <f>SUM(E43,F43,J43,K43,L43,M43)</f>
        <v>170</v>
      </c>
      <c r="E43" s="318">
        <v>42</v>
      </c>
      <c r="F43" s="318" t="s">
        <v>69</v>
      </c>
      <c r="G43" s="318" t="s">
        <v>69</v>
      </c>
      <c r="H43" s="318" t="s">
        <v>69</v>
      </c>
      <c r="I43" s="318" t="s">
        <v>69</v>
      </c>
      <c r="J43" s="318">
        <v>1</v>
      </c>
      <c r="K43" s="318">
        <v>92</v>
      </c>
      <c r="L43" s="318">
        <v>35</v>
      </c>
      <c r="M43" s="318" t="s">
        <v>69</v>
      </c>
    </row>
    <row r="44" spans="1:13" ht="12" customHeight="1">
      <c r="A44" s="188" t="s">
        <v>32</v>
      </c>
      <c r="B44" s="320" t="s">
        <v>90</v>
      </c>
      <c r="C44" s="17">
        <f>C47</f>
        <v>1664</v>
      </c>
      <c r="D44" s="17">
        <f>D47</f>
        <v>119</v>
      </c>
      <c r="E44" s="17">
        <f>E47</f>
        <v>30</v>
      </c>
      <c r="F44" s="17">
        <f>F47</f>
        <v>1</v>
      </c>
      <c r="G44" s="17" t="str">
        <f>G47</f>
        <v>-</v>
      </c>
      <c r="H44" s="17" t="str">
        <f>H47</f>
        <v>-</v>
      </c>
      <c r="I44" s="17" t="str">
        <f>I47</f>
        <v>-</v>
      </c>
      <c r="J44" s="17" t="str">
        <f>J47</f>
        <v>-</v>
      </c>
      <c r="K44" s="17">
        <f>K47</f>
        <v>75</v>
      </c>
      <c r="L44" s="17">
        <f>L47</f>
        <v>13</v>
      </c>
      <c r="M44" s="17" t="str">
        <f>M47</f>
        <v>-</v>
      </c>
    </row>
    <row r="45" spans="1:13" ht="12" customHeight="1">
      <c r="A45" s="187"/>
      <c r="B45" s="320" t="s">
        <v>37</v>
      </c>
      <c r="C45" s="17">
        <f>C48</f>
        <v>669</v>
      </c>
      <c r="D45" s="17">
        <f>D48</f>
        <v>68</v>
      </c>
      <c r="E45" s="17">
        <f>E48</f>
        <v>12</v>
      </c>
      <c r="F45" s="17">
        <f>F48</f>
        <v>1</v>
      </c>
      <c r="G45" s="17" t="str">
        <f>G48</f>
        <v>-</v>
      </c>
      <c r="H45" s="17" t="str">
        <f>H48</f>
        <v>-</v>
      </c>
      <c r="I45" s="17" t="str">
        <f>I48</f>
        <v>-</v>
      </c>
      <c r="J45" s="17" t="str">
        <f>J48</f>
        <v>-</v>
      </c>
      <c r="K45" s="17">
        <f>K48</f>
        <v>46</v>
      </c>
      <c r="L45" s="17">
        <f>L48</f>
        <v>9</v>
      </c>
      <c r="M45" s="17" t="str">
        <f>M48</f>
        <v>-</v>
      </c>
    </row>
    <row r="46" spans="1:13" ht="12" customHeight="1">
      <c r="A46" s="186"/>
      <c r="B46" s="320" t="s">
        <v>36</v>
      </c>
      <c r="C46" s="17">
        <f>C49</f>
        <v>995</v>
      </c>
      <c r="D46" s="17">
        <f>D49</f>
        <v>51</v>
      </c>
      <c r="E46" s="17">
        <f>E49</f>
        <v>18</v>
      </c>
      <c r="F46" s="17" t="str">
        <f>F49</f>
        <v>-</v>
      </c>
      <c r="G46" s="17" t="str">
        <f>G49</f>
        <v>-</v>
      </c>
      <c r="H46" s="17" t="str">
        <f>H49</f>
        <v>-</v>
      </c>
      <c r="I46" s="17" t="str">
        <f>I49</f>
        <v>-</v>
      </c>
      <c r="J46" s="17" t="str">
        <f>J49</f>
        <v>-</v>
      </c>
      <c r="K46" s="17">
        <f>K49</f>
        <v>29</v>
      </c>
      <c r="L46" s="17">
        <f>L49</f>
        <v>4</v>
      </c>
      <c r="M46" s="17" t="str">
        <f>M49</f>
        <v>-</v>
      </c>
    </row>
    <row r="47" spans="1:13" ht="12" customHeight="1">
      <c r="A47" s="178" t="s">
        <v>191</v>
      </c>
      <c r="B47" s="16" t="s">
        <v>90</v>
      </c>
      <c r="C47" s="18">
        <f>IF(SUM(C50,C53,C56,C59,C62)=0,"-",SUM(C50,C53,C56,C59,C62))</f>
        <v>1664</v>
      </c>
      <c r="D47" s="18">
        <f>IF(SUM(D50,D53,D56,D59,D62)=0,"-",SUM(D50,D53,D56,D59,D62))</f>
        <v>119</v>
      </c>
      <c r="E47" s="18">
        <f>IF(SUM(E50,E53,E56,E59,E62)=0,"-",SUM(E50,E53,E56,E59,E62))</f>
        <v>30</v>
      </c>
      <c r="F47" s="18">
        <f>IF(SUM(F50,F53,F56,F59,F62)=0,"-",SUM(F50,F53,F56,F59,F62))</f>
        <v>1</v>
      </c>
      <c r="G47" s="18" t="str">
        <f>IF(SUM(G50,G53,G56,G59,G62)=0,"-",SUM(G50,G53,G56,G59,G62))</f>
        <v>-</v>
      </c>
      <c r="H47" s="18" t="str">
        <f>IF(SUM(H50,H53,H56,H59,H62)=0,"-",SUM(H50,H53,H56,H59,H62))</f>
        <v>-</v>
      </c>
      <c r="I47" s="18" t="str">
        <f>IF(SUM(I50,I53,I56,I59,I62)=0,"-",SUM(I50,I53,I56,I59,I62))</f>
        <v>-</v>
      </c>
      <c r="J47" s="18" t="str">
        <f>IF(SUM(J50,J53,J56,J59,J62)=0,"-",SUM(J50,J53,J56,J59,J62))</f>
        <v>-</v>
      </c>
      <c r="K47" s="18">
        <f>IF(SUM(K50,K53,K56,K59,K62)=0,"-",SUM(K50,K53,K56,K59,K62))</f>
        <v>75</v>
      </c>
      <c r="L47" s="18">
        <f>IF(SUM(L50,L53,L56,L59,L62)=0,"-",SUM(L50,L53,L56,L59,L62))</f>
        <v>13</v>
      </c>
      <c r="M47" s="18" t="str">
        <f>IF(SUM(M50,M53,M56,M59,M62)=0,"-",SUM(M50,M53,M56,M59,M62))</f>
        <v>-</v>
      </c>
    </row>
    <row r="48" spans="1:13" ht="12" customHeight="1">
      <c r="A48" s="500"/>
      <c r="B48" s="201" t="s">
        <v>37</v>
      </c>
      <c r="C48" s="18">
        <f>IF(SUM(C51,C54,C57,C60,C63)=0,"-",SUM(C51,C54,C57,C60,C63))</f>
        <v>669</v>
      </c>
      <c r="D48" s="18">
        <f>IF(SUM(D51,D54,D57,D60,D63)=0,"-",SUM(D51,D54,D57,D60,D63))</f>
        <v>68</v>
      </c>
      <c r="E48" s="18">
        <f>IF(SUM(E51,E54,E57,E60,E63)=0,"-",SUM(E51,E54,E57,E60,E63))</f>
        <v>12</v>
      </c>
      <c r="F48" s="18">
        <f>IF(SUM(F51,F54,F57,F60,F63)=0,"-",SUM(F51,F54,F57,F60,F63))</f>
        <v>1</v>
      </c>
      <c r="G48" s="18" t="str">
        <f>IF(SUM(G51,G54,G57,G60,G63)=0,"-",SUM(G51,G54,G57,G60,G63))</f>
        <v>-</v>
      </c>
      <c r="H48" s="18" t="str">
        <f>IF(SUM(H51,H54,H57,H60,H63)=0,"-",SUM(H51,H54,H57,H60,H63))</f>
        <v>-</v>
      </c>
      <c r="I48" s="18" t="str">
        <f>IF(SUM(I51,I54,I57,I60,I63)=0,"-",SUM(I51,I54,I57,I60,I63))</f>
        <v>-</v>
      </c>
      <c r="J48" s="18" t="str">
        <f>IF(SUM(J51,J54,J57,J60,J63)=0,"-",SUM(J51,J54,J57,J60,J63))</f>
        <v>-</v>
      </c>
      <c r="K48" s="18">
        <f>IF(SUM(K51,K54,K57,K60,K63)=0,"-",SUM(K51,K54,K57,K60,K63))</f>
        <v>46</v>
      </c>
      <c r="L48" s="18">
        <f>IF(SUM(L51,L54,L57,L60,L63)=0,"-",SUM(L51,L54,L57,L60,L63))</f>
        <v>9</v>
      </c>
      <c r="M48" s="18" t="str">
        <f>IF(SUM(M51,M54,M57,M60,M63)=0,"-",SUM(M51,M54,M57,M60,M63))</f>
        <v>-</v>
      </c>
    </row>
    <row r="49" spans="1:13" ht="12" customHeight="1">
      <c r="A49" s="499"/>
      <c r="B49" s="201" t="s">
        <v>36</v>
      </c>
      <c r="C49" s="18">
        <f>IF(SUM(C52,C55,C58,C61,C64)=0,"-",SUM(C52,C55,C58,C61,C64))</f>
        <v>995</v>
      </c>
      <c r="D49" s="18">
        <f>IF(SUM(D52,D55,D58,D61,D64)=0,"-",SUM(D52,D55,D58,D61,D64))</f>
        <v>51</v>
      </c>
      <c r="E49" s="18">
        <f>IF(SUM(E52,E55,E58,E61,E64)=0,"-",SUM(E52,E55,E58,E61,E64))</f>
        <v>18</v>
      </c>
      <c r="F49" s="18" t="str">
        <f>IF(SUM(F52,F55,F58,F61,F64)=0,"-",SUM(F52,F55,F58,F61,F64))</f>
        <v>-</v>
      </c>
      <c r="G49" s="18" t="str">
        <f>IF(SUM(G52,G55,G58,G61,G64)=0,"-",SUM(G52,G55,G58,G61,G64))</f>
        <v>-</v>
      </c>
      <c r="H49" s="18" t="str">
        <f>IF(SUM(H52,H55,H58,H61,H64)=0,"-",SUM(H52,H55,H58,H61,H64))</f>
        <v>-</v>
      </c>
      <c r="I49" s="18" t="str">
        <f>IF(SUM(I52,I55,I58,I61,I64)=0,"-",SUM(I52,I55,I58,I61,I64))</f>
        <v>-</v>
      </c>
      <c r="J49" s="18" t="str">
        <f>IF(SUM(J52,J55,J58,J61,J64)=0,"-",SUM(J52,J55,J58,J61,J64))</f>
        <v>-</v>
      </c>
      <c r="K49" s="18">
        <f>IF(SUM(K52,K55,K58,K61,K64)=0,"-",SUM(K52,K55,K58,K61,K64))</f>
        <v>29</v>
      </c>
      <c r="L49" s="18">
        <f>IF(SUM(L52,L55,L58,L61,L64)=0,"-",SUM(L52,L55,L58,L61,L64))</f>
        <v>4</v>
      </c>
      <c r="M49" s="18" t="str">
        <f>IF(SUM(M52,M55,M58,M61,M64)=0,"-",SUM(M52,M55,M58,M61,M64))</f>
        <v>-</v>
      </c>
    </row>
    <row r="50" spans="1:13" ht="12" customHeight="1">
      <c r="A50" s="20" t="s">
        <v>17</v>
      </c>
      <c r="B50" s="493" t="s">
        <v>90</v>
      </c>
      <c r="C50" s="163">
        <f>IF(SUM(C51:C52)=0,"-",SUM(C51:C52))</f>
        <v>434</v>
      </c>
      <c r="D50" s="163">
        <f>IF(SUM(D51:D52)=0,"-",SUM(D51:D52))</f>
        <v>25</v>
      </c>
      <c r="E50" s="163">
        <f>IF(SUM(E51:E52)=0,"-",SUM(E51:E52))</f>
        <v>11</v>
      </c>
      <c r="F50" s="163">
        <f>IF(SUM(F51:F52)=0,"-",SUM(F51:F52))</f>
        <v>1</v>
      </c>
      <c r="G50" s="163" t="str">
        <f>IF(SUM(G51:G52)=0,"-",SUM(G51:G52))</f>
        <v>-</v>
      </c>
      <c r="H50" s="163" t="str">
        <f>IF(SUM(H51:H52)=0,"-",SUM(H51:H52))</f>
        <v>-</v>
      </c>
      <c r="I50" s="163" t="str">
        <f>IF(SUM(I51:I52)=0,"-",SUM(I51:I52))</f>
        <v>-</v>
      </c>
      <c r="J50" s="163" t="str">
        <f>IF(SUM(J51:J52)=0,"-",SUM(J51:J52))</f>
        <v>-</v>
      </c>
      <c r="K50" s="163">
        <f>IF(SUM(K51:K52)=0,"-",SUM(K51:K52))</f>
        <v>10</v>
      </c>
      <c r="L50" s="163">
        <f>IF(SUM(L51:L52)=0,"-",SUM(L51:L52))</f>
        <v>3</v>
      </c>
      <c r="M50" s="163" t="str">
        <f>IF(SUM(M51:M52)=0,"-",SUM(M51:M52))</f>
        <v>-</v>
      </c>
    </row>
    <row r="51" spans="1:13" ht="12" customHeight="1">
      <c r="A51" s="13"/>
      <c r="B51" s="313" t="s">
        <v>37</v>
      </c>
      <c r="C51" s="318">
        <v>163</v>
      </c>
      <c r="D51" s="318">
        <v>10</v>
      </c>
      <c r="E51" s="318">
        <v>1</v>
      </c>
      <c r="F51" s="318">
        <v>1</v>
      </c>
      <c r="G51" s="318" t="s">
        <v>66</v>
      </c>
      <c r="H51" s="318" t="s">
        <v>66</v>
      </c>
      <c r="I51" s="318" t="s">
        <v>66</v>
      </c>
      <c r="J51" s="318" t="s">
        <v>66</v>
      </c>
      <c r="K51" s="318">
        <v>6</v>
      </c>
      <c r="L51" s="318">
        <v>2</v>
      </c>
      <c r="M51" s="498" t="s">
        <v>66</v>
      </c>
    </row>
    <row r="52" spans="1:13" ht="12" customHeight="1">
      <c r="A52" s="10"/>
      <c r="B52" s="313" t="s">
        <v>36</v>
      </c>
      <c r="C52" s="318">
        <v>271</v>
      </c>
      <c r="D52" s="318">
        <v>15</v>
      </c>
      <c r="E52" s="318">
        <v>10</v>
      </c>
      <c r="F52" s="318" t="s">
        <v>68</v>
      </c>
      <c r="G52" s="318" t="s">
        <v>68</v>
      </c>
      <c r="H52" s="318" t="s">
        <v>68</v>
      </c>
      <c r="I52" s="318" t="s">
        <v>68</v>
      </c>
      <c r="J52" s="318" t="s">
        <v>68</v>
      </c>
      <c r="K52" s="318">
        <v>4</v>
      </c>
      <c r="L52" s="318">
        <v>1</v>
      </c>
      <c r="M52" s="498" t="s">
        <v>68</v>
      </c>
    </row>
    <row r="53" spans="1:13" ht="12" customHeight="1">
      <c r="A53" s="20" t="s">
        <v>16</v>
      </c>
      <c r="B53" s="493" t="s">
        <v>90</v>
      </c>
      <c r="C53" s="163">
        <f>IF(SUM(C54:C55)=0,"-",SUM(C54:C55))</f>
        <v>338</v>
      </c>
      <c r="D53" s="163">
        <f>IF(SUM(D54:D55)=0,"-",SUM(D54:D55))</f>
        <v>25</v>
      </c>
      <c r="E53" s="163">
        <f>IF(SUM(E54:E55)=0,"-",SUM(E54:E55))</f>
        <v>2</v>
      </c>
      <c r="F53" s="163" t="str">
        <f>IF(SUM(F54:F55)=0,"-",SUM(F54:F55))</f>
        <v>-</v>
      </c>
      <c r="G53" s="163" t="str">
        <f>IF(SUM(G54:G55)=0,"-",SUM(G54:G55))</f>
        <v>-</v>
      </c>
      <c r="H53" s="163" t="str">
        <f>IF(SUM(H54:H55)=0,"-",SUM(H54:H55))</f>
        <v>-</v>
      </c>
      <c r="I53" s="163" t="str">
        <f>IF(SUM(I54:I55)=0,"-",SUM(I54:I55))</f>
        <v>-</v>
      </c>
      <c r="J53" s="163" t="str">
        <f>IF(SUM(J54:J55)=0,"-",SUM(J54:J55))</f>
        <v>-</v>
      </c>
      <c r="K53" s="163">
        <f>IF(SUM(K54:K55)=0,"-",SUM(K54:K55))</f>
        <v>20</v>
      </c>
      <c r="L53" s="163">
        <f>IF(SUM(L54:L55)=0,"-",SUM(L54:L55))</f>
        <v>3</v>
      </c>
      <c r="M53" s="163" t="str">
        <f>IF(SUM(M54:M55)=0,"-",SUM(M54:M55))</f>
        <v>-</v>
      </c>
    </row>
    <row r="54" spans="1:13" ht="12" customHeight="1">
      <c r="A54" s="13"/>
      <c r="B54" s="313" t="s">
        <v>37</v>
      </c>
      <c r="C54" s="318">
        <v>117</v>
      </c>
      <c r="D54" s="318">
        <v>15</v>
      </c>
      <c r="E54" s="318" t="s">
        <v>66</v>
      </c>
      <c r="F54" s="318" t="s">
        <v>66</v>
      </c>
      <c r="G54" s="318" t="s">
        <v>66</v>
      </c>
      <c r="H54" s="318" t="s">
        <v>66</v>
      </c>
      <c r="I54" s="318" t="s">
        <v>66</v>
      </c>
      <c r="J54" s="318" t="s">
        <v>66</v>
      </c>
      <c r="K54" s="318">
        <v>13</v>
      </c>
      <c r="L54" s="318">
        <v>2</v>
      </c>
      <c r="M54" s="498" t="s">
        <v>66</v>
      </c>
    </row>
    <row r="55" spans="1:13" ht="12" customHeight="1">
      <c r="A55" s="10"/>
      <c r="B55" s="313" t="s">
        <v>36</v>
      </c>
      <c r="C55" s="318">
        <v>221</v>
      </c>
      <c r="D55" s="318">
        <v>10</v>
      </c>
      <c r="E55" s="318">
        <v>2</v>
      </c>
      <c r="F55" s="318" t="s">
        <v>67</v>
      </c>
      <c r="G55" s="318" t="s">
        <v>67</v>
      </c>
      <c r="H55" s="318" t="s">
        <v>67</v>
      </c>
      <c r="I55" s="318" t="s">
        <v>67</v>
      </c>
      <c r="J55" s="318" t="s">
        <v>67</v>
      </c>
      <c r="K55" s="318">
        <v>7</v>
      </c>
      <c r="L55" s="318">
        <v>1</v>
      </c>
      <c r="M55" s="498" t="s">
        <v>67</v>
      </c>
    </row>
    <row r="56" spans="1:13" ht="12" customHeight="1">
      <c r="A56" s="20" t="s">
        <v>15</v>
      </c>
      <c r="B56" s="493" t="s">
        <v>90</v>
      </c>
      <c r="C56" s="163">
        <f>IF(SUM(C57:C58)=0,"-",SUM(C57:C58))</f>
        <v>358</v>
      </c>
      <c r="D56" s="163">
        <f>IF(SUM(D57:D58)=0,"-",SUM(D57:D58))</f>
        <v>33</v>
      </c>
      <c r="E56" s="163">
        <f>IF(SUM(E57:E58)=0,"-",SUM(E57:E58))</f>
        <v>12</v>
      </c>
      <c r="F56" s="163" t="str">
        <f>IF(SUM(F57:F58)=0,"-",SUM(F57:F58))</f>
        <v>-</v>
      </c>
      <c r="G56" s="163" t="str">
        <f>IF(SUM(G57:G58)=0,"-",SUM(G57:G58))</f>
        <v>-</v>
      </c>
      <c r="H56" s="163" t="str">
        <f>IF(SUM(H57:H58)=0,"-",SUM(H57:H58))</f>
        <v>-</v>
      </c>
      <c r="I56" s="163" t="str">
        <f>IF(SUM(I57:I58)=0,"-",SUM(I57:I58))</f>
        <v>-</v>
      </c>
      <c r="J56" s="163" t="str">
        <f>IF(SUM(J57:J58)=0,"-",SUM(J57:J58))</f>
        <v>-</v>
      </c>
      <c r="K56" s="163">
        <f>IF(SUM(K57:K58)=0,"-",SUM(K57:K58))</f>
        <v>16</v>
      </c>
      <c r="L56" s="163">
        <f>IF(SUM(L57:L58)=0,"-",SUM(L57:L58))</f>
        <v>5</v>
      </c>
      <c r="M56" s="163" t="str">
        <f>IF(SUM(M57:M58)=0,"-",SUM(M57:M58))</f>
        <v>-</v>
      </c>
    </row>
    <row r="57" spans="1:13" ht="12" customHeight="1">
      <c r="A57" s="13"/>
      <c r="B57" s="313" t="s">
        <v>37</v>
      </c>
      <c r="C57" s="318">
        <v>161</v>
      </c>
      <c r="D57" s="318">
        <v>23</v>
      </c>
      <c r="E57" s="318">
        <v>9</v>
      </c>
      <c r="F57" s="318" t="s">
        <v>66</v>
      </c>
      <c r="G57" s="318" t="s">
        <v>66</v>
      </c>
      <c r="H57" s="318" t="s">
        <v>66</v>
      </c>
      <c r="I57" s="318" t="s">
        <v>66</v>
      </c>
      <c r="J57" s="318" t="s">
        <v>66</v>
      </c>
      <c r="K57" s="318">
        <v>11</v>
      </c>
      <c r="L57" s="318">
        <v>3</v>
      </c>
      <c r="M57" s="498" t="s">
        <v>66</v>
      </c>
    </row>
    <row r="58" spans="1:13" ht="12.75" customHeight="1">
      <c r="A58" s="10"/>
      <c r="B58" s="313" t="s">
        <v>36</v>
      </c>
      <c r="C58" s="318">
        <v>197</v>
      </c>
      <c r="D58" s="318">
        <v>10</v>
      </c>
      <c r="E58" s="318">
        <v>3</v>
      </c>
      <c r="F58" s="318" t="s">
        <v>66</v>
      </c>
      <c r="G58" s="318" t="s">
        <v>66</v>
      </c>
      <c r="H58" s="318" t="s">
        <v>66</v>
      </c>
      <c r="I58" s="318" t="s">
        <v>66</v>
      </c>
      <c r="J58" s="318" t="s">
        <v>66</v>
      </c>
      <c r="K58" s="318">
        <v>5</v>
      </c>
      <c r="L58" s="318">
        <v>2</v>
      </c>
      <c r="M58" s="498" t="s">
        <v>66</v>
      </c>
    </row>
    <row r="59" spans="1:13" ht="12" customHeight="1">
      <c r="A59" s="20" t="s">
        <v>14</v>
      </c>
      <c r="B59" s="493" t="s">
        <v>90</v>
      </c>
      <c r="C59" s="163">
        <f>IF(SUM(C60:C61)=0,"-",SUM(C60:C61))</f>
        <v>265</v>
      </c>
      <c r="D59" s="163">
        <f>IF(SUM(D60:D61)=0,"-",SUM(D60:D61))</f>
        <v>17</v>
      </c>
      <c r="E59" s="163">
        <f>IF(SUM(E60:E61)=0,"-",SUM(E60:E61))</f>
        <v>2</v>
      </c>
      <c r="F59" s="163" t="str">
        <f>IF(SUM(F60:F61)=0,"-",SUM(F60:F61))</f>
        <v>-</v>
      </c>
      <c r="G59" s="163" t="str">
        <f>IF(SUM(G60:G61)=0,"-",SUM(G60:G61))</f>
        <v>-</v>
      </c>
      <c r="H59" s="163" t="str">
        <f>IF(SUM(H60:H61)=0,"-",SUM(H60:H61))</f>
        <v>-</v>
      </c>
      <c r="I59" s="163" t="str">
        <f>IF(SUM(I60:I61)=0,"-",SUM(I60:I61))</f>
        <v>-</v>
      </c>
      <c r="J59" s="163" t="str">
        <f>IF(SUM(J60:J61)=0,"-",SUM(J60:J61))</f>
        <v>-</v>
      </c>
      <c r="K59" s="163">
        <f>IF(SUM(K60:K61)=0,"-",SUM(K60:K61))</f>
        <v>14</v>
      </c>
      <c r="L59" s="163">
        <f>IF(SUM(L60:L61)=0,"-",SUM(L60:L61))</f>
        <v>1</v>
      </c>
      <c r="M59" s="163" t="str">
        <f>IF(SUM(M60:M61)=0,"-",SUM(M60:M61))</f>
        <v>-</v>
      </c>
    </row>
    <row r="60" spans="1:13" ht="12" customHeight="1">
      <c r="A60" s="13"/>
      <c r="B60" s="313" t="s">
        <v>37</v>
      </c>
      <c r="C60" s="318">
        <v>94</v>
      </c>
      <c r="D60" s="318">
        <v>8</v>
      </c>
      <c r="E60" s="318">
        <v>1</v>
      </c>
      <c r="F60" s="318" t="s">
        <v>66</v>
      </c>
      <c r="G60" s="318" t="s">
        <v>66</v>
      </c>
      <c r="H60" s="318" t="s">
        <v>66</v>
      </c>
      <c r="I60" s="318" t="s">
        <v>66</v>
      </c>
      <c r="J60" s="318" t="s">
        <v>66</v>
      </c>
      <c r="K60" s="318">
        <v>6</v>
      </c>
      <c r="L60" s="318">
        <v>1</v>
      </c>
      <c r="M60" s="498" t="s">
        <v>66</v>
      </c>
    </row>
    <row r="61" spans="1:13" ht="12" customHeight="1">
      <c r="A61" s="10"/>
      <c r="B61" s="313" t="s">
        <v>36</v>
      </c>
      <c r="C61" s="318">
        <v>171</v>
      </c>
      <c r="D61" s="318">
        <v>9</v>
      </c>
      <c r="E61" s="318">
        <v>1</v>
      </c>
      <c r="F61" s="318" t="s">
        <v>66</v>
      </c>
      <c r="G61" s="318" t="s">
        <v>66</v>
      </c>
      <c r="H61" s="318" t="s">
        <v>66</v>
      </c>
      <c r="I61" s="318" t="s">
        <v>66</v>
      </c>
      <c r="J61" s="318" t="s">
        <v>66</v>
      </c>
      <c r="K61" s="318">
        <v>8</v>
      </c>
      <c r="L61" s="318" t="s">
        <v>66</v>
      </c>
      <c r="M61" s="498" t="s">
        <v>66</v>
      </c>
    </row>
    <row r="62" spans="1:13" ht="12" customHeight="1">
      <c r="A62" s="20" t="s">
        <v>13</v>
      </c>
      <c r="B62" s="493" t="s">
        <v>90</v>
      </c>
      <c r="C62" s="163">
        <f>IF(SUM(C63:C64)=0,"-",SUM(C63:C64))</f>
        <v>269</v>
      </c>
      <c r="D62" s="163">
        <f>IF(SUM(D63:D64)=0,"-",SUM(D63:D64))</f>
        <v>19</v>
      </c>
      <c r="E62" s="163">
        <f>IF(SUM(E63:E64)=0,"-",SUM(E63:E64))</f>
        <v>3</v>
      </c>
      <c r="F62" s="163" t="str">
        <f>IF(SUM(F63:F64)=0,"-",SUM(F63:F64))</f>
        <v>-</v>
      </c>
      <c r="G62" s="163" t="str">
        <f>IF(SUM(G63:G64)=0,"-",SUM(G63:G64))</f>
        <v>-</v>
      </c>
      <c r="H62" s="163" t="str">
        <f>IF(SUM(H63:H64)=0,"-",SUM(H63:H64))</f>
        <v>-</v>
      </c>
      <c r="I62" s="163" t="str">
        <f>IF(SUM(I63:I64)=0,"-",SUM(I63:I64))</f>
        <v>-</v>
      </c>
      <c r="J62" s="163" t="str">
        <f>IF(SUM(J63:J64)=0,"-",SUM(J63:J64))</f>
        <v>-</v>
      </c>
      <c r="K62" s="163">
        <f>IF(SUM(K63:K64)=0,"-",SUM(K63:K64))</f>
        <v>15</v>
      </c>
      <c r="L62" s="163">
        <f>IF(SUM(L63:L64)=0,"-",SUM(L63:L64))</f>
        <v>1</v>
      </c>
      <c r="M62" s="163" t="str">
        <f>IF(SUM(M63:M64)=0,"-",SUM(M63:M64))</f>
        <v>-</v>
      </c>
    </row>
    <row r="63" spans="1:13" ht="12" customHeight="1">
      <c r="A63" s="13"/>
      <c r="B63" s="313" t="s">
        <v>37</v>
      </c>
      <c r="C63" s="318">
        <v>134</v>
      </c>
      <c r="D63" s="318">
        <v>12</v>
      </c>
      <c r="E63" s="318">
        <v>1</v>
      </c>
      <c r="F63" s="318" t="s">
        <v>66</v>
      </c>
      <c r="G63" s="318" t="s">
        <v>66</v>
      </c>
      <c r="H63" s="318" t="s">
        <v>66</v>
      </c>
      <c r="I63" s="318" t="s">
        <v>66</v>
      </c>
      <c r="J63" s="318" t="s">
        <v>66</v>
      </c>
      <c r="K63" s="318">
        <v>10</v>
      </c>
      <c r="L63" s="318">
        <v>1</v>
      </c>
      <c r="M63" s="498" t="s">
        <v>66</v>
      </c>
    </row>
    <row r="64" spans="1:13" ht="12.75" customHeight="1">
      <c r="A64" s="10"/>
      <c r="B64" s="313" t="s">
        <v>36</v>
      </c>
      <c r="C64" s="318">
        <v>135</v>
      </c>
      <c r="D64" s="318">
        <v>7</v>
      </c>
      <c r="E64" s="318">
        <v>2</v>
      </c>
      <c r="F64" s="318" t="s">
        <v>65</v>
      </c>
      <c r="G64" s="318" t="s">
        <v>65</v>
      </c>
      <c r="H64" s="318" t="s">
        <v>65</v>
      </c>
      <c r="I64" s="318" t="s">
        <v>65</v>
      </c>
      <c r="J64" s="318" t="s">
        <v>65</v>
      </c>
      <c r="K64" s="318">
        <v>5</v>
      </c>
      <c r="L64" s="318" t="s">
        <v>65</v>
      </c>
      <c r="M64" s="498" t="s">
        <v>65</v>
      </c>
    </row>
    <row r="65" spans="1:13" ht="12.75" customHeight="1">
      <c r="A65" s="182" t="s">
        <v>11</v>
      </c>
      <c r="B65" s="196" t="s">
        <v>90</v>
      </c>
      <c r="C65" s="15">
        <f>C68</f>
        <v>3452</v>
      </c>
      <c r="D65" s="15">
        <f>D68</f>
        <v>102</v>
      </c>
      <c r="E65" s="15">
        <f>E68</f>
        <v>29</v>
      </c>
      <c r="F65" s="15">
        <f>F68</f>
        <v>3</v>
      </c>
      <c r="G65" s="15">
        <f>G68</f>
        <v>3</v>
      </c>
      <c r="H65" s="15" t="str">
        <f>H68</f>
        <v>-</v>
      </c>
      <c r="I65" s="15" t="str">
        <f>I68</f>
        <v>-</v>
      </c>
      <c r="J65" s="15">
        <f>J68</f>
        <v>1</v>
      </c>
      <c r="K65" s="15">
        <f>K68</f>
        <v>53</v>
      </c>
      <c r="L65" s="15">
        <f>L68</f>
        <v>15</v>
      </c>
      <c r="M65" s="15">
        <f>M68</f>
        <v>1</v>
      </c>
    </row>
    <row r="66" spans="1:13" ht="12.75" customHeight="1">
      <c r="A66" s="181"/>
      <c r="B66" s="320" t="s">
        <v>37</v>
      </c>
      <c r="C66" s="12">
        <f>C69</f>
        <v>1379</v>
      </c>
      <c r="D66" s="12">
        <f>D69</f>
        <v>57</v>
      </c>
      <c r="E66" s="12">
        <f>E69</f>
        <v>16</v>
      </c>
      <c r="F66" s="12">
        <f>F69</f>
        <v>3</v>
      </c>
      <c r="G66" s="12">
        <f>G69</f>
        <v>3</v>
      </c>
      <c r="H66" s="12" t="str">
        <f>H69</f>
        <v>-</v>
      </c>
      <c r="I66" s="12" t="str">
        <f>I69</f>
        <v>-</v>
      </c>
      <c r="J66" s="12">
        <f>J69</f>
        <v>1</v>
      </c>
      <c r="K66" s="12">
        <f>K69</f>
        <v>23</v>
      </c>
      <c r="L66" s="12">
        <f>L69</f>
        <v>13</v>
      </c>
      <c r="M66" s="12">
        <f>M69</f>
        <v>1</v>
      </c>
    </row>
    <row r="67" spans="1:13" ht="12.75" customHeight="1">
      <c r="A67" s="179"/>
      <c r="B67" s="320" t="s">
        <v>36</v>
      </c>
      <c r="C67" s="15">
        <f>C70</f>
        <v>2073</v>
      </c>
      <c r="D67" s="15">
        <f>D70</f>
        <v>45</v>
      </c>
      <c r="E67" s="15">
        <f>E70</f>
        <v>13</v>
      </c>
      <c r="F67" s="15" t="str">
        <f>F70</f>
        <v>-</v>
      </c>
      <c r="G67" s="15" t="str">
        <f>G70</f>
        <v>-</v>
      </c>
      <c r="H67" s="15" t="str">
        <f>H70</f>
        <v>-</v>
      </c>
      <c r="I67" s="15" t="str">
        <f>I70</f>
        <v>-</v>
      </c>
      <c r="J67" s="15" t="str">
        <f>J70</f>
        <v>-</v>
      </c>
      <c r="K67" s="15">
        <f>K70</f>
        <v>30</v>
      </c>
      <c r="L67" s="15">
        <f>L70</f>
        <v>2</v>
      </c>
      <c r="M67" s="15" t="str">
        <f>M70</f>
        <v>-</v>
      </c>
    </row>
    <row r="68" spans="1:13" ht="12.75" customHeight="1">
      <c r="A68" s="178" t="s">
        <v>190</v>
      </c>
      <c r="B68" s="196" t="s">
        <v>90</v>
      </c>
      <c r="C68" s="18">
        <f>IF(SUM(C69:C70)=0,"-",SUM(C69:C70))</f>
        <v>3452</v>
      </c>
      <c r="D68" s="18">
        <f>IF(SUM(D69:D70)=0,"-",SUM(D69:D70))</f>
        <v>102</v>
      </c>
      <c r="E68" s="18">
        <f>IF(SUM(E69:E70)=0,"-",SUM(E69:E70))</f>
        <v>29</v>
      </c>
      <c r="F68" s="18">
        <f>IF(SUM(F69:F70)=0,"-",SUM(F69:F70))</f>
        <v>3</v>
      </c>
      <c r="G68" s="18">
        <f>IF(SUM(G69:G70)=0,"-",SUM(G69:G70))</f>
        <v>3</v>
      </c>
      <c r="H68" s="18" t="str">
        <f>IF(SUM(H69:H70)=0,"-",SUM(H69:H70))</f>
        <v>-</v>
      </c>
      <c r="I68" s="18" t="str">
        <f>IF(SUM(I69:I70)=0,"-",SUM(I69:I70))</f>
        <v>-</v>
      </c>
      <c r="J68" s="18">
        <f>IF(SUM(J69:J70)=0,"-",SUM(J69:J70))</f>
        <v>1</v>
      </c>
      <c r="K68" s="18">
        <f>IF(SUM(K69:K70)=0,"-",SUM(K69:K70))</f>
        <v>53</v>
      </c>
      <c r="L68" s="18">
        <f>IF(SUM(L69:L70)=0,"-",SUM(L69:L70))</f>
        <v>15</v>
      </c>
      <c r="M68" s="18">
        <f>IF(SUM(M69:M70)=0,"-",SUM(M69:M70))</f>
        <v>1</v>
      </c>
    </row>
    <row r="69" spans="1:13" ht="12.75" customHeight="1">
      <c r="A69" s="444"/>
      <c r="B69" s="320" t="s">
        <v>37</v>
      </c>
      <c r="C69" s="31">
        <f>IF(SUM(C72,C75,C78,C81)=0,"-",SUM(C72,C75,C78,C81))</f>
        <v>1379</v>
      </c>
      <c r="D69" s="31">
        <f>IF(SUM(D72,D75,D78,D81)=0,"-",SUM(D72,D75,D78,D81))</f>
        <v>57</v>
      </c>
      <c r="E69" s="31">
        <f>IF(SUM(E72,E75,E78,E81)=0,"-",SUM(E72,E75,E78,E81))</f>
        <v>16</v>
      </c>
      <c r="F69" s="31">
        <f>IF(SUM(F72,F75,F78,F81)=0,"-",SUM(F72,F75,F78,F81))</f>
        <v>3</v>
      </c>
      <c r="G69" s="31">
        <f>IF(SUM(G72,G75,G78,G81)=0,"-",SUM(G72,G75,G78,G81))</f>
        <v>3</v>
      </c>
      <c r="H69" s="31" t="str">
        <f>IF(SUM(H72,H75,H78,H81)=0,"-",SUM(H72,H75,H78,H81))</f>
        <v>-</v>
      </c>
      <c r="I69" s="31" t="str">
        <f>IF(SUM(I72,I75,I78,I81)=0,"-",SUM(I72,I75,I78,I81))</f>
        <v>-</v>
      </c>
      <c r="J69" s="31">
        <f>IF(SUM(J72,J75,J78,J81)=0,"-",SUM(J72,J75,J78,J81))</f>
        <v>1</v>
      </c>
      <c r="K69" s="31">
        <f>IF(SUM(K72,K75,K78,K81)=0,"-",SUM(K72,K75,K78,K81))</f>
        <v>23</v>
      </c>
      <c r="L69" s="31">
        <f>IF(SUM(L72,L75,L78,L81)=0,"-",SUM(L72,L75,L78,L81))</f>
        <v>13</v>
      </c>
      <c r="M69" s="31">
        <f>IF(SUM(M72,M75,M78,M81)=0,"-",SUM(M72,M75,M78,M81))</f>
        <v>1</v>
      </c>
    </row>
    <row r="70" spans="1:13" ht="12.75" customHeight="1">
      <c r="A70" s="128"/>
      <c r="B70" s="320" t="s">
        <v>36</v>
      </c>
      <c r="C70" s="31">
        <f>IF(SUM(C73,C76,C79,C82)=0,"-",SUM(C73,C76,C79,C82))</f>
        <v>2073</v>
      </c>
      <c r="D70" s="31">
        <f>IF(SUM(D73,D76,D79,D82)=0,"-",SUM(D73,D76,D79,D82))</f>
        <v>45</v>
      </c>
      <c r="E70" s="31">
        <f>IF(SUM(E73,E76,E79,E82)=0,"-",SUM(E73,E76,E79,E82))</f>
        <v>13</v>
      </c>
      <c r="F70" s="31" t="str">
        <f>IF(SUM(F73,F76,F79,F82)=0,"-",SUM(F73,F76,F79,F82))</f>
        <v>-</v>
      </c>
      <c r="G70" s="31" t="str">
        <f>IF(SUM(G73,G76,G79,G82)=0,"-",SUM(G73,G76,G79,G82))</f>
        <v>-</v>
      </c>
      <c r="H70" s="31" t="str">
        <f>IF(SUM(H73,H76,H79,H82)=0,"-",SUM(H73,H76,H79,H82))</f>
        <v>-</v>
      </c>
      <c r="I70" s="31" t="str">
        <f>IF(SUM(I73,I76,I79,I82)=0,"-",SUM(I73,I76,I79,I82))</f>
        <v>-</v>
      </c>
      <c r="J70" s="31" t="str">
        <f>IF(SUM(J73,J76,J79,J82)=0,"-",SUM(J73,J76,J79,J82))</f>
        <v>-</v>
      </c>
      <c r="K70" s="31">
        <f>IF(SUM(K73,K76,K79,K82)=0,"-",SUM(K73,K76,K79,K82))</f>
        <v>30</v>
      </c>
      <c r="L70" s="31">
        <f>IF(SUM(L73,L76,L79,L82)=0,"-",SUM(L73,L76,L79,L82))</f>
        <v>2</v>
      </c>
      <c r="M70" s="31" t="str">
        <f>IF(SUM(M73,M76,M79,M82)=0,"-",SUM(M73,M76,M79,M82))</f>
        <v>-</v>
      </c>
    </row>
    <row r="71" spans="1:13" ht="12" customHeight="1">
      <c r="A71" s="20" t="s">
        <v>9</v>
      </c>
      <c r="B71" s="493" t="s">
        <v>90</v>
      </c>
      <c r="C71" s="163">
        <f>IF(SUM(C72:C73)=0,"-",SUM(C72:C73))</f>
        <v>1483</v>
      </c>
      <c r="D71" s="163">
        <f>IF(SUM(D72:D73)=0,"-",SUM(D72:D73))</f>
        <v>55</v>
      </c>
      <c r="E71" s="163">
        <f>IF(SUM(E72:E73)=0,"-",SUM(E72:E73))</f>
        <v>14</v>
      </c>
      <c r="F71" s="163">
        <f>IF(SUM(F72:F73)=0,"-",SUM(F72:F73))</f>
        <v>1</v>
      </c>
      <c r="G71" s="163">
        <f>IF(SUM(G72:G73)=0,"-",SUM(G72:G73))</f>
        <v>1</v>
      </c>
      <c r="H71" s="163" t="str">
        <f>IF(SUM(H72:H73)=0,"-",SUM(H72:H73))</f>
        <v>-</v>
      </c>
      <c r="I71" s="163" t="str">
        <f>IF(SUM(I72:I73)=0,"-",SUM(I72:I73))</f>
        <v>-</v>
      </c>
      <c r="J71" s="163" t="str">
        <f>IF(SUM(J72:J73)=0,"-",SUM(J72:J73))</f>
        <v>-</v>
      </c>
      <c r="K71" s="163">
        <f>IF(SUM(K72:K73)=0,"-",SUM(K72:K73))</f>
        <v>30</v>
      </c>
      <c r="L71" s="163">
        <f>IF(SUM(L72:L73)=0,"-",SUM(L72:L73))</f>
        <v>10</v>
      </c>
      <c r="M71" s="163" t="str">
        <f>IF(SUM(M72:M73)=0,"-",SUM(M72:M73))</f>
        <v>-</v>
      </c>
    </row>
    <row r="72" spans="1:13" ht="12" customHeight="1">
      <c r="A72" s="13"/>
      <c r="B72" s="313" t="s">
        <v>37</v>
      </c>
      <c r="C72" s="318">
        <v>532</v>
      </c>
      <c r="D72" s="318">
        <v>31</v>
      </c>
      <c r="E72" s="318">
        <v>9</v>
      </c>
      <c r="F72" s="318">
        <v>1</v>
      </c>
      <c r="G72" s="318">
        <v>1</v>
      </c>
      <c r="H72" s="318" t="s">
        <v>66</v>
      </c>
      <c r="I72" s="318" t="s">
        <v>66</v>
      </c>
      <c r="J72" s="318" t="s">
        <v>66</v>
      </c>
      <c r="K72" s="318">
        <v>13</v>
      </c>
      <c r="L72" s="318">
        <v>8</v>
      </c>
      <c r="M72" s="318" t="s">
        <v>66</v>
      </c>
    </row>
    <row r="73" spans="1:13" ht="12" customHeight="1">
      <c r="A73" s="10"/>
      <c r="B73" s="313" t="s">
        <v>36</v>
      </c>
      <c r="C73" s="318">
        <v>951</v>
      </c>
      <c r="D73" s="318">
        <v>24</v>
      </c>
      <c r="E73" s="318">
        <v>5</v>
      </c>
      <c r="F73" s="318" t="s">
        <v>66</v>
      </c>
      <c r="G73" s="318" t="s">
        <v>66</v>
      </c>
      <c r="H73" s="318" t="s">
        <v>66</v>
      </c>
      <c r="I73" s="318" t="s">
        <v>66</v>
      </c>
      <c r="J73" s="318" t="s">
        <v>66</v>
      </c>
      <c r="K73" s="318">
        <v>17</v>
      </c>
      <c r="L73" s="318">
        <v>2</v>
      </c>
      <c r="M73" s="318" t="s">
        <v>66</v>
      </c>
    </row>
    <row r="74" spans="1:13" ht="12" customHeight="1">
      <c r="A74" s="20" t="s">
        <v>8</v>
      </c>
      <c r="B74" s="493" t="s">
        <v>90</v>
      </c>
      <c r="C74" s="163">
        <f>IF(SUM(C75:C76)=0,"-",SUM(C75:C76))</f>
        <v>211</v>
      </c>
      <c r="D74" s="163">
        <f>IF(SUM(D75:D76)=0,"-",SUM(D75:D76))</f>
        <v>3</v>
      </c>
      <c r="E74" s="163" t="str">
        <f>IF(SUM(E75:E76)=0,"-",SUM(E75:E76))</f>
        <v>-</v>
      </c>
      <c r="F74" s="163" t="str">
        <f>IF(SUM(F75:F76)=0,"-",SUM(F75:F76))</f>
        <v>-</v>
      </c>
      <c r="G74" s="163" t="str">
        <f>IF(SUM(G75:G76)=0,"-",SUM(G75:G76))</f>
        <v>-</v>
      </c>
      <c r="H74" s="163" t="str">
        <f>IF(SUM(H75:H76)=0,"-",SUM(H75:H76))</f>
        <v>-</v>
      </c>
      <c r="I74" s="163" t="str">
        <f>IF(SUM(I75:I76)=0,"-",SUM(I75:I76))</f>
        <v>-</v>
      </c>
      <c r="J74" s="163" t="str">
        <f>IF(SUM(J75:J76)=0,"-",SUM(J75:J76))</f>
        <v>-</v>
      </c>
      <c r="K74" s="163">
        <f>IF(SUM(K75:K76)=0,"-",SUM(K75:K76))</f>
        <v>2</v>
      </c>
      <c r="L74" s="163">
        <f>IF(SUM(L75:L76)=0,"-",SUM(L75:L76))</f>
        <v>1</v>
      </c>
      <c r="M74" s="163" t="str">
        <f>IF(SUM(M75:M76)=0,"-",SUM(M75:M76))</f>
        <v>-</v>
      </c>
    </row>
    <row r="75" spans="1:13" ht="12" customHeight="1">
      <c r="A75" s="13"/>
      <c r="B75" s="313" t="s">
        <v>37</v>
      </c>
      <c r="C75" s="318">
        <v>95</v>
      </c>
      <c r="D75" s="318">
        <v>1</v>
      </c>
      <c r="E75" s="318" t="s">
        <v>66</v>
      </c>
      <c r="F75" s="318" t="s">
        <v>66</v>
      </c>
      <c r="G75" s="318" t="s">
        <v>66</v>
      </c>
      <c r="H75" s="318" t="s">
        <v>66</v>
      </c>
      <c r="I75" s="318" t="s">
        <v>66</v>
      </c>
      <c r="J75" s="318" t="s">
        <v>66</v>
      </c>
      <c r="K75" s="318" t="s">
        <v>66</v>
      </c>
      <c r="L75" s="318">
        <v>1</v>
      </c>
      <c r="M75" s="318" t="s">
        <v>66</v>
      </c>
    </row>
    <row r="76" spans="1:13" ht="12" customHeight="1">
      <c r="A76" s="10"/>
      <c r="B76" s="313" t="s">
        <v>36</v>
      </c>
      <c r="C76" s="318">
        <v>116</v>
      </c>
      <c r="D76" s="318">
        <v>2</v>
      </c>
      <c r="E76" s="318" t="s">
        <v>66</v>
      </c>
      <c r="F76" s="318" t="s">
        <v>66</v>
      </c>
      <c r="G76" s="318" t="s">
        <v>66</v>
      </c>
      <c r="H76" s="318" t="s">
        <v>66</v>
      </c>
      <c r="I76" s="318" t="s">
        <v>66</v>
      </c>
      <c r="J76" s="318" t="s">
        <v>66</v>
      </c>
      <c r="K76" s="318">
        <v>2</v>
      </c>
      <c r="L76" s="318" t="s">
        <v>66</v>
      </c>
      <c r="M76" s="318" t="s">
        <v>66</v>
      </c>
    </row>
    <row r="77" spans="1:13" ht="12" customHeight="1">
      <c r="A77" s="20" t="s">
        <v>7</v>
      </c>
      <c r="B77" s="493" t="s">
        <v>90</v>
      </c>
      <c r="C77" s="163">
        <f>IF(SUM(C78:C79)=0,"-",SUM(C78:C79))</f>
        <v>720</v>
      </c>
      <c r="D77" s="163">
        <f>IF(SUM(D78:D79)=0,"-",SUM(D78:D79))</f>
        <v>27</v>
      </c>
      <c r="E77" s="163">
        <f>IF(SUM(E78:E79)=0,"-",SUM(E78:E79))</f>
        <v>9</v>
      </c>
      <c r="F77" s="163">
        <f>IF(SUM(F78:F79)=0,"-",SUM(F78:F79))</f>
        <v>2</v>
      </c>
      <c r="G77" s="163">
        <f>IF(SUM(G78:G79)=0,"-",SUM(G78:G79))</f>
        <v>2</v>
      </c>
      <c r="H77" s="163" t="str">
        <f>IF(SUM(H78:H79)=0,"-",SUM(H78:H79))</f>
        <v>-</v>
      </c>
      <c r="I77" s="163" t="str">
        <f>IF(SUM(I78:I79)=0,"-",SUM(I78:I79))</f>
        <v>-</v>
      </c>
      <c r="J77" s="163" t="str">
        <f>IF(SUM(J78:J79)=0,"-",SUM(J78:J79))</f>
        <v>-</v>
      </c>
      <c r="K77" s="163">
        <f>IF(SUM(K78:K79)=0,"-",SUM(K78:K79))</f>
        <v>13</v>
      </c>
      <c r="L77" s="163">
        <f>IF(SUM(L78:L79)=0,"-",SUM(L78:L79))</f>
        <v>2</v>
      </c>
      <c r="M77" s="163">
        <f>IF(SUM(M78:M79)=0,"-",SUM(M78:M79))</f>
        <v>1</v>
      </c>
    </row>
    <row r="78" spans="1:13" ht="12" customHeight="1">
      <c r="A78" s="13"/>
      <c r="B78" s="313" t="s">
        <v>37</v>
      </c>
      <c r="C78" s="318">
        <v>317</v>
      </c>
      <c r="D78" s="318">
        <v>17</v>
      </c>
      <c r="E78" s="318">
        <v>5</v>
      </c>
      <c r="F78" s="318">
        <v>2</v>
      </c>
      <c r="G78" s="318">
        <v>2</v>
      </c>
      <c r="H78" s="318" t="s">
        <v>66</v>
      </c>
      <c r="I78" s="318" t="s">
        <v>66</v>
      </c>
      <c r="J78" s="318" t="s">
        <v>66</v>
      </c>
      <c r="K78" s="318">
        <v>7</v>
      </c>
      <c r="L78" s="318">
        <v>2</v>
      </c>
      <c r="M78" s="318">
        <v>1</v>
      </c>
    </row>
    <row r="79" spans="1:13" ht="12" customHeight="1">
      <c r="A79" s="10"/>
      <c r="B79" s="313" t="s">
        <v>36</v>
      </c>
      <c r="C79" s="318">
        <v>403</v>
      </c>
      <c r="D79" s="318">
        <v>10</v>
      </c>
      <c r="E79" s="318">
        <v>4</v>
      </c>
      <c r="F79" s="318" t="s">
        <v>66</v>
      </c>
      <c r="G79" s="318" t="s">
        <v>66</v>
      </c>
      <c r="H79" s="318" t="s">
        <v>66</v>
      </c>
      <c r="I79" s="318" t="s">
        <v>66</v>
      </c>
      <c r="J79" s="318" t="s">
        <v>66</v>
      </c>
      <c r="K79" s="318">
        <v>6</v>
      </c>
      <c r="L79" s="318" t="s">
        <v>66</v>
      </c>
      <c r="M79" s="318" t="s">
        <v>66</v>
      </c>
    </row>
    <row r="80" spans="1:13" ht="12" customHeight="1">
      <c r="A80" s="20" t="s">
        <v>6</v>
      </c>
      <c r="B80" s="493" t="s">
        <v>90</v>
      </c>
      <c r="C80" s="163">
        <f>IF(SUM(C81:C82)=0,"-",SUM(C81:C82))</f>
        <v>1038</v>
      </c>
      <c r="D80" s="163">
        <f>IF(SUM(D81:D82)=0,"-",SUM(D81:D82))</f>
        <v>17</v>
      </c>
      <c r="E80" s="163">
        <f>IF(SUM(E81:E82)=0,"-",SUM(E81:E82))</f>
        <v>6</v>
      </c>
      <c r="F80" s="163" t="str">
        <f>IF(SUM(F81:F82)=0,"-",SUM(F81:F82))</f>
        <v>-</v>
      </c>
      <c r="G80" s="163" t="str">
        <f>IF(SUM(G81:G82)=0,"-",SUM(G81:G82))</f>
        <v>-</v>
      </c>
      <c r="H80" s="163" t="str">
        <f>IF(SUM(H81:H82)=0,"-",SUM(H81:H82))</f>
        <v>-</v>
      </c>
      <c r="I80" s="163" t="str">
        <f>IF(SUM(I81:I82)=0,"-",SUM(I81:I82))</f>
        <v>-</v>
      </c>
      <c r="J80" s="163">
        <f>IF(SUM(J81:J82)=0,"-",SUM(J81:J82))</f>
        <v>1</v>
      </c>
      <c r="K80" s="163">
        <f>IF(SUM(K81:K82)=0,"-",SUM(K81:K82))</f>
        <v>8</v>
      </c>
      <c r="L80" s="163">
        <f>IF(SUM(L81:L82)=0,"-",SUM(L81:L82))</f>
        <v>2</v>
      </c>
      <c r="M80" s="163" t="str">
        <f>IF(SUM(M81:M82)=0,"-",SUM(M81:M82))</f>
        <v>-</v>
      </c>
    </row>
    <row r="81" spans="1:16" ht="12" customHeight="1">
      <c r="A81" s="13"/>
      <c r="B81" s="313" t="s">
        <v>37</v>
      </c>
      <c r="C81" s="318">
        <v>435</v>
      </c>
      <c r="D81" s="318">
        <v>8</v>
      </c>
      <c r="E81" s="318">
        <v>2</v>
      </c>
      <c r="F81" s="318" t="s">
        <v>66</v>
      </c>
      <c r="G81" s="318" t="s">
        <v>66</v>
      </c>
      <c r="H81" s="318" t="s">
        <v>66</v>
      </c>
      <c r="I81" s="318" t="s">
        <v>66</v>
      </c>
      <c r="J81" s="318">
        <v>1</v>
      </c>
      <c r="K81" s="318">
        <v>3</v>
      </c>
      <c r="L81" s="318">
        <v>2</v>
      </c>
      <c r="M81" s="318" t="s">
        <v>66</v>
      </c>
    </row>
    <row r="82" spans="1:16" ht="12.75" customHeight="1">
      <c r="A82" s="10"/>
      <c r="B82" s="313" t="s">
        <v>36</v>
      </c>
      <c r="C82" s="318">
        <v>603</v>
      </c>
      <c r="D82" s="318">
        <v>9</v>
      </c>
      <c r="E82" s="318">
        <v>4</v>
      </c>
      <c r="F82" s="318" t="s">
        <v>5</v>
      </c>
      <c r="G82" s="318" t="s">
        <v>5</v>
      </c>
      <c r="H82" s="318" t="s">
        <v>5</v>
      </c>
      <c r="I82" s="318" t="s">
        <v>5</v>
      </c>
      <c r="J82" s="318" t="s">
        <v>5</v>
      </c>
      <c r="K82" s="318">
        <v>5</v>
      </c>
      <c r="L82" s="318" t="s">
        <v>5</v>
      </c>
      <c r="M82" s="318" t="s">
        <v>5</v>
      </c>
    </row>
    <row r="83" spans="1:16" ht="9.75" customHeight="1">
      <c r="A83" s="300" t="s">
        <v>189</v>
      </c>
      <c r="B83" s="300"/>
      <c r="C83" s="491"/>
      <c r="D83" s="491"/>
      <c r="E83" s="491"/>
      <c r="F83" s="491"/>
      <c r="G83" s="491"/>
      <c r="H83" s="491"/>
      <c r="I83" s="491"/>
      <c r="J83" s="491"/>
      <c r="K83" s="491"/>
      <c r="L83" s="491"/>
      <c r="M83" s="491"/>
    </row>
    <row r="84" spans="1:16" ht="9.75" customHeight="1">
      <c r="A84" s="146" t="s">
        <v>2</v>
      </c>
      <c r="B84" s="489"/>
      <c r="C84" s="488"/>
      <c r="D84" s="488"/>
      <c r="E84" s="490"/>
      <c r="F84" s="490"/>
      <c r="G84" s="490"/>
      <c r="H84" s="488"/>
      <c r="I84" s="488"/>
      <c r="J84" s="488"/>
      <c r="K84" s="488"/>
      <c r="L84" s="488"/>
      <c r="M84" s="488"/>
      <c r="N84" s="488"/>
      <c r="O84" s="488"/>
      <c r="P84" s="488"/>
    </row>
    <row r="85" spans="1:16" ht="9.75" customHeight="1">
      <c r="A85" s="486"/>
      <c r="B85" s="486"/>
      <c r="C85" s="229"/>
      <c r="D85" s="229"/>
      <c r="E85" s="487"/>
      <c r="F85" s="487"/>
      <c r="G85" s="487"/>
      <c r="H85" s="228"/>
      <c r="I85" s="228"/>
      <c r="J85" s="228"/>
      <c r="K85" s="228"/>
      <c r="L85" s="228"/>
      <c r="M85" s="228"/>
      <c r="N85" s="228"/>
      <c r="O85" s="228"/>
      <c r="P85" s="228"/>
    </row>
    <row r="86" spans="1:16" ht="9.75" customHeight="1">
      <c r="A86" s="485" t="s">
        <v>1</v>
      </c>
      <c r="B86" s="485"/>
      <c r="C86" s="229"/>
      <c r="D86" s="229"/>
      <c r="E86" s="229"/>
      <c r="F86" s="229"/>
      <c r="G86" s="229"/>
      <c r="H86" s="229"/>
      <c r="I86" s="229"/>
      <c r="J86" s="229"/>
      <c r="K86" s="229"/>
      <c r="L86" s="229"/>
      <c r="M86" s="229"/>
      <c r="N86" s="229"/>
      <c r="O86" s="229"/>
      <c r="P86" s="229"/>
    </row>
    <row r="87" spans="1:16" ht="9.75" customHeight="1">
      <c r="A87" s="485" t="s">
        <v>0</v>
      </c>
      <c r="B87" s="485"/>
      <c r="C87" s="485"/>
      <c r="D87" s="485"/>
      <c r="E87" s="229"/>
      <c r="F87" s="484"/>
      <c r="G87" s="229"/>
      <c r="H87" s="229"/>
      <c r="I87" s="229"/>
    </row>
    <row r="88" spans="1:16" ht="9.75" customHeight="1">
      <c r="A88" s="485" t="s">
        <v>224</v>
      </c>
      <c r="B88" s="485"/>
      <c r="C88" s="485"/>
      <c r="D88" s="485"/>
      <c r="E88" s="229"/>
      <c r="F88" s="484"/>
      <c r="G88" s="229"/>
      <c r="H88" s="229"/>
      <c r="I88" s="229"/>
    </row>
    <row r="89" spans="1:16" ht="9.75" customHeight="1">
      <c r="A89" s="485" t="s">
        <v>223</v>
      </c>
      <c r="B89" s="485"/>
      <c r="C89" s="485"/>
      <c r="D89" s="485"/>
      <c r="E89" s="229"/>
      <c r="F89" s="484"/>
      <c r="G89" s="229"/>
      <c r="H89" s="229"/>
      <c r="I89" s="229"/>
    </row>
    <row r="90" spans="1:16" ht="9.75" customHeight="1">
      <c r="A90" s="485" t="s">
        <v>222</v>
      </c>
      <c r="B90" s="485"/>
      <c r="C90" s="485"/>
      <c r="D90" s="485"/>
      <c r="E90" s="229"/>
      <c r="F90" s="484"/>
      <c r="G90" s="229"/>
      <c r="H90" s="229"/>
      <c r="I90" s="229"/>
    </row>
    <row r="91" spans="1:16" ht="9.75" customHeight="1"/>
    <row r="92" spans="1:16" ht="9.75" customHeight="1"/>
    <row r="93" spans="1:16" ht="9.75" customHeight="1"/>
    <row r="94" spans="1:16" ht="9.75" customHeight="1"/>
    <row r="95" spans="1:16" ht="9.75" customHeight="1"/>
    <row r="96" spans="1:16" ht="9.75" customHeight="1"/>
    <row r="97" ht="9.75" customHeight="1"/>
    <row r="98" ht="9.75" customHeight="1"/>
    <row r="99" ht="9.75" customHeight="1"/>
    <row r="100" ht="9.75" customHeight="1"/>
  </sheetData>
  <mergeCells count="20">
    <mergeCell ref="A44:A46"/>
    <mergeCell ref="A65:A67"/>
    <mergeCell ref="G4:H4"/>
    <mergeCell ref="J4:J7"/>
    <mergeCell ref="L3:L7"/>
    <mergeCell ref="M3:M7"/>
    <mergeCell ref="E4:E7"/>
    <mergeCell ref="F4:F7"/>
    <mergeCell ref="A8:A10"/>
    <mergeCell ref="A11:A13"/>
    <mergeCell ref="K4:K7"/>
    <mergeCell ref="G5:G7"/>
    <mergeCell ref="H6:H7"/>
    <mergeCell ref="I6:I7"/>
    <mergeCell ref="L1:M1"/>
    <mergeCell ref="A2:B7"/>
    <mergeCell ref="C2:C7"/>
    <mergeCell ref="D2:D7"/>
    <mergeCell ref="E2:M2"/>
    <mergeCell ref="E3:K3"/>
  </mergeCells>
  <phoneticPr fontId="5"/>
  <pageMargins left="0.65" right="0.21" top="0.78740157480314965" bottom="0.78740157480314965" header="0" footer="0"/>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view="pageBreakPreview" zoomScaleNormal="25" zoomScaleSheetLayoutView="100" workbookViewId="0">
      <selection activeCell="D13" sqref="D13"/>
    </sheetView>
  </sheetViews>
  <sheetFormatPr defaultRowHeight="11.25"/>
  <cols>
    <col min="1" max="1" width="11" style="515" customWidth="1"/>
    <col min="2" max="2" width="4.125" style="515" customWidth="1"/>
    <col min="3" max="3" width="11.875" style="515" customWidth="1"/>
    <col min="4" max="4" width="11.875" style="148" customWidth="1"/>
    <col min="5" max="5" width="11.875" style="514" customWidth="1"/>
    <col min="6" max="6" width="11.875" style="148" customWidth="1"/>
    <col min="7" max="7" width="14.625" style="148" customWidth="1"/>
    <col min="8" max="8" width="2.75" style="148" customWidth="1"/>
    <col min="9" max="14" width="10.5" style="148" customWidth="1"/>
    <col min="15" max="17" width="8.375" style="148" customWidth="1"/>
    <col min="18" max="16384" width="9" style="148"/>
  </cols>
  <sheetData>
    <row r="1" spans="1:8" s="420" customFormat="1" ht="16.5" customHeight="1">
      <c r="A1" s="480" t="s">
        <v>233</v>
      </c>
      <c r="B1" s="480"/>
      <c r="C1" s="480"/>
      <c r="D1" s="480"/>
      <c r="E1" s="480"/>
      <c r="F1" s="480"/>
      <c r="G1" s="48" t="s">
        <v>165</v>
      </c>
      <c r="H1" s="412"/>
    </row>
    <row r="2" spans="1:8" ht="11.25" customHeight="1">
      <c r="A2" s="557"/>
      <c r="B2" s="556"/>
      <c r="C2" s="251" t="s">
        <v>197</v>
      </c>
      <c r="D2" s="477" t="s">
        <v>196</v>
      </c>
      <c r="E2" s="477"/>
      <c r="F2" s="477"/>
      <c r="G2" s="477"/>
    </row>
    <row r="3" spans="1:8" s="530" customFormat="1" ht="11.25" customHeight="1">
      <c r="A3" s="555"/>
      <c r="B3" s="554"/>
      <c r="C3" s="244"/>
      <c r="D3" s="247" t="s">
        <v>195</v>
      </c>
      <c r="E3" s="474" t="s">
        <v>194</v>
      </c>
      <c r="F3" s="247" t="s">
        <v>38</v>
      </c>
      <c r="G3" s="473" t="s">
        <v>232</v>
      </c>
    </row>
    <row r="4" spans="1:8" ht="11.25" customHeight="1">
      <c r="A4" s="462" t="s">
        <v>33</v>
      </c>
      <c r="B4" s="459" t="s">
        <v>90</v>
      </c>
      <c r="C4" s="397">
        <f>SUM(C5+C6)</f>
        <v>1666672</v>
      </c>
      <c r="D4" s="397">
        <f>SUM(D5+D6)</f>
        <v>171375</v>
      </c>
      <c r="E4" s="397">
        <f>SUM(E5+E6)</f>
        <v>93450</v>
      </c>
      <c r="F4" s="467">
        <f>SUM(D4:E4)</f>
        <v>264825</v>
      </c>
      <c r="G4" s="553">
        <f>IF(SUM(F4)=0,"-",F4/C4*100)</f>
        <v>15.889449153762708</v>
      </c>
    </row>
    <row r="5" spans="1:8" ht="11.25" customHeight="1">
      <c r="A5" s="461"/>
      <c r="B5" s="459" t="s">
        <v>37</v>
      </c>
      <c r="C5" s="397">
        <v>626998</v>
      </c>
      <c r="D5" s="467">
        <v>64922</v>
      </c>
      <c r="E5" s="526">
        <v>33105</v>
      </c>
      <c r="F5" s="467">
        <f>SUM(D5:E5)</f>
        <v>98027</v>
      </c>
      <c r="G5" s="458">
        <f>IF(SUM(F5)=0,"-",F5/C5*100)</f>
        <v>15.634340141435857</v>
      </c>
    </row>
    <row r="6" spans="1:8" ht="11.25" customHeight="1">
      <c r="A6" s="461"/>
      <c r="B6" s="459" t="s">
        <v>36</v>
      </c>
      <c r="C6" s="397">
        <v>1039674</v>
      </c>
      <c r="D6" s="467">
        <v>106453</v>
      </c>
      <c r="E6" s="526">
        <v>60345</v>
      </c>
      <c r="F6" s="467">
        <f>SUM(D6:E6)</f>
        <v>166798</v>
      </c>
      <c r="G6" s="458">
        <f>IF(SUM(F6)=0,"-",F6/C6*100)</f>
        <v>16.043298187701144</v>
      </c>
    </row>
    <row r="7" spans="1:8" ht="11.25" customHeight="1">
      <c r="A7" s="464" t="s">
        <v>32</v>
      </c>
      <c r="B7" s="459" t="s">
        <v>90</v>
      </c>
      <c r="C7" s="18">
        <f>IF(SUM(C8,C9)=0,"-",SUM(C8,C9))</f>
        <v>98656</v>
      </c>
      <c r="D7" s="18">
        <f>IF(SUM(D8,D9)=0,"-",SUM(D8,D9))</f>
        <v>10682</v>
      </c>
      <c r="E7" s="18">
        <f>IF(SUM(E8,E9)=0,"-",SUM(E8,E9))</f>
        <v>2021</v>
      </c>
      <c r="F7" s="18">
        <f>IF(SUM(F8,F9)=0,"-",SUM(F8,F9))</f>
        <v>12703</v>
      </c>
      <c r="G7" s="458">
        <f>IF(SUM(F7)=0,"-",F7/C7*100)</f>
        <v>12.876054168018165</v>
      </c>
    </row>
    <row r="8" spans="1:8">
      <c r="A8" s="463"/>
      <c r="B8" s="459" t="s">
        <v>37</v>
      </c>
      <c r="C8" s="18">
        <f>IF(SUM(C11,C38)=0,"-",SUM(C11,C38))</f>
        <v>42478</v>
      </c>
      <c r="D8" s="18">
        <f>IF(SUM(D11,D38)=0,"-",SUM(D11,D38))</f>
        <v>4081</v>
      </c>
      <c r="E8" s="18">
        <f>IF(SUM(E11,E38)=0,"-",SUM(E11,E38))</f>
        <v>629</v>
      </c>
      <c r="F8" s="18">
        <f>IF(SUM(F11,F38)=0,"-",SUM(F11,F38))</f>
        <v>4710</v>
      </c>
      <c r="G8" s="458">
        <f>IF(SUM(F8)=0,"-",F8/C8*100)</f>
        <v>11.088092659729742</v>
      </c>
    </row>
    <row r="9" spans="1:8">
      <c r="A9" s="463"/>
      <c r="B9" s="459" t="s">
        <v>36</v>
      </c>
      <c r="C9" s="18">
        <f>IF(SUM(C12,C39)=0,"-",SUM(C12,C39))</f>
        <v>56178</v>
      </c>
      <c r="D9" s="18">
        <f>IF(SUM(D12,D39)=0,"-",SUM(D12,D39))</f>
        <v>6601</v>
      </c>
      <c r="E9" s="18">
        <f>IF(SUM(E12,E39)=0,"-",SUM(E12,E39))</f>
        <v>1392</v>
      </c>
      <c r="F9" s="18">
        <f>IF(SUM(F12,F39)=0,"-",SUM(F12,F39))</f>
        <v>7993</v>
      </c>
      <c r="G9" s="458">
        <f>IF(SUM(F9)=0,"-",F9/C9*100)</f>
        <v>14.227989604471503</v>
      </c>
    </row>
    <row r="10" spans="1:8" ht="11.25" customHeight="1">
      <c r="A10" s="462" t="s">
        <v>95</v>
      </c>
      <c r="B10" s="459" t="s">
        <v>90</v>
      </c>
      <c r="C10" s="18">
        <f>IF(SUM(C13,C16,C19,C22,C25,C28,C31,C34)=0,"-",SUM(C13,C16,C19,C22,C25,C28,C31,C34))</f>
        <v>34912</v>
      </c>
      <c r="D10" s="18">
        <f>IF(SUM(D13,D16,D19,D22,D25,D28,D31,D34)=0,"-",SUM(D13,D16,D19,D22,D25,D28,D31,D34))</f>
        <v>4570</v>
      </c>
      <c r="E10" s="18">
        <f>IF(SUM(E13,E16,E19,E22,E25,E28,E31,E34)=0,"-",SUM(E13,E16,E19,E22,E25,E28,E31,E34))</f>
        <v>763</v>
      </c>
      <c r="F10" s="18">
        <f>IF(SUM(F13,F16,F19,F22,F25,F28,F31,F34)=0,"-",SUM(F13,F16,F19,F22,F25,F28,F31,F34))</f>
        <v>5333</v>
      </c>
      <c r="G10" s="458">
        <f>IF(SUM(F10)=0,"-",F10/C10*100)</f>
        <v>15.275549954170486</v>
      </c>
    </row>
    <row r="11" spans="1:8" ht="11.25" customHeight="1">
      <c r="A11" s="461"/>
      <c r="B11" s="459" t="s">
        <v>37</v>
      </c>
      <c r="C11" s="18">
        <f>IF(SUM(C14,C17,C20,C23,C26,C29,C32,C35)=0,"-",SUM(C14,C17,C20,C23,C26,C29,C32,C35))</f>
        <v>15355</v>
      </c>
      <c r="D11" s="18">
        <f>IF(SUM(D14,D17,D20,D23,D26,D29,D32,D35)=0,"-",SUM(D14,D17,D20,D23,D26,D29,D32,D35))</f>
        <v>1900</v>
      </c>
      <c r="E11" s="18">
        <f>IF(SUM(E14,E17,E20,E23,E26,E29,E32,E35)=0,"-",SUM(E14,E17,E20,E23,E26,E29,E32,E35))</f>
        <v>232</v>
      </c>
      <c r="F11" s="18">
        <f>IF(SUM(F14,F17,F20,F23,F26,F29,F32,F35)=0,"-",SUM(F14,F17,F20,F23,F26,F29,F32,F35))</f>
        <v>2132</v>
      </c>
      <c r="G11" s="458">
        <f>IF(SUM(F11)=0,"-",F11/C11*100)</f>
        <v>13.884728101595572</v>
      </c>
    </row>
    <row r="12" spans="1:8" ht="11.25" customHeight="1">
      <c r="A12" s="460"/>
      <c r="B12" s="459" t="s">
        <v>36</v>
      </c>
      <c r="C12" s="18">
        <f>IF(SUM(C15,C18,C21,C24,C27,C30,C33,C36)=0,"-",SUM(C15,C18,C21,C24,C27,C30,C33,C36))</f>
        <v>19557</v>
      </c>
      <c r="D12" s="18">
        <f>IF(SUM(D15,D18,D21,D24,D27,D30,D33,D36)=0,"-",SUM(D15,D18,D21,D24,D27,D30,D33,D36))</f>
        <v>2670</v>
      </c>
      <c r="E12" s="18">
        <f>IF(SUM(E15,E18,E21,E24,E27,E30,E33,E36)=0,"-",SUM(E15,E18,E21,E24,E27,E30,E33,E36))</f>
        <v>531</v>
      </c>
      <c r="F12" s="18">
        <f>IF(SUM(F15,F18,F21,F24,F27,F30,F33,F36)=0,"-",SUM(F15,F18,F21,F24,F27,F30,F33,F36))</f>
        <v>3201</v>
      </c>
      <c r="G12" s="458">
        <f>IF(SUM(F12)=0,"-",F12/C12*100)</f>
        <v>16.367541033900906</v>
      </c>
    </row>
    <row r="13" spans="1:8">
      <c r="A13" s="13" t="s">
        <v>30</v>
      </c>
      <c r="B13" s="524" t="s">
        <v>90</v>
      </c>
      <c r="C13" s="163">
        <f>IF(SUM(C14:C15)=0,"-",SUM(C14:C15))</f>
        <v>8330</v>
      </c>
      <c r="D13" s="163">
        <f>IF(SUM(D14:D15)=0,"-",SUM(D14:D15))</f>
        <v>1510</v>
      </c>
      <c r="E13" s="163">
        <f>IF(SUM(E14:E15)=0,"-",SUM(E14:E15))</f>
        <v>412</v>
      </c>
      <c r="F13" s="518">
        <f>IF(SUM(D13:E13)=0,"-",SUM(D13:E13))</f>
        <v>1922</v>
      </c>
      <c r="G13" s="454">
        <f>IF(SUM(F13)=0,"-",F13/C13*100)</f>
        <v>23.073229291716686</v>
      </c>
    </row>
    <row r="14" spans="1:8" ht="11.25" customHeight="1">
      <c r="A14" s="13"/>
      <c r="B14" s="456" t="s">
        <v>37</v>
      </c>
      <c r="C14" s="318">
        <v>3760</v>
      </c>
      <c r="D14" s="318">
        <v>702</v>
      </c>
      <c r="E14" s="318">
        <v>121</v>
      </c>
      <c r="F14" s="151">
        <v>823</v>
      </c>
      <c r="G14" s="436">
        <f>IF(SUM(F14)=0,"-",F14/C14*100)</f>
        <v>21.888297872340427</v>
      </c>
    </row>
    <row r="15" spans="1:8" ht="11.25" customHeight="1">
      <c r="A15" s="13"/>
      <c r="B15" s="456" t="s">
        <v>36</v>
      </c>
      <c r="C15" s="318">
        <v>4570</v>
      </c>
      <c r="D15" s="318">
        <v>808</v>
      </c>
      <c r="E15" s="318">
        <v>291</v>
      </c>
      <c r="F15" s="151">
        <v>1099</v>
      </c>
      <c r="G15" s="436">
        <f>IF(SUM(F15)=0,"-",F15/C15*100)</f>
        <v>24.048140043763677</v>
      </c>
    </row>
    <row r="16" spans="1:8" ht="11.25" customHeight="1">
      <c r="A16" s="20" t="s">
        <v>29</v>
      </c>
      <c r="B16" s="524" t="s">
        <v>90</v>
      </c>
      <c r="C16" s="163">
        <f>IF(SUM(C17:C18)=0,"-",SUM(C17:C18))</f>
        <v>6468</v>
      </c>
      <c r="D16" s="163">
        <f>IF(SUM(D17:D18)=0,"-",SUM(D17:D18))</f>
        <v>329</v>
      </c>
      <c r="E16" s="163">
        <f>IF(SUM(E17:E18)=0,"-",SUM(E17:E18))</f>
        <v>31</v>
      </c>
      <c r="F16" s="518">
        <f>IF(SUM(D16:E16)=0,"-",SUM(D16:E16))</f>
        <v>360</v>
      </c>
      <c r="G16" s="454">
        <f>IF(SUM(F16)=0,"-",F16/C16*100)</f>
        <v>5.5658627087198518</v>
      </c>
    </row>
    <row r="17" spans="1:7" ht="11.25" customHeight="1">
      <c r="A17" s="13"/>
      <c r="B17" s="456" t="s">
        <v>37</v>
      </c>
      <c r="C17" s="318">
        <v>3026</v>
      </c>
      <c r="D17" s="318">
        <v>105</v>
      </c>
      <c r="E17" s="318">
        <v>6</v>
      </c>
      <c r="F17" s="151">
        <v>111</v>
      </c>
      <c r="G17" s="436">
        <f>IF(SUM(F17)=0,"-",F17/C17*100)</f>
        <v>3.6682088565763382</v>
      </c>
    </row>
    <row r="18" spans="1:7" ht="11.25" customHeight="1">
      <c r="A18" s="10"/>
      <c r="B18" s="456" t="s">
        <v>36</v>
      </c>
      <c r="C18" s="318">
        <v>3442</v>
      </c>
      <c r="D18" s="318">
        <v>224</v>
      </c>
      <c r="E18" s="318">
        <v>25</v>
      </c>
      <c r="F18" s="151">
        <v>249</v>
      </c>
      <c r="G18" s="436">
        <f>IF(SUM(F18)=0,"-",F18/C18*100)</f>
        <v>7.2341661824520633</v>
      </c>
    </row>
    <row r="19" spans="1:7" ht="11.25" customHeight="1">
      <c r="A19" s="13" t="s">
        <v>28</v>
      </c>
      <c r="B19" s="524" t="s">
        <v>90</v>
      </c>
      <c r="C19" s="163">
        <f>IF(SUM(C20:C21)=0,"-",SUM(C20:C21))</f>
        <v>1481</v>
      </c>
      <c r="D19" s="163">
        <f>IF(SUM(D20:D21)=0,"-",SUM(D20:D21))</f>
        <v>316</v>
      </c>
      <c r="E19" s="163">
        <f>IF(SUM(E20:E21)=0,"-",SUM(E20:E21))</f>
        <v>22</v>
      </c>
      <c r="F19" s="518">
        <f>IF(SUM(D19:E19)=0,"-",SUM(D19:E19))</f>
        <v>338</v>
      </c>
      <c r="G19" s="454">
        <f>IF(SUM(F19)=0,"-",F19/C19*100)</f>
        <v>22.822417285617828</v>
      </c>
    </row>
    <row r="20" spans="1:7" ht="11.25" customHeight="1">
      <c r="A20" s="13"/>
      <c r="B20" s="456" t="s">
        <v>37</v>
      </c>
      <c r="C20" s="318">
        <v>670</v>
      </c>
      <c r="D20" s="318">
        <v>115</v>
      </c>
      <c r="E20" s="318">
        <v>3</v>
      </c>
      <c r="F20" s="151">
        <v>118</v>
      </c>
      <c r="G20" s="436">
        <f>IF(SUM(F20)=0,"-",F20/C20*100)</f>
        <v>17.611940298507463</v>
      </c>
    </row>
    <row r="21" spans="1:7" ht="11.25" customHeight="1">
      <c r="A21" s="13"/>
      <c r="B21" s="456" t="s">
        <v>36</v>
      </c>
      <c r="C21" s="318">
        <v>811</v>
      </c>
      <c r="D21" s="318">
        <v>201</v>
      </c>
      <c r="E21" s="318">
        <v>19</v>
      </c>
      <c r="F21" s="151">
        <v>220</v>
      </c>
      <c r="G21" s="436">
        <f>IF(SUM(F21)=0,"-",F21/C21*100)</f>
        <v>27.127003699136871</v>
      </c>
    </row>
    <row r="22" spans="1:7" ht="11.25" customHeight="1">
      <c r="A22" s="20" t="s">
        <v>27</v>
      </c>
      <c r="B22" s="524" t="s">
        <v>90</v>
      </c>
      <c r="C22" s="163">
        <f>IF(SUM(C23:C24)=0,"-",SUM(C23:C24))</f>
        <v>2544</v>
      </c>
      <c r="D22" s="163">
        <f>IF(SUM(D23:D24)=0,"-",SUM(D23:D24))</f>
        <v>389</v>
      </c>
      <c r="E22" s="163" t="str">
        <f>IF(SUM(E23:E24)=0,"-",SUM(E23:E24))</f>
        <v>-</v>
      </c>
      <c r="F22" s="518">
        <f>IF(SUM(D22:E22)=0,"-",SUM(D22:E22))</f>
        <v>389</v>
      </c>
      <c r="G22" s="454">
        <f>IF(SUM(F22)=0,"-",F22/C22*100)</f>
        <v>15.290880503144654</v>
      </c>
    </row>
    <row r="23" spans="1:7" ht="11.25" customHeight="1">
      <c r="A23" s="13"/>
      <c r="B23" s="456" t="s">
        <v>37</v>
      </c>
      <c r="C23" s="318">
        <v>1085</v>
      </c>
      <c r="D23" s="318">
        <v>158</v>
      </c>
      <c r="E23" s="318" t="s">
        <v>66</v>
      </c>
      <c r="F23" s="151">
        <v>158</v>
      </c>
      <c r="G23" s="436">
        <f>IF(SUM(F23)=0,"-",F23/C23*100)</f>
        <v>14.562211981566819</v>
      </c>
    </row>
    <row r="24" spans="1:7" ht="11.25" customHeight="1">
      <c r="A24" s="10"/>
      <c r="B24" s="456" t="s">
        <v>36</v>
      </c>
      <c r="C24" s="318">
        <v>1459</v>
      </c>
      <c r="D24" s="318">
        <v>231</v>
      </c>
      <c r="E24" s="318" t="s">
        <v>66</v>
      </c>
      <c r="F24" s="151">
        <v>231</v>
      </c>
      <c r="G24" s="436">
        <f>IF(SUM(F24)=0,"-",F24/C24*100)</f>
        <v>15.832762165867031</v>
      </c>
    </row>
    <row r="25" spans="1:7" ht="11.25" customHeight="1">
      <c r="A25" s="13" t="s">
        <v>26</v>
      </c>
      <c r="B25" s="524" t="s">
        <v>90</v>
      </c>
      <c r="C25" s="163">
        <f>IF(SUM(C26:C27)=0,"-",SUM(C26:C27))</f>
        <v>1462</v>
      </c>
      <c r="D25" s="163">
        <f>IF(SUM(D26:D27)=0,"-",SUM(D26:D27))</f>
        <v>286</v>
      </c>
      <c r="E25" s="163" t="str">
        <f>IF(SUM(E26:E27)=0,"-",SUM(E26:E27))</f>
        <v>-</v>
      </c>
      <c r="F25" s="518">
        <f>IF(SUM(D25:E25)=0,"-",SUM(D25:E25))</f>
        <v>286</v>
      </c>
      <c r="G25" s="454">
        <f>IF(SUM(F25)=0,"-",F25/C25*100)</f>
        <v>19.562243502051984</v>
      </c>
    </row>
    <row r="26" spans="1:7" ht="11.25" customHeight="1">
      <c r="A26" s="13"/>
      <c r="B26" s="456" t="s">
        <v>37</v>
      </c>
      <c r="C26" s="318">
        <v>669</v>
      </c>
      <c r="D26" s="318">
        <v>111</v>
      </c>
      <c r="E26" s="318" t="s">
        <v>66</v>
      </c>
      <c r="F26" s="151">
        <v>111</v>
      </c>
      <c r="G26" s="436">
        <f>IF(SUM(F26)=0,"-",F26/C26*100)</f>
        <v>16.591928251121075</v>
      </c>
    </row>
    <row r="27" spans="1:7" ht="11.25" customHeight="1">
      <c r="A27" s="13"/>
      <c r="B27" s="456" t="s">
        <v>36</v>
      </c>
      <c r="C27" s="318">
        <v>793</v>
      </c>
      <c r="D27" s="318">
        <v>175</v>
      </c>
      <c r="E27" s="318" t="s">
        <v>66</v>
      </c>
      <c r="F27" s="151">
        <v>175</v>
      </c>
      <c r="G27" s="436">
        <f>IF(SUM(F27)=0,"-",F27/C27*100)</f>
        <v>22.068095838587642</v>
      </c>
    </row>
    <row r="28" spans="1:7" ht="11.25" customHeight="1">
      <c r="A28" s="20" t="s">
        <v>24</v>
      </c>
      <c r="B28" s="524" t="s">
        <v>90</v>
      </c>
      <c r="C28" s="163">
        <f>IF(SUM(C29:C30)=0,"-",SUM(C29:C30))</f>
        <v>7477</v>
      </c>
      <c r="D28" s="163">
        <f>IF(SUM(D29:D30)=0,"-",SUM(D29:D30))</f>
        <v>723</v>
      </c>
      <c r="E28" s="163">
        <f>IF(SUM(E29:E30)=0,"-",SUM(E29:E30))</f>
        <v>238</v>
      </c>
      <c r="F28" s="518">
        <f>IF(SUM(D28:E28)=0,"-",SUM(D28:E28))</f>
        <v>961</v>
      </c>
      <c r="G28" s="454">
        <f>IF(SUM(F28)=0,"-",F28/C28*100)</f>
        <v>12.85274842851411</v>
      </c>
    </row>
    <row r="29" spans="1:7" ht="11.25" customHeight="1">
      <c r="A29" s="13"/>
      <c r="B29" s="456" t="s">
        <v>37</v>
      </c>
      <c r="C29" s="318">
        <v>2861</v>
      </c>
      <c r="D29" s="318">
        <v>308</v>
      </c>
      <c r="E29" s="318">
        <v>76</v>
      </c>
      <c r="F29" s="151">
        <v>384</v>
      </c>
      <c r="G29" s="436">
        <f>IF(SUM(F29)=0,"-",F29/C29*100)</f>
        <v>13.421880461377143</v>
      </c>
    </row>
    <row r="30" spans="1:7" ht="11.25" customHeight="1">
      <c r="A30" s="10"/>
      <c r="B30" s="456" t="s">
        <v>36</v>
      </c>
      <c r="C30" s="318">
        <v>4616</v>
      </c>
      <c r="D30" s="318">
        <v>415</v>
      </c>
      <c r="E30" s="318">
        <v>162</v>
      </c>
      <c r="F30" s="151">
        <v>577</v>
      </c>
      <c r="G30" s="436">
        <f>IF(SUM(F30)=0,"-",F30/C30*100)</f>
        <v>12.5</v>
      </c>
    </row>
    <row r="31" spans="1:7">
      <c r="A31" s="13" t="s">
        <v>23</v>
      </c>
      <c r="B31" s="524" t="s">
        <v>90</v>
      </c>
      <c r="C31" s="163">
        <f>IF(SUM(C32:C33)=0,"-",SUM(C32:C33))</f>
        <v>1524</v>
      </c>
      <c r="D31" s="163">
        <f>IF(SUM(D32:D33)=0,"-",SUM(D32:D33))</f>
        <v>296</v>
      </c>
      <c r="E31" s="163">
        <f>IF(SUM(E32:E33)=0,"-",SUM(E32:E33))</f>
        <v>60</v>
      </c>
      <c r="F31" s="518">
        <f>IF(SUM(D31:E31)=0,"-",SUM(D31:E31))</f>
        <v>356</v>
      </c>
      <c r="G31" s="454">
        <f>IF(SUM(F31)=0,"-",F31/C31*100)</f>
        <v>23.359580052493438</v>
      </c>
    </row>
    <row r="32" spans="1:7">
      <c r="A32" s="13"/>
      <c r="B32" s="456" t="s">
        <v>37</v>
      </c>
      <c r="C32" s="318">
        <v>748</v>
      </c>
      <c r="D32" s="318">
        <v>118</v>
      </c>
      <c r="E32" s="318">
        <v>26</v>
      </c>
      <c r="F32" s="151">
        <v>144</v>
      </c>
      <c r="G32" s="436">
        <f>IF(SUM(F32)=0,"-",F32/C32*100)</f>
        <v>19.251336898395721</v>
      </c>
    </row>
    <row r="33" spans="1:14">
      <c r="A33" s="13"/>
      <c r="B33" s="456" t="s">
        <v>36</v>
      </c>
      <c r="C33" s="318">
        <v>776</v>
      </c>
      <c r="D33" s="318">
        <v>178</v>
      </c>
      <c r="E33" s="318">
        <v>34</v>
      </c>
      <c r="F33" s="151">
        <v>212</v>
      </c>
      <c r="G33" s="436">
        <f>IF(SUM(F33)=0,"-",F33/C33*100)</f>
        <v>27.319587628865978</v>
      </c>
    </row>
    <row r="34" spans="1:14">
      <c r="A34" s="20" t="s">
        <v>22</v>
      </c>
      <c r="B34" s="524" t="s">
        <v>90</v>
      </c>
      <c r="C34" s="163">
        <f>IF(SUM(C35:C36)=0,"-",SUM(C35:C36))</f>
        <v>5626</v>
      </c>
      <c r="D34" s="163">
        <f>IF(SUM(D35:D36)=0,"-",SUM(D35:D36))</f>
        <v>721</v>
      </c>
      <c r="E34" s="163" t="str">
        <f>IF(SUM(E35:E36)=0,"-",SUM(E35:E36))</f>
        <v>-</v>
      </c>
      <c r="F34" s="518">
        <f>IF(SUM(D34:E34)=0,"-",SUM(D34:E34))</f>
        <v>721</v>
      </c>
      <c r="G34" s="454">
        <f>IF(SUM(F34)=0,"-",F34/C34*100)</f>
        <v>12.815499466761466</v>
      </c>
    </row>
    <row r="35" spans="1:14">
      <c r="A35" s="13"/>
      <c r="B35" s="456" t="s">
        <v>37</v>
      </c>
      <c r="C35" s="318">
        <v>2536</v>
      </c>
      <c r="D35" s="318">
        <v>283</v>
      </c>
      <c r="E35" s="318" t="s">
        <v>66</v>
      </c>
      <c r="F35" s="151">
        <v>283</v>
      </c>
      <c r="G35" s="436">
        <f>IF(SUM(F35)=0,"-",F35/C35*100)</f>
        <v>11.159305993690852</v>
      </c>
    </row>
    <row r="36" spans="1:14">
      <c r="A36" s="10"/>
      <c r="B36" s="456" t="s">
        <v>36</v>
      </c>
      <c r="C36" s="318">
        <v>3090</v>
      </c>
      <c r="D36" s="318">
        <v>438</v>
      </c>
      <c r="E36" s="318" t="s">
        <v>66</v>
      </c>
      <c r="F36" s="151">
        <v>438</v>
      </c>
      <c r="G36" s="436">
        <f>IF(SUM(F36)=0,"-",F36/C36*100)</f>
        <v>14.174757281553399</v>
      </c>
    </row>
    <row r="37" spans="1:14">
      <c r="A37" s="552" t="s">
        <v>20</v>
      </c>
      <c r="B37" s="310" t="s">
        <v>90</v>
      </c>
      <c r="C37" s="163">
        <f>IF(SUM(C38:C39)=0,"-",SUM(C38:C39))</f>
        <v>63744</v>
      </c>
      <c r="D37" s="163">
        <f>IF(SUM(D38:D39)=0,"-",SUM(D38:D39))</f>
        <v>6112</v>
      </c>
      <c r="E37" s="163">
        <f>IF(SUM(E38:E39)=0,"-",SUM(E38:E39))</f>
        <v>1258</v>
      </c>
      <c r="F37" s="163">
        <f>IF(SUM(F38:F39)=0,"-",SUM(F38:F39))</f>
        <v>7370</v>
      </c>
      <c r="G37" s="454">
        <f>IF(SUM(F37)=0,"-",F37/C37*100)</f>
        <v>11.561872489959839</v>
      </c>
      <c r="H37" s="59"/>
    </row>
    <row r="38" spans="1:14" ht="12">
      <c r="A38" s="551"/>
      <c r="B38" s="310" t="s">
        <v>37</v>
      </c>
      <c r="C38" s="548">
        <v>27123</v>
      </c>
      <c r="D38" s="318">
        <v>2181</v>
      </c>
      <c r="E38" s="438">
        <v>397</v>
      </c>
      <c r="F38" s="316">
        <f>D38+E38</f>
        <v>2578</v>
      </c>
      <c r="G38" s="436">
        <f>IF(SUM(F38)=0,"-",F38/C38*100)</f>
        <v>9.5048482837444226</v>
      </c>
      <c r="H38" s="52"/>
      <c r="I38" s="52"/>
      <c r="J38" s="52"/>
      <c r="K38" s="52"/>
      <c r="L38" s="52"/>
      <c r="M38" s="52"/>
      <c r="N38" s="52"/>
    </row>
    <row r="39" spans="1:14" ht="12">
      <c r="A39" s="551"/>
      <c r="B39" s="310" t="s">
        <v>36</v>
      </c>
      <c r="C39" s="548">
        <v>36621</v>
      </c>
      <c r="D39" s="318">
        <v>3931</v>
      </c>
      <c r="E39" s="438">
        <v>861</v>
      </c>
      <c r="F39" s="316">
        <f>D39+E39</f>
        <v>4792</v>
      </c>
      <c r="G39" s="436">
        <f>IF(SUM(F39)=0,"-",F39/C39*100)</f>
        <v>13.085388165260369</v>
      </c>
      <c r="H39" s="52"/>
      <c r="I39" s="52"/>
      <c r="J39" s="52"/>
      <c r="K39" s="52"/>
      <c r="L39" s="52"/>
      <c r="M39" s="52"/>
      <c r="N39" s="52"/>
    </row>
    <row r="40" spans="1:14" ht="12">
      <c r="A40" s="188" t="s">
        <v>32</v>
      </c>
      <c r="B40" s="320" t="s">
        <v>90</v>
      </c>
      <c r="C40" s="17">
        <f>C43</f>
        <v>12416</v>
      </c>
      <c r="D40" s="17">
        <f>D43</f>
        <v>1903</v>
      </c>
      <c r="E40" s="17">
        <f>E43</f>
        <v>75</v>
      </c>
      <c r="F40" s="17">
        <f>F43</f>
        <v>1978</v>
      </c>
      <c r="G40" s="443">
        <f>IF(F40="-","-",F40/C40*100)</f>
        <v>15.931056701030927</v>
      </c>
      <c r="H40" s="52"/>
      <c r="I40" s="52"/>
      <c r="J40" s="52"/>
      <c r="K40" s="52"/>
      <c r="L40" s="52"/>
      <c r="M40" s="52"/>
      <c r="N40" s="52"/>
    </row>
    <row r="41" spans="1:14" ht="12">
      <c r="A41" s="187"/>
      <c r="B41" s="320" t="s">
        <v>37</v>
      </c>
      <c r="C41" s="17">
        <f>C44</f>
        <v>4929</v>
      </c>
      <c r="D41" s="17">
        <f>D44</f>
        <v>730</v>
      </c>
      <c r="E41" s="17">
        <f>E44</f>
        <v>40</v>
      </c>
      <c r="F41" s="17">
        <f>F44</f>
        <v>770</v>
      </c>
      <c r="G41" s="443">
        <f>IF(F41="-","-",F41/C41*100)</f>
        <v>15.621829985798335</v>
      </c>
      <c r="H41" s="52"/>
      <c r="I41" s="52"/>
      <c r="J41" s="52"/>
      <c r="K41" s="52"/>
      <c r="L41" s="52"/>
      <c r="M41" s="52"/>
      <c r="N41" s="52"/>
    </row>
    <row r="42" spans="1:14" ht="12">
      <c r="A42" s="186"/>
      <c r="B42" s="320" t="s">
        <v>36</v>
      </c>
      <c r="C42" s="17">
        <f>C45</f>
        <v>7487</v>
      </c>
      <c r="D42" s="17">
        <f>D45</f>
        <v>1173</v>
      </c>
      <c r="E42" s="17">
        <f>E45</f>
        <v>35</v>
      </c>
      <c r="F42" s="17">
        <f>F45</f>
        <v>1208</v>
      </c>
      <c r="G42" s="443">
        <f>IF(F42="-","-",F42/C42*100)</f>
        <v>16.134633364498463</v>
      </c>
      <c r="H42" s="52"/>
      <c r="I42" s="52"/>
      <c r="J42" s="52"/>
      <c r="K42" s="52"/>
      <c r="L42" s="52"/>
      <c r="M42" s="52"/>
      <c r="N42" s="52"/>
    </row>
    <row r="43" spans="1:14" ht="11.25" customHeight="1">
      <c r="A43" s="178" t="s">
        <v>191</v>
      </c>
      <c r="B43" s="196" t="s">
        <v>90</v>
      </c>
      <c r="C43" s="15">
        <f>IF(SUM(C46,C49,C52,C55,C58)=0,"-",SUM(C46,C49,C52,C55,C58))</f>
        <v>12416</v>
      </c>
      <c r="D43" s="15">
        <f>IF(SUM(D46,D49,D52,D55,D58)=0,"-",SUM(D46,D49,D52,D55,D58))</f>
        <v>1903</v>
      </c>
      <c r="E43" s="15">
        <f>IF(SUM(E46,E49,E52,E55,E58)=0,"-",SUM(E46,E49,E52,E55,E58))</f>
        <v>75</v>
      </c>
      <c r="F43" s="15">
        <f>IF(SUM(D43:E43)=0,"-",SUM(D43:E43))</f>
        <v>1978</v>
      </c>
      <c r="G43" s="443">
        <f>IF(F43="-","-",F43/C43*100)</f>
        <v>15.931056701030927</v>
      </c>
    </row>
    <row r="44" spans="1:14" ht="11.25" customHeight="1">
      <c r="A44" s="500"/>
      <c r="B44" s="320" t="s">
        <v>37</v>
      </c>
      <c r="C44" s="15">
        <f>IF(SUM(C47,C50,C53,C56,C59)=0,"-",SUM(C47,C50,C53,C56,C59))</f>
        <v>4929</v>
      </c>
      <c r="D44" s="15">
        <f>IF(SUM(D47,D50,D53,D56,D59)=0,"-",SUM(D47,D50,D53,D56,D59))</f>
        <v>730</v>
      </c>
      <c r="E44" s="15">
        <f>IF(SUM(E47,E50,E53,E56,E59)=0,"-",SUM(E47,E50,E53,E56,E59))</f>
        <v>40</v>
      </c>
      <c r="F44" s="15">
        <f>IF(SUM(D44:E44)=0,"-",SUM(D44:E44))</f>
        <v>770</v>
      </c>
      <c r="G44" s="443">
        <f>IF(F44="-","-",F44/C44*100)</f>
        <v>15.621829985798335</v>
      </c>
    </row>
    <row r="45" spans="1:14" ht="11.25" customHeight="1">
      <c r="A45" s="499"/>
      <c r="B45" s="320" t="s">
        <v>36</v>
      </c>
      <c r="C45" s="15">
        <f>IF(SUM(C48,C51,C54,C57,C60)=0,"-",SUM(C48,C51,C54,C57,C60))</f>
        <v>7487</v>
      </c>
      <c r="D45" s="15">
        <f>IF(SUM(D48,D51,D54,D57,D60)=0,"-",SUM(D48,D51,D54,D57,D60))</f>
        <v>1173</v>
      </c>
      <c r="E45" s="15">
        <f>IF(SUM(E48,E51,E54,E57,E60)=0,"-",SUM(E48,E51,E54,E57,E60))</f>
        <v>35</v>
      </c>
      <c r="F45" s="15">
        <f>IF(SUM(D45:E45)=0,"-",SUM(D45:E45))</f>
        <v>1208</v>
      </c>
      <c r="G45" s="443">
        <f>IF(F45="-","-",F45/C45*100)</f>
        <v>16.134633364498463</v>
      </c>
    </row>
    <row r="46" spans="1:14" ht="11.25" customHeight="1">
      <c r="A46" s="20" t="s">
        <v>17</v>
      </c>
      <c r="B46" s="233" t="s">
        <v>90</v>
      </c>
      <c r="C46" s="232">
        <f>IF(SUM(C47:C48)=0,"-",SUM(C47:C48))</f>
        <v>3404</v>
      </c>
      <c r="D46" s="232">
        <f>IF(SUM(D47:D48)=0,"-",SUM(D47:D48))</f>
        <v>497</v>
      </c>
      <c r="E46" s="232">
        <f>IF(SUM(E47:E48)=0,"-",SUM(E47:E48))</f>
        <v>62</v>
      </c>
      <c r="F46" s="232">
        <f>IF(SUM(D46:E46)=0,"-",SUM(D46:E46))</f>
        <v>559</v>
      </c>
      <c r="G46" s="440">
        <f>IF(F46="-","-",F46/C46*100)</f>
        <v>16.421856639247945</v>
      </c>
    </row>
    <row r="47" spans="1:14" ht="11.25" customHeight="1">
      <c r="A47" s="13"/>
      <c r="B47" s="439" t="s">
        <v>37</v>
      </c>
      <c r="C47" s="548">
        <v>1117</v>
      </c>
      <c r="D47" s="318">
        <v>180</v>
      </c>
      <c r="E47" s="438">
        <v>32</v>
      </c>
      <c r="F47" s="158">
        <f>E47+D47</f>
        <v>212</v>
      </c>
      <c r="G47" s="550">
        <f>F47/C47*100</f>
        <v>18.979409131602505</v>
      </c>
    </row>
    <row r="48" spans="1:14" ht="11.25" customHeight="1">
      <c r="A48" s="10"/>
      <c r="B48" s="439" t="s">
        <v>36</v>
      </c>
      <c r="C48" s="548">
        <v>2287</v>
      </c>
      <c r="D48" s="318">
        <v>317</v>
      </c>
      <c r="E48" s="438">
        <v>30</v>
      </c>
      <c r="F48" s="158">
        <f>E48+D48</f>
        <v>347</v>
      </c>
      <c r="G48" s="550">
        <f>F48/C48*100</f>
        <v>15.172715347616966</v>
      </c>
    </row>
    <row r="49" spans="1:14" ht="11.25" customHeight="1">
      <c r="A49" s="20" t="s">
        <v>16</v>
      </c>
      <c r="B49" s="233" t="s">
        <v>90</v>
      </c>
      <c r="C49" s="232">
        <f>IF(SUM(C50:C51)=0,"-",SUM(C50:C51))</f>
        <v>2373</v>
      </c>
      <c r="D49" s="232">
        <f>IF(SUM(D50:D51)=0,"-",SUM(D50:D51))</f>
        <v>430</v>
      </c>
      <c r="E49" s="232" t="str">
        <f>IF(SUM(E50:E51)=0,"-",SUM(E50:E51))</f>
        <v>-</v>
      </c>
      <c r="F49" s="232">
        <f>IF(SUM(D49:E49)=0,"-",SUM(D49:E49))</f>
        <v>430</v>
      </c>
      <c r="G49" s="440">
        <f>IF(F49="-","-",F49/C49*100)</f>
        <v>18.120522545301306</v>
      </c>
    </row>
    <row r="50" spans="1:14" ht="11.25" customHeight="1">
      <c r="A50" s="13"/>
      <c r="B50" s="439" t="s">
        <v>37</v>
      </c>
      <c r="C50" s="548">
        <v>999</v>
      </c>
      <c r="D50" s="318">
        <v>150</v>
      </c>
      <c r="E50" s="438" t="s">
        <v>66</v>
      </c>
      <c r="F50" s="158">
        <v>150</v>
      </c>
      <c r="G50" s="550">
        <f>F50/C50*100</f>
        <v>15.015015015015015</v>
      </c>
    </row>
    <row r="51" spans="1:14" ht="11.25" customHeight="1">
      <c r="A51" s="10"/>
      <c r="B51" s="439" t="s">
        <v>36</v>
      </c>
      <c r="C51" s="548">
        <v>1374</v>
      </c>
      <c r="D51" s="318">
        <v>280</v>
      </c>
      <c r="E51" s="438" t="s">
        <v>67</v>
      </c>
      <c r="F51" s="158">
        <v>280</v>
      </c>
      <c r="G51" s="550">
        <f>F51/C51*100</f>
        <v>20.378457059679768</v>
      </c>
    </row>
    <row r="52" spans="1:14" ht="11.25" customHeight="1">
      <c r="A52" s="20" t="s">
        <v>15</v>
      </c>
      <c r="B52" s="233" t="s">
        <v>90</v>
      </c>
      <c r="C52" s="232">
        <f>IF(SUM(C53:C54)=0,"-",SUM(C53:C54))</f>
        <v>3122</v>
      </c>
      <c r="D52" s="232">
        <f>IF(SUM(D53:D54)=0,"-",SUM(D53:D54))</f>
        <v>411</v>
      </c>
      <c r="E52" s="232" t="str">
        <f>IF(SUM(E53:E54)=0,"-",SUM(E53:E54))</f>
        <v>-</v>
      </c>
      <c r="F52" s="232">
        <f>IF(SUM(D52:E52)=0,"-",SUM(D52:E52))</f>
        <v>411</v>
      </c>
      <c r="G52" s="440">
        <f>IF(F52="-","-",F52/C52*100)</f>
        <v>13.164638052530428</v>
      </c>
    </row>
    <row r="53" spans="1:14" ht="11.25" customHeight="1">
      <c r="A53" s="13"/>
      <c r="B53" s="439" t="s">
        <v>37</v>
      </c>
      <c r="C53" s="548">
        <v>1437</v>
      </c>
      <c r="D53" s="318">
        <v>178</v>
      </c>
      <c r="E53" s="438" t="s">
        <v>66</v>
      </c>
      <c r="F53" s="158">
        <v>178</v>
      </c>
      <c r="G53" s="549">
        <f>F53/C53*100</f>
        <v>12.386917188587335</v>
      </c>
    </row>
    <row r="54" spans="1:14" ht="11.25" customHeight="1">
      <c r="A54" s="10"/>
      <c r="B54" s="439" t="s">
        <v>36</v>
      </c>
      <c r="C54" s="548">
        <v>1685</v>
      </c>
      <c r="D54" s="318">
        <v>233</v>
      </c>
      <c r="E54" s="438" t="s">
        <v>66</v>
      </c>
      <c r="F54" s="158">
        <v>233</v>
      </c>
      <c r="G54" s="549">
        <f>F54/C54*100</f>
        <v>13.827893175074186</v>
      </c>
    </row>
    <row r="55" spans="1:14" ht="11.25" customHeight="1">
      <c r="A55" s="20" t="s">
        <v>14</v>
      </c>
      <c r="B55" s="233" t="s">
        <v>90</v>
      </c>
      <c r="C55" s="232">
        <f>IF(SUM(C56:C57)=0,"-",SUM(C56:C57))</f>
        <v>1883</v>
      </c>
      <c r="D55" s="232">
        <f>IF(SUM(D56:D57)=0,"-",SUM(D56:D57))</f>
        <v>317</v>
      </c>
      <c r="E55" s="232">
        <f>IF(SUM(E56:E57)=0,"-",SUM(E56:E57))</f>
        <v>13</v>
      </c>
      <c r="F55" s="232">
        <f>IF(SUM(D55:E55)=0,"-",SUM(D55:E55))</f>
        <v>330</v>
      </c>
      <c r="G55" s="440">
        <f>IF(F55="-","-",F55/C55*100)</f>
        <v>17.525225703664365</v>
      </c>
    </row>
    <row r="56" spans="1:14" ht="11.25" customHeight="1">
      <c r="A56" s="13"/>
      <c r="B56" s="439" t="s">
        <v>37</v>
      </c>
      <c r="C56" s="548">
        <v>709</v>
      </c>
      <c r="D56" s="318">
        <v>125</v>
      </c>
      <c r="E56" s="438">
        <v>8</v>
      </c>
      <c r="F56" s="158">
        <f>E56+D56</f>
        <v>133</v>
      </c>
      <c r="G56" s="550">
        <f>F56/C56*100</f>
        <v>18.758815232722146</v>
      </c>
    </row>
    <row r="57" spans="1:14" ht="11.25" customHeight="1">
      <c r="A57" s="10"/>
      <c r="B57" s="439" t="s">
        <v>36</v>
      </c>
      <c r="C57" s="548">
        <v>1174</v>
      </c>
      <c r="D57" s="318">
        <v>192</v>
      </c>
      <c r="E57" s="438">
        <v>5</v>
      </c>
      <c r="F57" s="158">
        <f>E57+D57</f>
        <v>197</v>
      </c>
      <c r="G57" s="550">
        <f>F57/C57*100</f>
        <v>16.780238500851787</v>
      </c>
    </row>
    <row r="58" spans="1:14" ht="11.25" customHeight="1">
      <c r="A58" s="20" t="s">
        <v>13</v>
      </c>
      <c r="B58" s="233" t="s">
        <v>90</v>
      </c>
      <c r="C58" s="232">
        <f>IF(SUM(C59:C60)=0,"-",SUM(C59:C60))</f>
        <v>1634</v>
      </c>
      <c r="D58" s="232">
        <f>IF(SUM(D59:D60)=0,"-",SUM(D59:D60))</f>
        <v>248</v>
      </c>
      <c r="E58" s="232" t="str">
        <f>IF(SUM(E59:E60)=0,"-",SUM(E59:E60))</f>
        <v>-</v>
      </c>
      <c r="F58" s="232">
        <f>IF(SUM(D58:E58)=0,"-",SUM(D58:E58))</f>
        <v>248</v>
      </c>
      <c r="G58" s="440">
        <f>IF(F58="-","-",F58/C58*100)</f>
        <v>15.177478580171359</v>
      </c>
    </row>
    <row r="59" spans="1:14" ht="11.25" customHeight="1">
      <c r="A59" s="13"/>
      <c r="B59" s="439" t="s">
        <v>37</v>
      </c>
      <c r="C59" s="548">
        <v>667</v>
      </c>
      <c r="D59" s="318">
        <v>97</v>
      </c>
      <c r="E59" s="438" t="s">
        <v>66</v>
      </c>
      <c r="F59" s="158">
        <v>97</v>
      </c>
      <c r="G59" s="549">
        <v>14.5</v>
      </c>
    </row>
    <row r="60" spans="1:14" ht="11.25" customHeight="1">
      <c r="A60" s="10"/>
      <c r="B60" s="439" t="s">
        <v>36</v>
      </c>
      <c r="C60" s="548">
        <v>967</v>
      </c>
      <c r="D60" s="318">
        <v>151</v>
      </c>
      <c r="E60" s="438" t="s">
        <v>65</v>
      </c>
      <c r="F60" s="318">
        <v>151</v>
      </c>
      <c r="G60" s="549">
        <v>15.6</v>
      </c>
    </row>
    <row r="61" spans="1:14" ht="12">
      <c r="A61" s="182" t="s">
        <v>11</v>
      </c>
      <c r="B61" s="16" t="s">
        <v>90</v>
      </c>
      <c r="C61" s="15">
        <f>C64</f>
        <v>14615</v>
      </c>
      <c r="D61" s="15">
        <f>D64</f>
        <v>2318</v>
      </c>
      <c r="E61" s="15" t="str">
        <f>E64</f>
        <v>-</v>
      </c>
      <c r="F61" s="15">
        <f>F64</f>
        <v>2318</v>
      </c>
      <c r="G61" s="443">
        <f>G64</f>
        <v>15.860417379404721</v>
      </c>
      <c r="H61" s="52"/>
      <c r="I61" s="52"/>
      <c r="J61" s="52"/>
      <c r="K61" s="52"/>
      <c r="L61" s="52"/>
      <c r="M61" s="52"/>
      <c r="N61" s="52"/>
    </row>
    <row r="62" spans="1:14" ht="12">
      <c r="A62" s="181"/>
      <c r="B62" s="180" t="s">
        <v>37</v>
      </c>
      <c r="C62" s="12">
        <f>C65</f>
        <v>6296</v>
      </c>
      <c r="D62" s="12">
        <f>D65</f>
        <v>941</v>
      </c>
      <c r="E62" s="12" t="str">
        <f>E65</f>
        <v>-</v>
      </c>
      <c r="F62" s="12">
        <f>F65</f>
        <v>941</v>
      </c>
      <c r="G62" s="445">
        <f>G65</f>
        <v>14.945997458703939</v>
      </c>
      <c r="H62" s="52"/>
      <c r="I62" s="52"/>
      <c r="J62" s="52"/>
      <c r="K62" s="52"/>
      <c r="L62" s="52"/>
      <c r="M62" s="52"/>
      <c r="N62" s="52"/>
    </row>
    <row r="63" spans="1:14" ht="12">
      <c r="A63" s="179"/>
      <c r="B63" s="201" t="s">
        <v>36</v>
      </c>
      <c r="C63" s="15">
        <f>C66</f>
        <v>8319</v>
      </c>
      <c r="D63" s="15">
        <f>D66</f>
        <v>1377</v>
      </c>
      <c r="E63" s="15" t="str">
        <f>E66</f>
        <v>-</v>
      </c>
      <c r="F63" s="15">
        <f>F66</f>
        <v>1377</v>
      </c>
      <c r="G63" s="443">
        <f>G66</f>
        <v>16.552470248827984</v>
      </c>
      <c r="H63" s="52"/>
      <c r="I63" s="52"/>
      <c r="J63" s="52"/>
      <c r="K63" s="52"/>
      <c r="L63" s="52"/>
      <c r="M63" s="52"/>
      <c r="N63" s="52"/>
    </row>
    <row r="64" spans="1:14" ht="11.25" customHeight="1">
      <c r="A64" s="178" t="s">
        <v>190</v>
      </c>
      <c r="B64" s="196" t="s">
        <v>90</v>
      </c>
      <c r="C64" s="18">
        <f>IF(SUM(C65:C66)=0,"-",SUM(C65:C66))</f>
        <v>14615</v>
      </c>
      <c r="D64" s="18">
        <f>IF(SUM(D65:D66)=0,"-",SUM(D65:D66))</f>
        <v>2318</v>
      </c>
      <c r="E64" s="18" t="str">
        <f>IF(SUM(E65:E66)=0,"-",SUM(E65:E66))</f>
        <v>-</v>
      </c>
      <c r="F64" s="172">
        <f>IF(SUM(D64:E64)=0,"-",SUM(D64:E64))</f>
        <v>2318</v>
      </c>
      <c r="G64" s="458">
        <f>IF(SUM(F64)=0,"-",F64/C64*100)</f>
        <v>15.860417379404721</v>
      </c>
    </row>
    <row r="65" spans="1:8" ht="11.25" customHeight="1">
      <c r="A65" s="444"/>
      <c r="B65" s="320" t="s">
        <v>37</v>
      </c>
      <c r="C65" s="31">
        <f>IF(SUM(C68,C71,C74,C77)=0,"-",SUM(C68,C71,C74,C77))</f>
        <v>6296</v>
      </c>
      <c r="D65" s="31">
        <f>IF(SUM(D68,D71,D74,D77)=0,"-",SUM(D68,D71,D74,D77))</f>
        <v>941</v>
      </c>
      <c r="E65" s="31" t="str">
        <f>IF(SUM(E68,E71,E74,E77)=0,"-",SUM(E68,E71,E74,E77))</f>
        <v>-</v>
      </c>
      <c r="F65" s="172">
        <f>IF(SUM(D65:E65)=0,"-",SUM(D65:E65))</f>
        <v>941</v>
      </c>
      <c r="G65" s="458">
        <f>IF(SUM(F65)=0,"-",F65/C65*100)</f>
        <v>14.945997458703939</v>
      </c>
    </row>
    <row r="66" spans="1:8" ht="11.25" customHeight="1">
      <c r="A66" s="128"/>
      <c r="B66" s="320" t="s">
        <v>36</v>
      </c>
      <c r="C66" s="31">
        <f>IF(SUM(C69,C72,C75,C78)=0,"-",SUM(C69,C72,C75,C78))</f>
        <v>8319</v>
      </c>
      <c r="D66" s="31">
        <f>IF(SUM(D69,D72,D75,D78)=0,"-",SUM(D69,D72,D75,D78))</f>
        <v>1377</v>
      </c>
      <c r="E66" s="31" t="str">
        <f>IF(SUM(E69,E72,E75,E78)=0,"-",SUM(E69,E72,E75,E78))</f>
        <v>-</v>
      </c>
      <c r="F66" s="172">
        <f>IF(SUM(D66:E66)=0,"-",SUM(D66:E66))</f>
        <v>1377</v>
      </c>
      <c r="G66" s="458">
        <f>IF(SUM(F66)=0,"-",F66/C66*100)</f>
        <v>16.552470248827984</v>
      </c>
    </row>
    <row r="67" spans="1:8" ht="11.25" customHeight="1">
      <c r="A67" s="20" t="s">
        <v>9</v>
      </c>
      <c r="B67" s="233" t="s">
        <v>90</v>
      </c>
      <c r="C67" s="163">
        <f>IF(SUM(C68:C69)=0,"-",SUM(C68:C69))</f>
        <v>6650</v>
      </c>
      <c r="D67" s="163">
        <f>IF(SUM(D68:D69)=0,"-",SUM(D68:D69))</f>
        <v>686</v>
      </c>
      <c r="E67" s="163" t="str">
        <f>IF(SUM(E68:E69)=0,"-",SUM(E68:E69))</f>
        <v>-</v>
      </c>
      <c r="F67" s="518">
        <f>IF(SUM(D67:E67)=0,"-",SUM(D67:E67))</f>
        <v>686</v>
      </c>
      <c r="G67" s="454">
        <f>IF(SUM(F67)=0,"-",F67/C67*100)</f>
        <v>10.315789473684211</v>
      </c>
    </row>
    <row r="68" spans="1:8" ht="11.25" customHeight="1">
      <c r="A68" s="13"/>
      <c r="B68" s="439" t="s">
        <v>37</v>
      </c>
      <c r="C68" s="548">
        <v>2750</v>
      </c>
      <c r="D68" s="318">
        <v>274</v>
      </c>
      <c r="E68" s="437" t="s">
        <v>66</v>
      </c>
      <c r="F68" s="316">
        <f>SUM(D68:E68)</f>
        <v>274</v>
      </c>
      <c r="G68" s="436">
        <f>IF(SUM(F68)=0,"-",F68/C68*100)</f>
        <v>9.963636363636363</v>
      </c>
    </row>
    <row r="69" spans="1:8" ht="11.25" customHeight="1">
      <c r="A69" s="10"/>
      <c r="B69" s="439" t="s">
        <v>36</v>
      </c>
      <c r="C69" s="548">
        <v>3900</v>
      </c>
      <c r="D69" s="318">
        <v>412</v>
      </c>
      <c r="E69" s="437" t="s">
        <v>66</v>
      </c>
      <c r="F69" s="316">
        <f>SUM(D69:E69)</f>
        <v>412</v>
      </c>
      <c r="G69" s="436">
        <f>IF(SUM(F69)=0,"-",F69/C69*100)</f>
        <v>10.564102564102564</v>
      </c>
    </row>
    <row r="70" spans="1:8" ht="11.25" customHeight="1">
      <c r="A70" s="20" t="s">
        <v>8</v>
      </c>
      <c r="B70" s="233" t="s">
        <v>90</v>
      </c>
      <c r="C70" s="163">
        <f>IF(SUM(C71:C72)=0,"-",SUM(C71:C72))</f>
        <v>1214</v>
      </c>
      <c r="D70" s="163">
        <f>IF(SUM(D71:D72)=0,"-",SUM(D71:D72))</f>
        <v>256</v>
      </c>
      <c r="E70" s="163" t="str">
        <f>IF(SUM(E71:E72)=0,"-",SUM(E71:E72))</f>
        <v>-</v>
      </c>
      <c r="F70" s="518">
        <f>IF(SUM(D70:E70)=0,"-",SUM(D70:E70))</f>
        <v>256</v>
      </c>
      <c r="G70" s="454">
        <f>IF(SUM(F70)=0,"-",F70/C70*100)</f>
        <v>21.087314662273478</v>
      </c>
    </row>
    <row r="71" spans="1:8" ht="11.25" customHeight="1">
      <c r="A71" s="13"/>
      <c r="B71" s="439" t="s">
        <v>37</v>
      </c>
      <c r="C71" s="548">
        <v>534</v>
      </c>
      <c r="D71" s="318">
        <v>108</v>
      </c>
      <c r="E71" s="437" t="s">
        <v>66</v>
      </c>
      <c r="F71" s="316">
        <f>SUM(D71:E71)</f>
        <v>108</v>
      </c>
      <c r="G71" s="436">
        <f>IF(SUM(F71)=0,"-",F71/C71*100)</f>
        <v>20.224719101123593</v>
      </c>
    </row>
    <row r="72" spans="1:8" ht="11.25" customHeight="1">
      <c r="A72" s="10"/>
      <c r="B72" s="439" t="s">
        <v>36</v>
      </c>
      <c r="C72" s="548">
        <v>680</v>
      </c>
      <c r="D72" s="318">
        <v>148</v>
      </c>
      <c r="E72" s="437" t="s">
        <v>66</v>
      </c>
      <c r="F72" s="316">
        <f>SUM(D72:E72)</f>
        <v>148</v>
      </c>
      <c r="G72" s="436">
        <f>IF(SUM(F72)=0,"-",F72/C72*100)</f>
        <v>21.764705882352942</v>
      </c>
    </row>
    <row r="73" spans="1:8" ht="11.25" customHeight="1">
      <c r="A73" s="20" t="s">
        <v>7</v>
      </c>
      <c r="B73" s="233" t="s">
        <v>90</v>
      </c>
      <c r="C73" s="163">
        <f>IF(SUM(C74:C75)=0,"-",SUM(C74:C75))</f>
        <v>2803</v>
      </c>
      <c r="D73" s="163">
        <f>IF(SUM(D74:D75)=0,"-",SUM(D74:D75))</f>
        <v>433</v>
      </c>
      <c r="E73" s="163" t="str">
        <f>IF(SUM(E74:E75)=0,"-",SUM(E74:E75))</f>
        <v>-</v>
      </c>
      <c r="F73" s="518">
        <f>IF(SUM(D73:E73)=0,"-",SUM(D73:E73))</f>
        <v>433</v>
      </c>
      <c r="G73" s="454">
        <f>IF(SUM(F73)=0,"-",F73/C73*100)</f>
        <v>15.44773457010346</v>
      </c>
    </row>
    <row r="74" spans="1:8" ht="11.25" customHeight="1">
      <c r="A74" s="13"/>
      <c r="B74" s="439" t="s">
        <v>37</v>
      </c>
      <c r="C74" s="548">
        <v>1244</v>
      </c>
      <c r="D74" s="318">
        <v>167</v>
      </c>
      <c r="E74" s="437" t="s">
        <v>66</v>
      </c>
      <c r="F74" s="316">
        <f>SUM(D74:E74)</f>
        <v>167</v>
      </c>
      <c r="G74" s="436">
        <f>IF(SUM(F74)=0,"-",F74/C74*100)</f>
        <v>13.424437299035368</v>
      </c>
    </row>
    <row r="75" spans="1:8" ht="11.25" customHeight="1">
      <c r="A75" s="10"/>
      <c r="B75" s="439" t="s">
        <v>36</v>
      </c>
      <c r="C75" s="548">
        <v>1559</v>
      </c>
      <c r="D75" s="318">
        <v>266</v>
      </c>
      <c r="E75" s="437" t="s">
        <v>66</v>
      </c>
      <c r="F75" s="316">
        <f>SUM(D75:E75)</f>
        <v>266</v>
      </c>
      <c r="G75" s="436">
        <f>IF(SUM(F75)=0,"-",F75/C75*100)</f>
        <v>17.062219371391919</v>
      </c>
    </row>
    <row r="76" spans="1:8" ht="11.25" customHeight="1">
      <c r="A76" s="20" t="s">
        <v>6</v>
      </c>
      <c r="B76" s="233" t="s">
        <v>90</v>
      </c>
      <c r="C76" s="163">
        <f>IF(SUM(C77:C78)=0,"-",SUM(C77:C78))</f>
        <v>3948</v>
      </c>
      <c r="D76" s="163">
        <f>IF(SUM(D77:D78)=0,"-",SUM(D77:D78))</f>
        <v>943</v>
      </c>
      <c r="E76" s="163" t="str">
        <f>IF(SUM(E77:E78)=0,"-",SUM(E77:E78))</f>
        <v>-</v>
      </c>
      <c r="F76" s="518">
        <f>IF(SUM(D76:E76)=0,"-",SUM(D76:E76))</f>
        <v>943</v>
      </c>
      <c r="G76" s="454">
        <f>IF(SUM(F76)=0,"-",F76/C76*100)</f>
        <v>23.885511651469098</v>
      </c>
    </row>
    <row r="77" spans="1:8" ht="11.25" customHeight="1">
      <c r="A77" s="13"/>
      <c r="B77" s="439" t="s">
        <v>37</v>
      </c>
      <c r="C77" s="548">
        <v>1768</v>
      </c>
      <c r="D77" s="318">
        <v>392</v>
      </c>
      <c r="E77" s="437" t="s">
        <v>66</v>
      </c>
      <c r="F77" s="316">
        <f>SUM(D77:E77)</f>
        <v>392</v>
      </c>
      <c r="G77" s="436">
        <f>IF(SUM(F77)=0,"-",F77/C77*100)</f>
        <v>22.171945701357465</v>
      </c>
    </row>
    <row r="78" spans="1:8" ht="11.25" customHeight="1">
      <c r="A78" s="10"/>
      <c r="B78" s="439" t="s">
        <v>36</v>
      </c>
      <c r="C78" s="548">
        <v>2180</v>
      </c>
      <c r="D78" s="318">
        <v>551</v>
      </c>
      <c r="E78" s="437" t="s">
        <v>66</v>
      </c>
      <c r="F78" s="316">
        <f>SUM(D78:E78)</f>
        <v>551</v>
      </c>
      <c r="G78" s="436">
        <f>IF(SUM(F78)=0,"-",F78/C78*100)</f>
        <v>25.275229357798164</v>
      </c>
    </row>
    <row r="79" spans="1:8" ht="11.25" customHeight="1">
      <c r="A79" s="62" t="s">
        <v>231</v>
      </c>
      <c r="B79" s="62"/>
      <c r="C79" s="62"/>
      <c r="D79" s="60"/>
      <c r="E79" s="517"/>
      <c r="F79" s="59"/>
      <c r="G79" s="59"/>
      <c r="H79" s="59"/>
    </row>
    <row r="80" spans="1:8" ht="11.25" customHeight="1">
      <c r="A80" s="146" t="s">
        <v>2</v>
      </c>
      <c r="B80" s="6"/>
      <c r="C80" s="6"/>
      <c r="D80" s="156"/>
      <c r="E80" s="516"/>
    </row>
    <row r="81" spans="1:9" s="52" customFormat="1" ht="11.25" customHeight="1">
      <c r="A81" s="147"/>
      <c r="B81" s="147"/>
      <c r="C81" s="147"/>
      <c r="D81" s="59"/>
      <c r="E81" s="59"/>
    </row>
    <row r="82" spans="1:9" ht="11.25" customHeight="1">
      <c r="A82" s="55" t="s">
        <v>1</v>
      </c>
      <c r="B82" s="55"/>
      <c r="C82" s="55"/>
      <c r="D82" s="54"/>
      <c r="E82" s="426"/>
      <c r="F82" s="54"/>
      <c r="G82" s="54"/>
    </row>
    <row r="83" spans="1:9" ht="12" customHeight="1">
      <c r="A83" s="55" t="s">
        <v>0</v>
      </c>
      <c r="B83" s="55"/>
      <c r="C83" s="55"/>
      <c r="D83" s="55"/>
      <c r="E83" s="54"/>
      <c r="F83" s="426"/>
      <c r="G83" s="54"/>
      <c r="H83" s="54"/>
      <c r="I83" s="54"/>
    </row>
    <row r="84" spans="1:9" ht="12" customHeight="1">
      <c r="A84" s="427" t="s">
        <v>188</v>
      </c>
      <c r="B84" s="427"/>
      <c r="C84" s="427"/>
      <c r="D84" s="427"/>
      <c r="E84" s="427"/>
      <c r="F84" s="427"/>
      <c r="G84" s="427"/>
      <c r="H84" s="54"/>
      <c r="I84" s="54"/>
    </row>
    <row r="85" spans="1:9" ht="12" customHeight="1">
      <c r="A85" s="100" t="s">
        <v>230</v>
      </c>
      <c r="B85" s="55"/>
      <c r="C85" s="55"/>
      <c r="D85" s="55"/>
      <c r="E85" s="54"/>
      <c r="F85" s="426"/>
      <c r="G85" s="54"/>
      <c r="H85" s="54"/>
      <c r="I85" s="54"/>
    </row>
    <row r="86" spans="1:9" ht="11.25" customHeight="1">
      <c r="A86" s="425" t="s">
        <v>186</v>
      </c>
      <c r="B86" s="424"/>
      <c r="C86" s="424"/>
      <c r="D86" s="424"/>
      <c r="E86" s="267"/>
      <c r="F86" s="423"/>
      <c r="G86" s="267"/>
    </row>
    <row r="87" spans="1:9" ht="11.25" customHeight="1">
      <c r="A87" s="55"/>
      <c r="B87" s="55"/>
      <c r="C87" s="55"/>
      <c r="D87" s="54"/>
      <c r="E87" s="426"/>
      <c r="F87" s="54"/>
      <c r="G87" s="54"/>
    </row>
    <row r="88" spans="1:9" ht="11.25" customHeight="1"/>
  </sheetData>
  <mergeCells count="10">
    <mergeCell ref="A37:A39"/>
    <mergeCell ref="A40:A42"/>
    <mergeCell ref="A61:A63"/>
    <mergeCell ref="A84:G84"/>
    <mergeCell ref="A1:F1"/>
    <mergeCell ref="C2:C3"/>
    <mergeCell ref="D2:G2"/>
    <mergeCell ref="A4:A6"/>
    <mergeCell ref="A7:A9"/>
    <mergeCell ref="A10:A12"/>
  </mergeCells>
  <phoneticPr fontId="5"/>
  <pageMargins left="0.78740157480314965" right="0.78740157480314965" top="0.78740157480314965" bottom="0.39" header="0" footer="0"/>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view="pageBreakPreview" zoomScaleNormal="25" zoomScaleSheetLayoutView="100" workbookViewId="0">
      <pane xSplit="2" ySplit="7" topLeftCell="C8" activePane="bottomRight" state="frozen"/>
      <selection activeCell="D13" sqref="D13"/>
      <selection pane="topRight" activeCell="D13" sqref="D13"/>
      <selection pane="bottomLeft" activeCell="D13" sqref="D13"/>
      <selection pane="bottomRight" activeCell="D13" sqref="D13"/>
    </sheetView>
  </sheetViews>
  <sheetFormatPr defaultRowHeight="11.25"/>
  <cols>
    <col min="1" max="1" width="11" style="483" customWidth="1"/>
    <col min="2" max="2" width="4.125" style="483" customWidth="1"/>
    <col min="3" max="3" width="11.875" style="483" customWidth="1"/>
    <col min="4" max="4" width="11.875" style="481" customWidth="1"/>
    <col min="5" max="5" width="11.875" style="482" customWidth="1"/>
    <col min="6" max="7" width="11.875" style="481" customWidth="1"/>
    <col min="8" max="13" width="10.5" style="481" customWidth="1"/>
    <col min="14" max="14" width="2.375" style="481" customWidth="1"/>
    <col min="15" max="17" width="8.375" style="481" customWidth="1"/>
    <col min="18" max="16384" width="9" style="481"/>
  </cols>
  <sheetData>
    <row r="1" spans="1:16" ht="16.5" customHeight="1">
      <c r="A1" s="144" t="s">
        <v>236</v>
      </c>
      <c r="B1" s="144"/>
      <c r="C1" s="144"/>
      <c r="D1" s="144"/>
      <c r="E1" s="144"/>
      <c r="F1" s="227"/>
      <c r="G1" s="562"/>
      <c r="H1" s="562"/>
      <c r="I1" s="561"/>
      <c r="J1" s="561"/>
      <c r="K1" s="561"/>
      <c r="L1" s="513" t="s">
        <v>214</v>
      </c>
      <c r="M1" s="513"/>
      <c r="N1" s="547"/>
      <c r="O1" s="561"/>
      <c r="P1" s="561"/>
    </row>
    <row r="2" spans="1:16" ht="12" customHeight="1">
      <c r="A2" s="506"/>
      <c r="B2" s="506"/>
      <c r="C2" s="251" t="s">
        <v>213</v>
      </c>
      <c r="D2" s="251" t="s">
        <v>212</v>
      </c>
      <c r="E2" s="512" t="s">
        <v>235</v>
      </c>
      <c r="F2" s="511"/>
      <c r="G2" s="511"/>
      <c r="H2" s="511"/>
      <c r="I2" s="511"/>
      <c r="J2" s="511"/>
      <c r="K2" s="511"/>
      <c r="L2" s="511"/>
      <c r="M2" s="510"/>
      <c r="N2" s="560"/>
      <c r="O2" s="488"/>
    </row>
    <row r="3" spans="1:16" ht="12" customHeight="1">
      <c r="A3" s="506"/>
      <c r="B3" s="506"/>
      <c r="C3" s="244"/>
      <c r="D3" s="244"/>
      <c r="E3" s="512" t="s">
        <v>210</v>
      </c>
      <c r="F3" s="511"/>
      <c r="G3" s="511"/>
      <c r="H3" s="511"/>
      <c r="I3" s="511"/>
      <c r="J3" s="511"/>
      <c r="K3" s="510"/>
      <c r="L3" s="296" t="s">
        <v>209</v>
      </c>
      <c r="M3" s="296" t="s">
        <v>208</v>
      </c>
    </row>
    <row r="4" spans="1:16" ht="12" customHeight="1">
      <c r="A4" s="506"/>
      <c r="B4" s="506"/>
      <c r="C4" s="244"/>
      <c r="D4" s="244"/>
      <c r="E4" s="477" t="s">
        <v>207</v>
      </c>
      <c r="F4" s="264" t="s">
        <v>206</v>
      </c>
      <c r="G4" s="511"/>
      <c r="H4" s="511"/>
      <c r="I4" s="510"/>
      <c r="J4" s="296" t="s">
        <v>205</v>
      </c>
      <c r="K4" s="265" t="s">
        <v>204</v>
      </c>
      <c r="L4" s="296"/>
      <c r="M4" s="296"/>
    </row>
    <row r="5" spans="1:16" ht="12" customHeight="1">
      <c r="A5" s="506"/>
      <c r="B5" s="506"/>
      <c r="C5" s="244"/>
      <c r="D5" s="244"/>
      <c r="E5" s="477"/>
      <c r="F5" s="509"/>
      <c r="G5" s="257" t="s">
        <v>203</v>
      </c>
      <c r="H5" s="511"/>
      <c r="I5" s="510"/>
      <c r="J5" s="296"/>
      <c r="K5" s="507"/>
      <c r="L5" s="296"/>
      <c r="M5" s="296"/>
    </row>
    <row r="6" spans="1:16" ht="12" customHeight="1">
      <c r="A6" s="506"/>
      <c r="B6" s="506"/>
      <c r="C6" s="244"/>
      <c r="D6" s="244"/>
      <c r="E6" s="477"/>
      <c r="F6" s="509"/>
      <c r="G6" s="296"/>
      <c r="H6" s="264" t="s">
        <v>234</v>
      </c>
      <c r="I6" s="508"/>
      <c r="J6" s="296"/>
      <c r="K6" s="507"/>
      <c r="L6" s="296"/>
      <c r="M6" s="296"/>
    </row>
    <row r="7" spans="1:16" ht="33.75" customHeight="1">
      <c r="A7" s="506"/>
      <c r="B7" s="506"/>
      <c r="C7" s="284"/>
      <c r="D7" s="284"/>
      <c r="E7" s="477"/>
      <c r="F7" s="505"/>
      <c r="G7" s="296"/>
      <c r="H7" s="505"/>
      <c r="I7" s="503" t="s">
        <v>201</v>
      </c>
      <c r="J7" s="296"/>
      <c r="K7" s="502"/>
      <c r="L7" s="296"/>
      <c r="M7" s="296"/>
    </row>
    <row r="8" spans="1:16" ht="12" customHeight="1">
      <c r="A8" s="501" t="s">
        <v>33</v>
      </c>
      <c r="B8" s="16" t="s">
        <v>90</v>
      </c>
      <c r="C8" s="32">
        <f>SUM(C9+C10)</f>
        <v>229503</v>
      </c>
      <c r="D8" s="32">
        <f>SUM(D9+D10)</f>
        <v>18294</v>
      </c>
      <c r="E8" s="32">
        <f>SUM(E9+E10)</f>
        <v>4201</v>
      </c>
      <c r="F8" s="32">
        <f>SUM(F9+F10)</f>
        <v>534</v>
      </c>
      <c r="G8" s="32">
        <f>SUM(G9+G10)</f>
        <v>429</v>
      </c>
      <c r="H8" s="32">
        <f>SUM(H9+H10)</f>
        <v>241</v>
      </c>
      <c r="I8" s="32">
        <f>SUM(I9+I10)</f>
        <v>74</v>
      </c>
      <c r="J8" s="32">
        <f>SUM(J9+J10)</f>
        <v>511</v>
      </c>
      <c r="K8" s="32">
        <f>SUM(K9+K10)</f>
        <v>7018</v>
      </c>
      <c r="L8" s="32">
        <f>SUM(L9+L10)</f>
        <v>5679</v>
      </c>
      <c r="M8" s="32">
        <f>SUM(M9+M10)</f>
        <v>351</v>
      </c>
    </row>
    <row r="9" spans="1:16" ht="12" customHeight="1">
      <c r="A9" s="501"/>
      <c r="B9" s="201" t="s">
        <v>37</v>
      </c>
      <c r="C9" s="32">
        <v>85817</v>
      </c>
      <c r="D9" s="32">
        <v>8464</v>
      </c>
      <c r="E9" s="32">
        <v>1416</v>
      </c>
      <c r="F9" s="32">
        <v>303</v>
      </c>
      <c r="G9" s="32">
        <v>237</v>
      </c>
      <c r="H9" s="32">
        <v>128</v>
      </c>
      <c r="I9" s="32">
        <v>43</v>
      </c>
      <c r="J9" s="32">
        <v>288</v>
      </c>
      <c r="K9" s="32">
        <v>3468</v>
      </c>
      <c r="L9" s="32">
        <v>2818</v>
      </c>
      <c r="M9" s="32">
        <v>171</v>
      </c>
    </row>
    <row r="10" spans="1:16" ht="12" customHeight="1">
      <c r="A10" s="501"/>
      <c r="B10" s="201" t="s">
        <v>36</v>
      </c>
      <c r="C10" s="32">
        <v>143686</v>
      </c>
      <c r="D10" s="32">
        <v>9830</v>
      </c>
      <c r="E10" s="32">
        <v>2785</v>
      </c>
      <c r="F10" s="32">
        <v>231</v>
      </c>
      <c r="G10" s="32">
        <v>192</v>
      </c>
      <c r="H10" s="32">
        <v>113</v>
      </c>
      <c r="I10" s="32">
        <v>31</v>
      </c>
      <c r="J10" s="32">
        <v>223</v>
      </c>
      <c r="K10" s="32">
        <v>3550</v>
      </c>
      <c r="L10" s="32">
        <v>2861</v>
      </c>
      <c r="M10" s="32">
        <v>180</v>
      </c>
    </row>
    <row r="11" spans="1:16" ht="12" customHeight="1">
      <c r="A11" s="188" t="s">
        <v>32</v>
      </c>
      <c r="B11" s="196" t="s">
        <v>90</v>
      </c>
      <c r="C11" s="18">
        <f>IF(SUM(C12:C13)=0,"-",SUM(C12:C13))</f>
        <v>7849</v>
      </c>
      <c r="D11" s="18">
        <f>IF(SUM(D12:D13)=0,"-",SUM(D12:D13))</f>
        <v>744</v>
      </c>
      <c r="E11" s="18">
        <f>IF(SUM(E12:E13)=0,"-",SUM(E12:E13))</f>
        <v>166</v>
      </c>
      <c r="F11" s="18">
        <f>IF(SUM(F12:F13)=0,"-",SUM(F12:F13))</f>
        <v>27</v>
      </c>
      <c r="G11" s="18">
        <f>IF(SUM(G12:G13)=0,"-",SUM(G12:G13))</f>
        <v>4</v>
      </c>
      <c r="H11" s="18">
        <f>IF(SUM(H12:H13)=0,"-",SUM(H12:H13))</f>
        <v>2</v>
      </c>
      <c r="I11" s="18">
        <f>IF(SUM(I12:I13)=0,"-",SUM(I12:I13))</f>
        <v>2</v>
      </c>
      <c r="J11" s="18">
        <f>IF(SUM(J12:J13)=0,"-",SUM(J12:J13))</f>
        <v>2</v>
      </c>
      <c r="K11" s="18">
        <f>IF(SUM(K12:K13)=0,"-",SUM(K12:K13))</f>
        <v>232</v>
      </c>
      <c r="L11" s="18">
        <f>IF(SUM(L12:L13)=0,"-",SUM(L12:L13))</f>
        <v>293</v>
      </c>
      <c r="M11" s="18">
        <f>IF(SUM(M12:M13)=0,"-",SUM(M12:M13))</f>
        <v>24</v>
      </c>
    </row>
    <row r="12" spans="1:16" ht="12" customHeight="1">
      <c r="A12" s="187"/>
      <c r="B12" s="320" t="s">
        <v>37</v>
      </c>
      <c r="C12" s="31">
        <f>IF(SUM(C15,C42)=0,"-",SUM(C15,C42))</f>
        <v>2946</v>
      </c>
      <c r="D12" s="31">
        <f>IF(SUM(D15,D42)=0,"-",SUM(D15,D42))</f>
        <v>345</v>
      </c>
      <c r="E12" s="31">
        <f>IF(SUM(E15,E42)=0,"-",SUM(E15,E42))</f>
        <v>57</v>
      </c>
      <c r="F12" s="31">
        <f>IF(SUM(F15,F42)=0,"-",SUM(F15,F42))</f>
        <v>6</v>
      </c>
      <c r="G12" s="31">
        <f>IF(SUM(G15,G42)=0,"-",SUM(G15,G42))</f>
        <v>1</v>
      </c>
      <c r="H12" s="31" t="str">
        <f>IF(SUM(H15,H42)=0,"-",SUM(H15,H42))</f>
        <v>-</v>
      </c>
      <c r="I12" s="31" t="str">
        <f>IF(SUM(I15,I42)=0,"-",SUM(I15,I42))</f>
        <v>-</v>
      </c>
      <c r="J12" s="31" t="str">
        <f>IF(SUM(J15,J42)=0,"-",SUM(J15,J42))</f>
        <v>-</v>
      </c>
      <c r="K12" s="31">
        <f>IF(SUM(K15,K42)=0,"-",SUM(K15,K42))</f>
        <v>120</v>
      </c>
      <c r="L12" s="31">
        <f>IF(SUM(L15,L42)=0,"-",SUM(L15,L42))</f>
        <v>148</v>
      </c>
      <c r="M12" s="31">
        <f>IF(SUM(M15,M42)=0,"-",SUM(M15,M42))</f>
        <v>14</v>
      </c>
    </row>
    <row r="13" spans="1:16" ht="12" customHeight="1">
      <c r="A13" s="186"/>
      <c r="B13" s="320" t="s">
        <v>36</v>
      </c>
      <c r="C13" s="15">
        <f>IF(SUM(C16,C43)=0,"-",SUM(C16,C43))</f>
        <v>4903</v>
      </c>
      <c r="D13" s="15">
        <f>IF(SUM(D16,D43)=0,"-",SUM(D16,D43))</f>
        <v>399</v>
      </c>
      <c r="E13" s="15">
        <f>IF(SUM(E16,E43)=0,"-",SUM(E16,E43))</f>
        <v>109</v>
      </c>
      <c r="F13" s="15">
        <f>IF(SUM(F16,F43)=0,"-",SUM(F16,F43))</f>
        <v>21</v>
      </c>
      <c r="G13" s="15">
        <f>IF(SUM(G16,G43)=0,"-",SUM(G16,G43))</f>
        <v>3</v>
      </c>
      <c r="H13" s="15">
        <f>IF(SUM(H16,H43)=0,"-",SUM(H16,H43))</f>
        <v>2</v>
      </c>
      <c r="I13" s="15">
        <f>IF(SUM(I16,I43)=0,"-",SUM(I16,I43))</f>
        <v>2</v>
      </c>
      <c r="J13" s="15">
        <f>IF(SUM(J16,J43)=0,"-",SUM(J16,J43))</f>
        <v>2</v>
      </c>
      <c r="K13" s="15">
        <f>IF(SUM(K16,K43)=0,"-",SUM(K16,K43))</f>
        <v>112</v>
      </c>
      <c r="L13" s="15">
        <f>IF(SUM(L16,L43)=0,"-",SUM(L16,L43))</f>
        <v>145</v>
      </c>
      <c r="M13" s="15">
        <f>IF(SUM(M16,M43)=0,"-",SUM(M16,M43))</f>
        <v>10</v>
      </c>
    </row>
    <row r="14" spans="1:16" ht="12" customHeight="1">
      <c r="A14" s="197" t="s">
        <v>95</v>
      </c>
      <c r="B14" s="196" t="s">
        <v>90</v>
      </c>
      <c r="C14" s="18">
        <f>IF(SUM(C15:C16)=0,"-",SUM(C15:C16))</f>
        <v>4035</v>
      </c>
      <c r="D14" s="18">
        <f>IF(SUM(D15:D16)=0,"-",SUM(D15:D16))</f>
        <v>372</v>
      </c>
      <c r="E14" s="18">
        <f>IF(SUM(E15:E16)=0,"-",SUM(E15:E16))</f>
        <v>102</v>
      </c>
      <c r="F14" s="18">
        <f>IF(SUM(F15:F16)=0,"-",SUM(F15:F16))</f>
        <v>20</v>
      </c>
      <c r="G14" s="18">
        <f>IF(SUM(G15:G16)=0,"-",SUM(G15:G16))</f>
        <v>4</v>
      </c>
      <c r="H14" s="18">
        <f>IF(SUM(H15:H16)=0,"-",SUM(H15:H16))</f>
        <v>2</v>
      </c>
      <c r="I14" s="18">
        <f>IF(SUM(I15:I16)=0,"-",SUM(I15:I16))</f>
        <v>2</v>
      </c>
      <c r="J14" s="18" t="str">
        <f>IF(SUM(J15:J16)=0,"-",SUM(J15:J16))</f>
        <v>-</v>
      </c>
      <c r="K14" s="18">
        <f>IF(SUM(K15:K16)=0,"-",SUM(K15:K16))</f>
        <v>134</v>
      </c>
      <c r="L14" s="18">
        <f>IF(SUM(L15:L16)=0,"-",SUM(L15:L16))</f>
        <v>92</v>
      </c>
      <c r="M14" s="18">
        <f>IF(SUM(M15:M16)=0,"-",SUM(M15:M16))</f>
        <v>24</v>
      </c>
    </row>
    <row r="15" spans="1:16" ht="12" customHeight="1">
      <c r="A15" s="195"/>
      <c r="B15" s="320" t="s">
        <v>37</v>
      </c>
      <c r="C15" s="31">
        <f>IF(SUM(C18,C21,C24,C27,C30,C33,C36,C39)=0,"-",SUM(C18,C21,C24,C27,C30,C33,C36,C39))</f>
        <v>1657</v>
      </c>
      <c r="D15" s="31">
        <f>IF(SUM(D18,D21,D24,D27,D30,D33,D36,D39)=0,"-",SUM(D18,D21,D24,D27,D30,D33,D36,D39))</f>
        <v>174</v>
      </c>
      <c r="E15" s="31">
        <f>IF(SUM(E18,E21,E24,E27,E30,E33,E36,E39)=0,"-",SUM(E18,E21,E24,E27,E30,E33,E36,E39))</f>
        <v>40</v>
      </c>
      <c r="F15" s="31">
        <f>IF(SUM(F18,F21,F24,F27,F30,F33,F36,F39)=0,"-",SUM(F18,F21,F24,F27,F30,F33,F36,F39))</f>
        <v>2</v>
      </c>
      <c r="G15" s="31">
        <f>IF(SUM(G18,G21,G24,G27,G30,G33,G36,G39)=0,"-",SUM(G18,G21,G24,G27,G30,G33,G36,G39))</f>
        <v>1</v>
      </c>
      <c r="H15" s="31" t="str">
        <f>IF(SUM(H18,H21,H24,H27,H30,H33,H36,H39)=0,"-",SUM(H18,H21,H24,H27,H30,H33,H36,H39))</f>
        <v>-</v>
      </c>
      <c r="I15" s="31" t="str">
        <f>IF(SUM(I18,I21,I24,I27,I30,I33,I36,I39)=0,"-",SUM(I18,I21,I24,I27,I30,I33,I36,I39))</f>
        <v>-</v>
      </c>
      <c r="J15" s="31" t="str">
        <f>IF(SUM(J18,J21,J24,J27,J30,J33,J36,J39)=0,"-",SUM(J18,J21,J24,J27,J30,J33,J36,J39))</f>
        <v>-</v>
      </c>
      <c r="K15" s="31">
        <f>IF(SUM(K18,K21,K24,K27,K30,K33,K36,K39)=0,"-",SUM(K18,K21,K24,K27,K30,K33,K36,K39))</f>
        <v>68</v>
      </c>
      <c r="L15" s="31">
        <f>IF(SUM(L18,L21,L24,L27,L30,L33,L36,L39)=0,"-",SUM(L18,L21,L24,L27,L30,L33,L36,L39))</f>
        <v>50</v>
      </c>
      <c r="M15" s="31">
        <f>IF(SUM(M18,M21,M24,M27,M30,M33,M36,M39)=0,"-",SUM(M18,M21,M24,M27,M30,M33,M36,M39))</f>
        <v>14</v>
      </c>
    </row>
    <row r="16" spans="1:16" ht="12" customHeight="1">
      <c r="A16" s="193"/>
      <c r="B16" s="320" t="s">
        <v>36</v>
      </c>
      <c r="C16" s="15">
        <f>IF(SUM(C19,C22,C25,C28,C31,C34,C37,C40)=0,"-",SUM(C19,C22,C25,C28,C31,C34,C37,C40))</f>
        <v>2378</v>
      </c>
      <c r="D16" s="15">
        <f>IF(SUM(D19,D22,D25,D28,D31,D34,D37,D40)=0,"-",SUM(D19,D22,D25,D28,D31,D34,D37,D40))</f>
        <v>198</v>
      </c>
      <c r="E16" s="15">
        <f>IF(SUM(E19,E22,E25,E28,E31,E34,E37,E40)=0,"-",SUM(E19,E22,E25,E28,E31,E34,E37,E40))</f>
        <v>62</v>
      </c>
      <c r="F16" s="15">
        <f>IF(SUM(F19,F22,F25,F28,F31,F34,F37,F40)=0,"-",SUM(F19,F22,F25,F28,F31,F34,F37,F40))</f>
        <v>18</v>
      </c>
      <c r="G16" s="15">
        <f>IF(SUM(G19,G22,G25,G28,G31,G34,G37,G40)=0,"-",SUM(G19,G22,G25,G28,G31,G34,G37,G40))</f>
        <v>3</v>
      </c>
      <c r="H16" s="15">
        <f>IF(SUM(H19,H22,H25,H28,H31,H34,H37,H40)=0,"-",SUM(H19,H22,H25,H28,H31,H34,H37,H40))</f>
        <v>2</v>
      </c>
      <c r="I16" s="15">
        <f>IF(SUM(I19,I22,I25,I28,I31,I34,I37,I40)=0,"-",SUM(I19,I22,I25,I28,I31,I34,I37,I40))</f>
        <v>2</v>
      </c>
      <c r="J16" s="15" t="str">
        <f>IF(SUM(J19,J22,J25,J28,J31,J34,J37,J40)=0,"-",SUM(J19,J22,J25,J28,J31,J34,J37,J40))</f>
        <v>-</v>
      </c>
      <c r="K16" s="15">
        <f>IF(SUM(K19,K22,K25,K28,K31,K34,K37,K40)=0,"-",SUM(K19,K22,K25,K28,K31,K34,K37,K40))</f>
        <v>66</v>
      </c>
      <c r="L16" s="15">
        <f>IF(SUM(L19,L22,L25,L28,L31,L34,L37,L40)=0,"-",SUM(L19,L22,L25,L28,L31,L34,L37,L40))</f>
        <v>42</v>
      </c>
      <c r="M16" s="15">
        <f>IF(SUM(M19,M22,M25,M28,M31,M34,M37,M40)=0,"-",SUM(M19,M22,M25,M28,M31,M34,M37,M40))</f>
        <v>10</v>
      </c>
    </row>
    <row r="17" spans="1:13" ht="12" customHeight="1">
      <c r="A17" s="13" t="s">
        <v>30</v>
      </c>
      <c r="B17" s="233" t="s">
        <v>90</v>
      </c>
      <c r="C17" s="163">
        <f>IF(SUM(C18:C19)=0,"-",SUM(C18:C19))</f>
        <v>1309</v>
      </c>
      <c r="D17" s="163">
        <f>IF(SUM(D18:D19)=0,"-",SUM(D18:D19))</f>
        <v>135</v>
      </c>
      <c r="E17" s="163">
        <f>IF(SUM(E18:E19)=0,"-",SUM(E18:E19))</f>
        <v>20</v>
      </c>
      <c r="F17" s="163">
        <f>IF(SUM(F18:F19)=0,"-",SUM(F18:F19))</f>
        <v>14</v>
      </c>
      <c r="G17" s="163" t="str">
        <f>IF(SUM(G18:G19)=0,"-",SUM(G18:G19))</f>
        <v>-</v>
      </c>
      <c r="H17" s="163" t="str">
        <f>IF(SUM(H18:H19)=0,"-",SUM(H18:H19))</f>
        <v>-</v>
      </c>
      <c r="I17" s="163" t="str">
        <f>IF(SUM(I18:I19)=0,"-",SUM(I18:I19))</f>
        <v>-</v>
      </c>
      <c r="J17" s="163" t="str">
        <f>IF(SUM(J18:J19)=0,"-",SUM(J18:J19))</f>
        <v>-</v>
      </c>
      <c r="K17" s="163">
        <f>IF(SUM(K18:K19)=0,"-",SUM(K18:K19))</f>
        <v>48</v>
      </c>
      <c r="L17" s="163">
        <f>IF(SUM(L18:L19)=0,"-",SUM(L18:L19))</f>
        <v>51</v>
      </c>
      <c r="M17" s="163">
        <f>IF(SUM(M18:M19)=0,"-",SUM(M18:M19))</f>
        <v>2</v>
      </c>
    </row>
    <row r="18" spans="1:13" ht="12" customHeight="1">
      <c r="A18" s="13"/>
      <c r="B18" s="439" t="s">
        <v>37</v>
      </c>
      <c r="C18" s="318">
        <v>601</v>
      </c>
      <c r="D18" s="318">
        <v>59</v>
      </c>
      <c r="E18" s="318">
        <v>9</v>
      </c>
      <c r="F18" s="318" t="s">
        <v>66</v>
      </c>
      <c r="G18" s="318" t="s">
        <v>66</v>
      </c>
      <c r="H18" s="318" t="s">
        <v>66</v>
      </c>
      <c r="I18" s="318" t="s">
        <v>66</v>
      </c>
      <c r="J18" s="318" t="s">
        <v>66</v>
      </c>
      <c r="K18" s="318">
        <v>23</v>
      </c>
      <c r="L18" s="318">
        <v>26</v>
      </c>
      <c r="M18" s="318">
        <v>1</v>
      </c>
    </row>
    <row r="19" spans="1:13" ht="12" customHeight="1">
      <c r="A19" s="13"/>
      <c r="B19" s="439" t="s">
        <v>36</v>
      </c>
      <c r="C19" s="318">
        <v>708</v>
      </c>
      <c r="D19" s="318">
        <v>76</v>
      </c>
      <c r="E19" s="318">
        <v>11</v>
      </c>
      <c r="F19" s="318">
        <v>14</v>
      </c>
      <c r="G19" s="318" t="s">
        <v>66</v>
      </c>
      <c r="H19" s="318" t="s">
        <v>66</v>
      </c>
      <c r="I19" s="318" t="s">
        <v>66</v>
      </c>
      <c r="J19" s="318" t="s">
        <v>66</v>
      </c>
      <c r="K19" s="318">
        <v>25</v>
      </c>
      <c r="L19" s="318">
        <v>25</v>
      </c>
      <c r="M19" s="318">
        <v>1</v>
      </c>
    </row>
    <row r="20" spans="1:13" ht="12" customHeight="1">
      <c r="A20" s="20" t="s">
        <v>29</v>
      </c>
      <c r="B20" s="233" t="s">
        <v>90</v>
      </c>
      <c r="C20" s="163">
        <f>IF(SUM(C21:C22)=0,"-",SUM(C21:C22))</f>
        <v>382</v>
      </c>
      <c r="D20" s="163">
        <f>IF(SUM(D21:D22)=0,"-",SUM(D21:D22))</f>
        <v>52</v>
      </c>
      <c r="E20" s="163">
        <f>IF(SUM(E21:E22)=0,"-",SUM(E21:E22))</f>
        <v>12</v>
      </c>
      <c r="F20" s="163">
        <f>IF(SUM(F21:F22)=0,"-",SUM(F21:F22))</f>
        <v>3</v>
      </c>
      <c r="G20" s="163">
        <f>IF(SUM(G21:G22)=0,"-",SUM(G21:G22))</f>
        <v>2</v>
      </c>
      <c r="H20" s="163">
        <f>IF(SUM(H21:H22)=0,"-",SUM(H21:H22))</f>
        <v>2</v>
      </c>
      <c r="I20" s="163">
        <f>IF(SUM(I21:I22)=0,"-",SUM(I21:I22))</f>
        <v>2</v>
      </c>
      <c r="J20" s="163" t="str">
        <f>IF(SUM(J21:J22)=0,"-",SUM(J21:J22))</f>
        <v>-</v>
      </c>
      <c r="K20" s="163">
        <f>IF(SUM(K21:K22)=0,"-",SUM(K21:K22))</f>
        <v>17</v>
      </c>
      <c r="L20" s="163">
        <f>IF(SUM(L21:L22)=0,"-",SUM(L21:L22))</f>
        <v>20</v>
      </c>
      <c r="M20" s="163" t="str">
        <f>IF(SUM(M21:M22)=0,"-",SUM(M21:M22))</f>
        <v>-</v>
      </c>
    </row>
    <row r="21" spans="1:13" ht="12" customHeight="1">
      <c r="A21" s="13"/>
      <c r="B21" s="439" t="s">
        <v>37</v>
      </c>
      <c r="C21" s="318">
        <v>136</v>
      </c>
      <c r="D21" s="318">
        <v>27</v>
      </c>
      <c r="E21" s="318">
        <v>3</v>
      </c>
      <c r="F21" s="318">
        <v>1</v>
      </c>
      <c r="G21" s="318" t="s">
        <v>66</v>
      </c>
      <c r="H21" s="318" t="s">
        <v>66</v>
      </c>
      <c r="I21" s="318" t="s">
        <v>66</v>
      </c>
      <c r="J21" s="318" t="s">
        <v>66</v>
      </c>
      <c r="K21" s="318">
        <v>9</v>
      </c>
      <c r="L21" s="318">
        <v>14</v>
      </c>
      <c r="M21" s="318" t="s">
        <v>66</v>
      </c>
    </row>
    <row r="22" spans="1:13" ht="12" customHeight="1">
      <c r="A22" s="10"/>
      <c r="B22" s="439" t="s">
        <v>36</v>
      </c>
      <c r="C22" s="318">
        <v>246</v>
      </c>
      <c r="D22" s="318">
        <v>25</v>
      </c>
      <c r="E22" s="318">
        <v>9</v>
      </c>
      <c r="F22" s="318">
        <v>2</v>
      </c>
      <c r="G22" s="318">
        <v>2</v>
      </c>
      <c r="H22" s="318">
        <v>2</v>
      </c>
      <c r="I22" s="318">
        <v>2</v>
      </c>
      <c r="J22" s="318" t="s">
        <v>66</v>
      </c>
      <c r="K22" s="318">
        <v>8</v>
      </c>
      <c r="L22" s="318">
        <v>6</v>
      </c>
      <c r="M22" s="318" t="s">
        <v>66</v>
      </c>
    </row>
    <row r="23" spans="1:13" ht="12" customHeight="1">
      <c r="A23" s="13" t="s">
        <v>28</v>
      </c>
      <c r="B23" s="233" t="s">
        <v>90</v>
      </c>
      <c r="C23" s="163">
        <f>IF(SUM(C24:C25)=0,"-",SUM(C24:C25))</f>
        <v>315</v>
      </c>
      <c r="D23" s="163">
        <f>IF(SUM(D24:D25)=0,"-",SUM(D24:D25))</f>
        <v>27</v>
      </c>
      <c r="E23" s="163">
        <f>IF(SUM(E24:E25)=0,"-",SUM(E24:E25))</f>
        <v>16</v>
      </c>
      <c r="F23" s="163">
        <f>IF(SUM(F24:F25)=0,"-",SUM(F24:F25))</f>
        <v>1</v>
      </c>
      <c r="G23" s="163">
        <f>IF(SUM(G24:G25)=0,"-",SUM(G24:G25))</f>
        <v>1</v>
      </c>
      <c r="H23" s="163" t="str">
        <f>IF(SUM(H24:H25)=0,"-",SUM(H24:H25))</f>
        <v>-</v>
      </c>
      <c r="I23" s="163" t="str">
        <f>IF(SUM(I24:I25)=0,"-",SUM(I24:I25))</f>
        <v>-</v>
      </c>
      <c r="J23" s="163" t="str">
        <f>IF(SUM(J24:J25)=0,"-",SUM(J24:J25))</f>
        <v>-</v>
      </c>
      <c r="K23" s="163">
        <f>IF(SUM(K24:K25)=0,"-",SUM(K24:K25))</f>
        <v>10</v>
      </c>
      <c r="L23" s="163" t="str">
        <f>IF(SUM(L24:L25)=0,"-",SUM(L24:L25))</f>
        <v>-</v>
      </c>
      <c r="M23" s="163" t="str">
        <f>IF(SUM(M24:M25)=0,"-",SUM(M24:M25))</f>
        <v>-</v>
      </c>
    </row>
    <row r="24" spans="1:13" ht="12" customHeight="1">
      <c r="A24" s="13"/>
      <c r="B24" s="439" t="s">
        <v>37</v>
      </c>
      <c r="C24" s="318">
        <v>115</v>
      </c>
      <c r="D24" s="318">
        <v>17</v>
      </c>
      <c r="E24" s="318">
        <v>8</v>
      </c>
      <c r="F24" s="318">
        <v>1</v>
      </c>
      <c r="G24" s="318">
        <v>1</v>
      </c>
      <c r="H24" s="318" t="s">
        <v>66</v>
      </c>
      <c r="I24" s="318" t="s">
        <v>66</v>
      </c>
      <c r="J24" s="318" t="s">
        <v>66</v>
      </c>
      <c r="K24" s="318">
        <v>8</v>
      </c>
      <c r="L24" s="318" t="s">
        <v>66</v>
      </c>
      <c r="M24" s="318" t="s">
        <v>66</v>
      </c>
    </row>
    <row r="25" spans="1:13" ht="12" customHeight="1">
      <c r="A25" s="13"/>
      <c r="B25" s="439" t="s">
        <v>36</v>
      </c>
      <c r="C25" s="318">
        <v>200</v>
      </c>
      <c r="D25" s="318">
        <v>10</v>
      </c>
      <c r="E25" s="318">
        <v>8</v>
      </c>
      <c r="F25" s="318" t="s">
        <v>66</v>
      </c>
      <c r="G25" s="318" t="s">
        <v>66</v>
      </c>
      <c r="H25" s="318" t="s">
        <v>66</v>
      </c>
      <c r="I25" s="318" t="s">
        <v>66</v>
      </c>
      <c r="J25" s="318" t="s">
        <v>66</v>
      </c>
      <c r="K25" s="318">
        <v>2</v>
      </c>
      <c r="L25" s="318" t="s">
        <v>66</v>
      </c>
      <c r="M25" s="318" t="s">
        <v>66</v>
      </c>
    </row>
    <row r="26" spans="1:13" ht="12" customHeight="1">
      <c r="A26" s="20" t="s">
        <v>27</v>
      </c>
      <c r="B26" s="233" t="s">
        <v>90</v>
      </c>
      <c r="C26" s="163">
        <f>IF(SUM(C27:C28)=0,"-",SUM(C27:C28))</f>
        <v>346</v>
      </c>
      <c r="D26" s="163">
        <f>IF(SUM(D27:D28)=0,"-",SUM(D27:D28))</f>
        <v>33</v>
      </c>
      <c r="E26" s="163">
        <f>IF(SUM(E27:E28)=0,"-",SUM(E27:E28))</f>
        <v>13</v>
      </c>
      <c r="F26" s="163" t="str">
        <f>IF(SUM(F27:F28)=0,"-",SUM(F27:F28))</f>
        <v>-</v>
      </c>
      <c r="G26" s="163" t="str">
        <f>IF(SUM(G27:G28)=0,"-",SUM(G27:G28))</f>
        <v>-</v>
      </c>
      <c r="H26" s="163" t="str">
        <f>IF(SUM(H27:H28)=0,"-",SUM(H27:H28))</f>
        <v>-</v>
      </c>
      <c r="I26" s="163" t="str">
        <f>IF(SUM(I27:I28)=0,"-",SUM(I27:I28))</f>
        <v>-</v>
      </c>
      <c r="J26" s="163" t="str">
        <f>IF(SUM(J27:J28)=0,"-",SUM(J27:J28))</f>
        <v>-</v>
      </c>
      <c r="K26" s="163">
        <f>IF(SUM(K27:K28)=0,"-",SUM(K27:K28))</f>
        <v>17</v>
      </c>
      <c r="L26" s="163">
        <f>IF(SUM(L27:L28)=0,"-",SUM(L27:L28))</f>
        <v>3</v>
      </c>
      <c r="M26" s="163" t="str">
        <f>IF(SUM(M27:M28)=0,"-",SUM(M27:M28))</f>
        <v>-</v>
      </c>
    </row>
    <row r="27" spans="1:13" ht="12" customHeight="1">
      <c r="A27" s="13"/>
      <c r="B27" s="439" t="s">
        <v>37</v>
      </c>
      <c r="C27" s="318">
        <v>141</v>
      </c>
      <c r="D27" s="318">
        <v>12</v>
      </c>
      <c r="E27" s="318">
        <v>3</v>
      </c>
      <c r="F27" s="318" t="s">
        <v>66</v>
      </c>
      <c r="G27" s="318" t="s">
        <v>66</v>
      </c>
      <c r="H27" s="318" t="s">
        <v>66</v>
      </c>
      <c r="I27" s="318" t="s">
        <v>66</v>
      </c>
      <c r="J27" s="318" t="s">
        <v>66</v>
      </c>
      <c r="K27" s="318">
        <v>8</v>
      </c>
      <c r="L27" s="318">
        <v>1</v>
      </c>
      <c r="M27" s="318" t="s">
        <v>66</v>
      </c>
    </row>
    <row r="28" spans="1:13" ht="12" customHeight="1">
      <c r="A28" s="10"/>
      <c r="B28" s="439" t="s">
        <v>36</v>
      </c>
      <c r="C28" s="318">
        <v>205</v>
      </c>
      <c r="D28" s="318">
        <v>21</v>
      </c>
      <c r="E28" s="318">
        <v>10</v>
      </c>
      <c r="F28" s="318" t="s">
        <v>66</v>
      </c>
      <c r="G28" s="318" t="s">
        <v>66</v>
      </c>
      <c r="H28" s="318" t="s">
        <v>66</v>
      </c>
      <c r="I28" s="318" t="s">
        <v>66</v>
      </c>
      <c r="J28" s="318" t="s">
        <v>66</v>
      </c>
      <c r="K28" s="318">
        <v>9</v>
      </c>
      <c r="L28" s="318">
        <v>2</v>
      </c>
      <c r="M28" s="318" t="s">
        <v>66</v>
      </c>
    </row>
    <row r="29" spans="1:13" ht="12" customHeight="1">
      <c r="A29" s="13" t="s">
        <v>26</v>
      </c>
      <c r="B29" s="233" t="s">
        <v>90</v>
      </c>
      <c r="C29" s="163">
        <f>IF(SUM(C30:C31)=0,"-",SUM(C30:C31))</f>
        <v>257</v>
      </c>
      <c r="D29" s="163">
        <f>IF(SUM(D30:D31)=0,"-",SUM(D30:D31))</f>
        <v>20</v>
      </c>
      <c r="E29" s="163">
        <f>IF(SUM(E30:E31)=0,"-",SUM(E30:E31))</f>
        <v>5</v>
      </c>
      <c r="F29" s="163" t="str">
        <f>IF(SUM(F30:F31)=0,"-",SUM(F30:F31))</f>
        <v>-</v>
      </c>
      <c r="G29" s="163" t="str">
        <f>IF(SUM(G30:G31)=0,"-",SUM(G30:G31))</f>
        <v>-</v>
      </c>
      <c r="H29" s="163" t="str">
        <f>IF(SUM(H30:H31)=0,"-",SUM(H30:H31))</f>
        <v>-</v>
      </c>
      <c r="I29" s="163" t="str">
        <f>IF(SUM(I30:I31)=0,"-",SUM(I30:I31))</f>
        <v>-</v>
      </c>
      <c r="J29" s="163" t="str">
        <f>IF(SUM(J30:J31)=0,"-",SUM(J30:J31))</f>
        <v>-</v>
      </c>
      <c r="K29" s="163">
        <f>IF(SUM(K30:K31)=0,"-",SUM(K30:K31))</f>
        <v>4</v>
      </c>
      <c r="L29" s="163">
        <f>IF(SUM(L30:L31)=0,"-",SUM(L30:L31))</f>
        <v>9</v>
      </c>
      <c r="M29" s="163">
        <f>IF(SUM(M30:M31)=0,"-",SUM(M30:M31))</f>
        <v>2</v>
      </c>
    </row>
    <row r="30" spans="1:13" ht="12" customHeight="1">
      <c r="A30" s="13"/>
      <c r="B30" s="439" t="s">
        <v>37</v>
      </c>
      <c r="C30" s="318">
        <v>89</v>
      </c>
      <c r="D30" s="318">
        <v>9</v>
      </c>
      <c r="E30" s="318">
        <v>2</v>
      </c>
      <c r="F30" s="318" t="s">
        <v>66</v>
      </c>
      <c r="G30" s="318" t="s">
        <v>66</v>
      </c>
      <c r="H30" s="318" t="s">
        <v>66</v>
      </c>
      <c r="I30" s="318" t="s">
        <v>66</v>
      </c>
      <c r="J30" s="318" t="s">
        <v>66</v>
      </c>
      <c r="K30" s="318">
        <v>2</v>
      </c>
      <c r="L30" s="318">
        <v>3</v>
      </c>
      <c r="M30" s="318">
        <v>2</v>
      </c>
    </row>
    <row r="31" spans="1:13" ht="12" customHeight="1">
      <c r="A31" s="13"/>
      <c r="B31" s="439" t="s">
        <v>36</v>
      </c>
      <c r="C31" s="318">
        <v>168</v>
      </c>
      <c r="D31" s="318">
        <v>11</v>
      </c>
      <c r="E31" s="318">
        <v>3</v>
      </c>
      <c r="F31" s="318" t="s">
        <v>66</v>
      </c>
      <c r="G31" s="318" t="s">
        <v>66</v>
      </c>
      <c r="H31" s="318" t="s">
        <v>66</v>
      </c>
      <c r="I31" s="318" t="s">
        <v>66</v>
      </c>
      <c r="J31" s="318" t="s">
        <v>66</v>
      </c>
      <c r="K31" s="318">
        <v>2</v>
      </c>
      <c r="L31" s="318">
        <v>6</v>
      </c>
      <c r="M31" s="318" t="s">
        <v>66</v>
      </c>
    </row>
    <row r="32" spans="1:13" ht="12" customHeight="1">
      <c r="A32" s="20" t="s">
        <v>24</v>
      </c>
      <c r="B32" s="233" t="s">
        <v>90</v>
      </c>
      <c r="C32" s="163">
        <f>IF(SUM(C33:C34)=0,"-",SUM(C33:C34))</f>
        <v>517</v>
      </c>
      <c r="D32" s="163">
        <f>IF(SUM(D33:D34)=0,"-",SUM(D33:D34))</f>
        <v>38</v>
      </c>
      <c r="E32" s="163">
        <f>IF(SUM(E33:E34)=0,"-",SUM(E33:E34))</f>
        <v>12</v>
      </c>
      <c r="F32" s="163">
        <f>IF(SUM(F33:F34)=0,"-",SUM(F33:F34))</f>
        <v>1</v>
      </c>
      <c r="G32" s="163" t="str">
        <f>IF(SUM(G33:G34)=0,"-",SUM(G33:G34))</f>
        <v>-</v>
      </c>
      <c r="H32" s="163" t="str">
        <f>IF(SUM(H33:H34)=0,"-",SUM(H33:H34))</f>
        <v>-</v>
      </c>
      <c r="I32" s="163" t="str">
        <f>IF(SUM(I33:I34)=0,"-",SUM(I33:I34))</f>
        <v>-</v>
      </c>
      <c r="J32" s="163" t="str">
        <f>IF(SUM(J33:J34)=0,"-",SUM(J33:J34))</f>
        <v>-</v>
      </c>
      <c r="K32" s="163">
        <f>IF(SUM(K33:K34)=0,"-",SUM(K33:K34))</f>
        <v>16</v>
      </c>
      <c r="L32" s="163">
        <f>IF(SUM(L33:L34)=0,"-",SUM(L33:L34))</f>
        <v>9</v>
      </c>
      <c r="M32" s="163" t="str">
        <f>IF(SUM(M33:M34)=0,"-",SUM(M33:M34))</f>
        <v>-</v>
      </c>
    </row>
    <row r="33" spans="1:13" ht="12" customHeight="1">
      <c r="A33" s="13"/>
      <c r="B33" s="439" t="s">
        <v>37</v>
      </c>
      <c r="C33" s="318">
        <v>215</v>
      </c>
      <c r="D33" s="318">
        <v>17</v>
      </c>
      <c r="E33" s="318">
        <v>4</v>
      </c>
      <c r="F33" s="318" t="s">
        <v>66</v>
      </c>
      <c r="G33" s="318" t="s">
        <v>66</v>
      </c>
      <c r="H33" s="318" t="s">
        <v>66</v>
      </c>
      <c r="I33" s="318" t="s">
        <v>66</v>
      </c>
      <c r="J33" s="318" t="s">
        <v>66</v>
      </c>
      <c r="K33" s="318">
        <v>7</v>
      </c>
      <c r="L33" s="318">
        <v>6</v>
      </c>
      <c r="M33" s="318" t="s">
        <v>66</v>
      </c>
    </row>
    <row r="34" spans="1:13" ht="12" customHeight="1">
      <c r="A34" s="10"/>
      <c r="B34" s="439" t="s">
        <v>36</v>
      </c>
      <c r="C34" s="318">
        <v>302</v>
      </c>
      <c r="D34" s="318">
        <v>21</v>
      </c>
      <c r="E34" s="318">
        <v>8</v>
      </c>
      <c r="F34" s="318">
        <v>1</v>
      </c>
      <c r="G34" s="318" t="s">
        <v>66</v>
      </c>
      <c r="H34" s="318" t="s">
        <v>66</v>
      </c>
      <c r="I34" s="318" t="s">
        <v>66</v>
      </c>
      <c r="J34" s="318" t="s">
        <v>66</v>
      </c>
      <c r="K34" s="318">
        <v>9</v>
      </c>
      <c r="L34" s="318">
        <v>3</v>
      </c>
      <c r="M34" s="318" t="s">
        <v>66</v>
      </c>
    </row>
    <row r="35" spans="1:13" ht="12" customHeight="1">
      <c r="A35" s="13" t="s">
        <v>23</v>
      </c>
      <c r="B35" s="233" t="s">
        <v>90</v>
      </c>
      <c r="C35" s="163">
        <f>IF(SUM(C36:C37)=0,"-",SUM(C36:C37))</f>
        <v>331</v>
      </c>
      <c r="D35" s="163">
        <f>IF(SUM(D36:D37)=0,"-",SUM(D36:D37))</f>
        <v>18</v>
      </c>
      <c r="E35" s="163">
        <f>IF(SUM(E36:E37)=0,"-",SUM(E36:E37))</f>
        <v>12</v>
      </c>
      <c r="F35" s="163">
        <f>IF(SUM(F36:F37)=0,"-",SUM(F36:F37))</f>
        <v>1</v>
      </c>
      <c r="G35" s="163">
        <f>IF(SUM(G36:G37)=0,"-",SUM(G36:G37))</f>
        <v>1</v>
      </c>
      <c r="H35" s="163" t="str">
        <f>IF(SUM(H36:H37)=0,"-",SUM(H36:H37))</f>
        <v>-</v>
      </c>
      <c r="I35" s="163" t="str">
        <f>IF(SUM(I36:I37)=0,"-",SUM(I36:I37))</f>
        <v>-</v>
      </c>
      <c r="J35" s="163" t="str">
        <f>IF(SUM(J36:J37)=0,"-",SUM(J36:J37))</f>
        <v>-</v>
      </c>
      <c r="K35" s="163">
        <f>IF(SUM(K36:K37)=0,"-",SUM(K36:K37))</f>
        <v>5</v>
      </c>
      <c r="L35" s="163" t="str">
        <f>IF(SUM(L36:L37)=0,"-",SUM(L36:L37))</f>
        <v>-</v>
      </c>
      <c r="M35" s="163" t="str">
        <f>IF(SUM(M36:M37)=0,"-",SUM(M36:M37))</f>
        <v>-</v>
      </c>
    </row>
    <row r="36" spans="1:13" ht="12" customHeight="1">
      <c r="A36" s="13"/>
      <c r="B36" s="439" t="s">
        <v>37</v>
      </c>
      <c r="C36" s="318">
        <v>147</v>
      </c>
      <c r="D36" s="318">
        <v>8</v>
      </c>
      <c r="E36" s="318">
        <v>6</v>
      </c>
      <c r="F36" s="318" t="s">
        <v>66</v>
      </c>
      <c r="G36" s="318" t="s">
        <v>66</v>
      </c>
      <c r="H36" s="318" t="s">
        <v>66</v>
      </c>
      <c r="I36" s="318" t="s">
        <v>66</v>
      </c>
      <c r="J36" s="318" t="s">
        <v>66</v>
      </c>
      <c r="K36" s="318">
        <v>2</v>
      </c>
      <c r="L36" s="318" t="s">
        <v>66</v>
      </c>
      <c r="M36" s="318" t="s">
        <v>66</v>
      </c>
    </row>
    <row r="37" spans="1:13" ht="12" customHeight="1">
      <c r="A37" s="13"/>
      <c r="B37" s="439" t="s">
        <v>36</v>
      </c>
      <c r="C37" s="318">
        <v>184</v>
      </c>
      <c r="D37" s="318">
        <v>10</v>
      </c>
      <c r="E37" s="318">
        <v>6</v>
      </c>
      <c r="F37" s="318">
        <v>1</v>
      </c>
      <c r="G37" s="318">
        <v>1</v>
      </c>
      <c r="H37" s="318" t="s">
        <v>66</v>
      </c>
      <c r="I37" s="318" t="s">
        <v>66</v>
      </c>
      <c r="J37" s="318" t="s">
        <v>66</v>
      </c>
      <c r="K37" s="318">
        <v>3</v>
      </c>
      <c r="L37" s="318" t="s">
        <v>66</v>
      </c>
      <c r="M37" s="318" t="s">
        <v>66</v>
      </c>
    </row>
    <row r="38" spans="1:13" ht="12" customHeight="1">
      <c r="A38" s="20" t="s">
        <v>22</v>
      </c>
      <c r="B38" s="233" t="s">
        <v>90</v>
      </c>
      <c r="C38" s="163">
        <f>IF(SUM(C39:C40)=0,"-",SUM(C39:C40))</f>
        <v>578</v>
      </c>
      <c r="D38" s="163">
        <f>IF(SUM(D39:D40)=0,"-",SUM(D39:D40))</f>
        <v>49</v>
      </c>
      <c r="E38" s="163">
        <f>IF(SUM(E39:E40)=0,"-",SUM(E39:E40))</f>
        <v>12</v>
      </c>
      <c r="F38" s="163" t="str">
        <f>IF(SUM(F39:F40)=0,"-",SUM(F39:F40))</f>
        <v>-</v>
      </c>
      <c r="G38" s="163" t="str">
        <f>IF(SUM(G39:G40)=0,"-",SUM(G39:G40))</f>
        <v>-</v>
      </c>
      <c r="H38" s="163" t="str">
        <f>IF(SUM(H39:H40)=0,"-",SUM(H39:H40))</f>
        <v>-</v>
      </c>
      <c r="I38" s="163" t="str">
        <f>IF(SUM(I39:I40)=0,"-",SUM(I39:I40))</f>
        <v>-</v>
      </c>
      <c r="J38" s="163" t="str">
        <f>IF(SUM(J39:J40)=0,"-",SUM(J39:J40))</f>
        <v>-</v>
      </c>
      <c r="K38" s="163">
        <f>IF(SUM(K39:K40)=0,"-",SUM(K39:K40))</f>
        <v>17</v>
      </c>
      <c r="L38" s="163" t="str">
        <f>IF(SUM(L39:L40)=0,"-",SUM(L39:L40))</f>
        <v>-</v>
      </c>
      <c r="M38" s="163">
        <f>IF(SUM(M39:M40)=0,"-",SUM(M39:M40))</f>
        <v>20</v>
      </c>
    </row>
    <row r="39" spans="1:13" ht="12" customHeight="1">
      <c r="A39" s="13"/>
      <c r="B39" s="439" t="s">
        <v>37</v>
      </c>
      <c r="C39" s="318">
        <v>213</v>
      </c>
      <c r="D39" s="318">
        <v>25</v>
      </c>
      <c r="E39" s="318">
        <v>5</v>
      </c>
      <c r="F39" s="318" t="s">
        <v>66</v>
      </c>
      <c r="G39" s="318" t="s">
        <v>66</v>
      </c>
      <c r="H39" s="318" t="s">
        <v>66</v>
      </c>
      <c r="I39" s="318" t="s">
        <v>66</v>
      </c>
      <c r="J39" s="318" t="s">
        <v>66</v>
      </c>
      <c r="K39" s="318">
        <v>9</v>
      </c>
      <c r="L39" s="318" t="s">
        <v>66</v>
      </c>
      <c r="M39" s="318">
        <v>11</v>
      </c>
    </row>
    <row r="40" spans="1:13" ht="12" customHeight="1">
      <c r="A40" s="10"/>
      <c r="B40" s="439" t="s">
        <v>36</v>
      </c>
      <c r="C40" s="318">
        <v>365</v>
      </c>
      <c r="D40" s="318">
        <v>24</v>
      </c>
      <c r="E40" s="318">
        <v>7</v>
      </c>
      <c r="F40" s="318" t="s">
        <v>66</v>
      </c>
      <c r="G40" s="318" t="s">
        <v>66</v>
      </c>
      <c r="H40" s="318" t="s">
        <v>66</v>
      </c>
      <c r="I40" s="318" t="s">
        <v>66</v>
      </c>
      <c r="J40" s="318" t="s">
        <v>66</v>
      </c>
      <c r="K40" s="318">
        <v>8</v>
      </c>
      <c r="L40" s="318" t="s">
        <v>66</v>
      </c>
      <c r="M40" s="318">
        <v>9</v>
      </c>
    </row>
    <row r="41" spans="1:13" ht="12" customHeight="1">
      <c r="A41" s="20" t="s">
        <v>20</v>
      </c>
      <c r="B41" s="233" t="s">
        <v>90</v>
      </c>
      <c r="C41" s="163">
        <f>IF(SUM(C42:C43)=0,"-",SUM(C42:C43))</f>
        <v>3814</v>
      </c>
      <c r="D41" s="163">
        <f>IF(SUM(D42:D43)=0,"-",SUM(D42:D43))</f>
        <v>372</v>
      </c>
      <c r="E41" s="163">
        <f>IF(SUM(E42:E43)=0,"-",SUM(E42:E43))</f>
        <v>64</v>
      </c>
      <c r="F41" s="163">
        <f>IF(SUM(F42:F43)=0,"-",SUM(F42:F43))</f>
        <v>7</v>
      </c>
      <c r="G41" s="163" t="str">
        <f>IF(SUM(G42:G43)=0,"-",SUM(G42:G43))</f>
        <v>-</v>
      </c>
      <c r="H41" s="163" t="str">
        <f>IF(SUM(H42:H43)=0,"-",SUM(H42:H43))</f>
        <v>-</v>
      </c>
      <c r="I41" s="163" t="str">
        <f>IF(SUM(I42:I43)=0,"-",SUM(I42:I43))</f>
        <v>-</v>
      </c>
      <c r="J41" s="163">
        <f>IF(SUM(J42:J43)=0,"-",SUM(J42:J43))</f>
        <v>2</v>
      </c>
      <c r="K41" s="163">
        <f>IF(SUM(K42:K43)=0,"-",SUM(K42:K43))</f>
        <v>98</v>
      </c>
      <c r="L41" s="163">
        <f>IF(SUM(L42:L43)=0,"-",SUM(L42:L43))</f>
        <v>201</v>
      </c>
      <c r="M41" s="163" t="str">
        <f>IF(SUM(M42:M43)=0,"-",SUM(M42:M43))</f>
        <v>-</v>
      </c>
    </row>
    <row r="42" spans="1:13" ht="12" customHeight="1">
      <c r="A42" s="13"/>
      <c r="B42" s="439" t="s">
        <v>37</v>
      </c>
      <c r="C42" s="318">
        <v>1289</v>
      </c>
      <c r="D42" s="318">
        <f>SUM(E42,F42,J42,K42,L42,M42)</f>
        <v>171</v>
      </c>
      <c r="E42" s="318">
        <v>17</v>
      </c>
      <c r="F42" s="318">
        <v>4</v>
      </c>
      <c r="G42" s="318" t="s">
        <v>66</v>
      </c>
      <c r="H42" s="318" t="s">
        <v>66</v>
      </c>
      <c r="I42" s="318" t="s">
        <v>66</v>
      </c>
      <c r="J42" s="318" t="s">
        <v>66</v>
      </c>
      <c r="K42" s="318">
        <v>52</v>
      </c>
      <c r="L42" s="318">
        <v>98</v>
      </c>
      <c r="M42" s="318" t="s">
        <v>66</v>
      </c>
    </row>
    <row r="43" spans="1:13" ht="12" customHeight="1">
      <c r="A43" s="10"/>
      <c r="B43" s="439" t="s">
        <v>36</v>
      </c>
      <c r="C43" s="318">
        <v>2525</v>
      </c>
      <c r="D43" s="318">
        <f>SUM(E43,F43,J43,K43,L43,M43)</f>
        <v>201</v>
      </c>
      <c r="E43" s="318">
        <v>47</v>
      </c>
      <c r="F43" s="318">
        <v>3</v>
      </c>
      <c r="G43" s="318" t="s">
        <v>69</v>
      </c>
      <c r="H43" s="318" t="s">
        <v>69</v>
      </c>
      <c r="I43" s="318" t="s">
        <v>69</v>
      </c>
      <c r="J43" s="318">
        <v>2</v>
      </c>
      <c r="K43" s="318">
        <v>46</v>
      </c>
      <c r="L43" s="318">
        <v>103</v>
      </c>
      <c r="M43" s="318" t="s">
        <v>69</v>
      </c>
    </row>
    <row r="44" spans="1:13" ht="12" customHeight="1">
      <c r="A44" s="188" t="s">
        <v>32</v>
      </c>
      <c r="B44" s="320" t="s">
        <v>90</v>
      </c>
      <c r="C44" s="17">
        <f>C47</f>
        <v>1717</v>
      </c>
      <c r="D44" s="17">
        <f>D47</f>
        <v>99</v>
      </c>
      <c r="E44" s="17">
        <f>E47</f>
        <v>33</v>
      </c>
      <c r="F44" s="17" t="str">
        <f>F47</f>
        <v>-</v>
      </c>
      <c r="G44" s="17" t="str">
        <f>G47</f>
        <v>-</v>
      </c>
      <c r="H44" s="17" t="str">
        <f>H47</f>
        <v>-</v>
      </c>
      <c r="I44" s="17" t="str">
        <f>I47</f>
        <v>-</v>
      </c>
      <c r="J44" s="17" t="str">
        <f>J47</f>
        <v>-</v>
      </c>
      <c r="K44" s="17">
        <f>K47</f>
        <v>38</v>
      </c>
      <c r="L44" s="17">
        <f>L47</f>
        <v>28</v>
      </c>
      <c r="M44" s="17" t="str">
        <f>M47</f>
        <v>-</v>
      </c>
    </row>
    <row r="45" spans="1:13" ht="12" customHeight="1">
      <c r="A45" s="187"/>
      <c r="B45" s="320" t="s">
        <v>37</v>
      </c>
      <c r="C45" s="17">
        <f>C48</f>
        <v>651</v>
      </c>
      <c r="D45" s="17">
        <f>D48</f>
        <v>48</v>
      </c>
      <c r="E45" s="17">
        <f>E48</f>
        <v>13</v>
      </c>
      <c r="F45" s="17" t="str">
        <f>F48</f>
        <v>-</v>
      </c>
      <c r="G45" s="17" t="str">
        <f>G48</f>
        <v>-</v>
      </c>
      <c r="H45" s="17" t="str">
        <f>H48</f>
        <v>-</v>
      </c>
      <c r="I45" s="17" t="str">
        <f>I48</f>
        <v>-</v>
      </c>
      <c r="J45" s="17" t="str">
        <f>J48</f>
        <v>-</v>
      </c>
      <c r="K45" s="17">
        <f>K48</f>
        <v>20</v>
      </c>
      <c r="L45" s="17">
        <f>L48</f>
        <v>15</v>
      </c>
      <c r="M45" s="17" t="str">
        <f>M48</f>
        <v>-</v>
      </c>
    </row>
    <row r="46" spans="1:13" ht="12" customHeight="1">
      <c r="A46" s="186"/>
      <c r="B46" s="320" t="s">
        <v>36</v>
      </c>
      <c r="C46" s="17">
        <f>C49</f>
        <v>1066</v>
      </c>
      <c r="D46" s="17">
        <f>D49</f>
        <v>51</v>
      </c>
      <c r="E46" s="17">
        <f>E49</f>
        <v>20</v>
      </c>
      <c r="F46" s="17" t="str">
        <f>F49</f>
        <v>-</v>
      </c>
      <c r="G46" s="17" t="str">
        <f>G49</f>
        <v>-</v>
      </c>
      <c r="H46" s="17" t="str">
        <f>H49</f>
        <v>-</v>
      </c>
      <c r="I46" s="17" t="str">
        <f>I49</f>
        <v>-</v>
      </c>
      <c r="J46" s="17" t="str">
        <f>J49</f>
        <v>-</v>
      </c>
      <c r="K46" s="17">
        <f>K49</f>
        <v>18</v>
      </c>
      <c r="L46" s="17">
        <f>L49</f>
        <v>13</v>
      </c>
      <c r="M46" s="17" t="str">
        <f>M49</f>
        <v>-</v>
      </c>
    </row>
    <row r="47" spans="1:13" ht="12" customHeight="1">
      <c r="A47" s="178" t="s">
        <v>191</v>
      </c>
      <c r="B47" s="16" t="s">
        <v>90</v>
      </c>
      <c r="C47" s="18">
        <f>IF(SUM(C50,C53,C56,C59,C62)=0,"-",SUM(C50,C53,C56,C59,C62))</f>
        <v>1717</v>
      </c>
      <c r="D47" s="18">
        <f>IF(SUM(D50,D53,D56,D59,D62)=0,"-",SUM(D50,D53,D56,D59,D62))</f>
        <v>99</v>
      </c>
      <c r="E47" s="18">
        <f>IF(SUM(E50,E53,E56,E59,E62)=0,"-",SUM(E50,E53,E56,E59,E62))</f>
        <v>33</v>
      </c>
      <c r="F47" s="18" t="str">
        <f>IF(SUM(F50,F53,F56,F59,F62)=0,"-",SUM(F50,F53,F56,F59,F62))</f>
        <v>-</v>
      </c>
      <c r="G47" s="18" t="str">
        <f>IF(SUM(G50,G53,G56,G59,G62)=0,"-",SUM(G50,G53,G56,G59,G62))</f>
        <v>-</v>
      </c>
      <c r="H47" s="18" t="str">
        <f>IF(SUM(H50,H53,H56,H59,H62)=0,"-",SUM(H50,H53,H56,H59,H62))</f>
        <v>-</v>
      </c>
      <c r="I47" s="18" t="str">
        <f>IF(SUM(I50,I53,I56,I59,I62)=0,"-",SUM(I50,I53,I56,I59,I62))</f>
        <v>-</v>
      </c>
      <c r="J47" s="18" t="str">
        <f>IF(SUM(J50,J53,J56,J59,J62)=0,"-",SUM(J50,J53,J56,J59,J62))</f>
        <v>-</v>
      </c>
      <c r="K47" s="18">
        <f>IF(SUM(K50,K53,K56,K59,K62)=0,"-",SUM(K50,K53,K56,K59,K62))</f>
        <v>38</v>
      </c>
      <c r="L47" s="18">
        <f>IF(SUM(L50,L53,L56,L59,L62)=0,"-",SUM(L50,L53,L56,L59,L62))</f>
        <v>28</v>
      </c>
      <c r="M47" s="18" t="str">
        <f>IF(SUM(M50,M53,M56,M59,M62)=0,"-",SUM(M50,M53,M56,M59,M62))</f>
        <v>-</v>
      </c>
    </row>
    <row r="48" spans="1:13" ht="12" customHeight="1">
      <c r="A48" s="500"/>
      <c r="B48" s="201" t="s">
        <v>37</v>
      </c>
      <c r="C48" s="18">
        <f>IF(SUM(C51,C54,C57,C60,C63)=0,"-",SUM(C51,C54,C57,C60,C63))</f>
        <v>651</v>
      </c>
      <c r="D48" s="18">
        <f>IF(SUM(D51,D54,D57,D60,D63)=0,"-",SUM(D51,D54,D57,D60,D63))</f>
        <v>48</v>
      </c>
      <c r="E48" s="18">
        <f>IF(SUM(E51,E54,E57,E60,E63)=0,"-",SUM(E51,E54,E57,E60,E63))</f>
        <v>13</v>
      </c>
      <c r="F48" s="18" t="str">
        <f>IF(SUM(F51,F54,F57,F60,F63)=0,"-",SUM(F51,F54,F57,F60,F63))</f>
        <v>-</v>
      </c>
      <c r="G48" s="18" t="str">
        <f>IF(SUM(G51,G54,G57,G60,G63)=0,"-",SUM(G51,G54,G57,G60,G63))</f>
        <v>-</v>
      </c>
      <c r="H48" s="18" t="str">
        <f>IF(SUM(H51,H54,H57,H60,H63)=0,"-",SUM(H51,H54,H57,H60,H63))</f>
        <v>-</v>
      </c>
      <c r="I48" s="18" t="str">
        <f>IF(SUM(I51,I54,I57,I60,I63)=0,"-",SUM(I51,I54,I57,I60,I63))</f>
        <v>-</v>
      </c>
      <c r="J48" s="18" t="str">
        <f>IF(SUM(J51,J54,J57,J60,J63)=0,"-",SUM(J51,J54,J57,J60,J63))</f>
        <v>-</v>
      </c>
      <c r="K48" s="18">
        <f>IF(SUM(K51,K54,K57,K60,K63)=0,"-",SUM(K51,K54,K57,K60,K63))</f>
        <v>20</v>
      </c>
      <c r="L48" s="18">
        <f>IF(SUM(L51,L54,L57,L60,L63)=0,"-",SUM(L51,L54,L57,L60,L63))</f>
        <v>15</v>
      </c>
      <c r="M48" s="18" t="str">
        <f>IF(SUM(M51,M54,M57,M60,M63)=0,"-",SUM(M51,M54,M57,M60,M63))</f>
        <v>-</v>
      </c>
    </row>
    <row r="49" spans="1:13" ht="12" customHeight="1">
      <c r="A49" s="499"/>
      <c r="B49" s="201" t="s">
        <v>36</v>
      </c>
      <c r="C49" s="18">
        <f>IF(SUM(C52,C55,C58,C61,C64)=0,"-",SUM(C52,C55,C58,C61,C64))</f>
        <v>1066</v>
      </c>
      <c r="D49" s="18">
        <f>IF(SUM(D52,D55,D58,D61,D64)=0,"-",SUM(D52,D55,D58,D61,D64))</f>
        <v>51</v>
      </c>
      <c r="E49" s="18">
        <f>IF(SUM(E52,E55,E58,E61,E64)=0,"-",SUM(E52,E55,E58,E61,E64))</f>
        <v>20</v>
      </c>
      <c r="F49" s="18" t="str">
        <f>IF(SUM(F52,F55,F58,F61,F64)=0,"-",SUM(F52,F55,F58,F61,F64))</f>
        <v>-</v>
      </c>
      <c r="G49" s="18" t="str">
        <f>IF(SUM(G52,G55,G58,G61,G64)=0,"-",SUM(G52,G55,G58,G61,G64))</f>
        <v>-</v>
      </c>
      <c r="H49" s="18" t="str">
        <f>IF(SUM(H52,H55,H58,H61,H64)=0,"-",SUM(H52,H55,H58,H61,H64))</f>
        <v>-</v>
      </c>
      <c r="I49" s="18" t="str">
        <f>IF(SUM(I52,I55,I58,I61,I64)=0,"-",SUM(I52,I55,I58,I61,I64))</f>
        <v>-</v>
      </c>
      <c r="J49" s="18" t="str">
        <f>IF(SUM(J52,J55,J58,J61,J64)=0,"-",SUM(J52,J55,J58,J61,J64))</f>
        <v>-</v>
      </c>
      <c r="K49" s="18">
        <f>IF(SUM(K52,K55,K58,K61,K64)=0,"-",SUM(K52,K55,K58,K61,K64))</f>
        <v>18</v>
      </c>
      <c r="L49" s="18">
        <f>IF(SUM(L52,L55,L58,L61,L64)=0,"-",SUM(L52,L55,L58,L61,L64))</f>
        <v>13</v>
      </c>
      <c r="M49" s="18" t="str">
        <f>IF(SUM(M52,M55,M58,M61,M64)=0,"-",SUM(M52,M55,M58,M61,M64))</f>
        <v>-</v>
      </c>
    </row>
    <row r="50" spans="1:13" ht="12" customHeight="1">
      <c r="A50" s="20" t="s">
        <v>17</v>
      </c>
      <c r="B50" s="493" t="s">
        <v>90</v>
      </c>
      <c r="C50" s="163">
        <f>IF(SUM(C51:C52)=0,"-",SUM(C51:C52))</f>
        <v>454</v>
      </c>
      <c r="D50" s="163">
        <f>IF(SUM(D51:D52)=0,"-",SUM(D51:D52))</f>
        <v>31</v>
      </c>
      <c r="E50" s="163">
        <f>IF(SUM(E51:E52)=0,"-",SUM(E51:E52))</f>
        <v>12</v>
      </c>
      <c r="F50" s="163" t="str">
        <f>IF(SUM(F51:F52)=0,"-",SUM(F51:F52))</f>
        <v>-</v>
      </c>
      <c r="G50" s="163" t="str">
        <f>IF(SUM(G51:G52)=0,"-",SUM(G51:G52))</f>
        <v>-</v>
      </c>
      <c r="H50" s="163" t="str">
        <f>IF(SUM(H51:H52)=0,"-",SUM(H51:H52))</f>
        <v>-</v>
      </c>
      <c r="I50" s="163" t="str">
        <f>IF(SUM(I51:I52)=0,"-",SUM(I51:I52))</f>
        <v>-</v>
      </c>
      <c r="J50" s="163" t="str">
        <f>IF(SUM(J51:J52)=0,"-",SUM(J51:J52))</f>
        <v>-</v>
      </c>
      <c r="K50" s="163">
        <f>IF(SUM(K51:K52)=0,"-",SUM(K51:K52))</f>
        <v>12</v>
      </c>
      <c r="L50" s="163">
        <f>IF(SUM(L51:L52)=0,"-",SUM(L51:L52))</f>
        <v>7</v>
      </c>
      <c r="M50" s="163" t="str">
        <f>IF(SUM(M51:M52)=0,"-",SUM(M51:M52))</f>
        <v>-</v>
      </c>
    </row>
    <row r="51" spans="1:13" ht="12" customHeight="1">
      <c r="A51" s="13"/>
      <c r="B51" s="313" t="s">
        <v>37</v>
      </c>
      <c r="C51" s="318">
        <v>161</v>
      </c>
      <c r="D51" s="318">
        <v>17</v>
      </c>
      <c r="E51" s="318">
        <v>4</v>
      </c>
      <c r="F51" s="318" t="s">
        <v>66</v>
      </c>
      <c r="G51" s="318" t="s">
        <v>66</v>
      </c>
      <c r="H51" s="318" t="s">
        <v>66</v>
      </c>
      <c r="I51" s="318" t="s">
        <v>66</v>
      </c>
      <c r="J51" s="318" t="s">
        <v>66</v>
      </c>
      <c r="K51" s="318">
        <v>9</v>
      </c>
      <c r="L51" s="318">
        <v>4</v>
      </c>
      <c r="M51" s="318" t="s">
        <v>66</v>
      </c>
    </row>
    <row r="52" spans="1:13" ht="12" customHeight="1">
      <c r="A52" s="10"/>
      <c r="B52" s="313" t="s">
        <v>36</v>
      </c>
      <c r="C52" s="318">
        <v>293</v>
      </c>
      <c r="D52" s="318">
        <v>14</v>
      </c>
      <c r="E52" s="318">
        <v>8</v>
      </c>
      <c r="F52" s="318" t="s">
        <v>68</v>
      </c>
      <c r="G52" s="318" t="s">
        <v>68</v>
      </c>
      <c r="H52" s="318" t="s">
        <v>68</v>
      </c>
      <c r="I52" s="318" t="s">
        <v>68</v>
      </c>
      <c r="J52" s="318" t="s">
        <v>68</v>
      </c>
      <c r="K52" s="318">
        <v>3</v>
      </c>
      <c r="L52" s="318">
        <v>3</v>
      </c>
      <c r="M52" s="318" t="s">
        <v>68</v>
      </c>
    </row>
    <row r="53" spans="1:13" ht="12" customHeight="1">
      <c r="A53" s="20" t="s">
        <v>16</v>
      </c>
      <c r="B53" s="493" t="s">
        <v>90</v>
      </c>
      <c r="C53" s="163">
        <f>IF(SUM(C54:C55)=0,"-",SUM(C54:C55))</f>
        <v>349</v>
      </c>
      <c r="D53" s="163">
        <f>IF(SUM(D54:D55)=0,"-",SUM(D54:D55))</f>
        <v>33</v>
      </c>
      <c r="E53" s="163">
        <f>IF(SUM(E54:E55)=0,"-",SUM(E54:E55))</f>
        <v>9</v>
      </c>
      <c r="F53" s="163" t="str">
        <f>IF(SUM(F54:F55)=0,"-",SUM(F54:F55))</f>
        <v>-</v>
      </c>
      <c r="G53" s="163" t="str">
        <f>IF(SUM(G54:G55)=0,"-",SUM(G54:G55))</f>
        <v>-</v>
      </c>
      <c r="H53" s="163" t="str">
        <f>IF(SUM(H54:H55)=0,"-",SUM(H54:H55))</f>
        <v>-</v>
      </c>
      <c r="I53" s="163" t="str">
        <f>IF(SUM(I54:I55)=0,"-",SUM(I54:I55))</f>
        <v>-</v>
      </c>
      <c r="J53" s="163" t="str">
        <f>IF(SUM(J54:J55)=0,"-",SUM(J54:J55))</f>
        <v>-</v>
      </c>
      <c r="K53" s="163">
        <f>IF(SUM(K54:K55)=0,"-",SUM(K54:K55))</f>
        <v>11</v>
      </c>
      <c r="L53" s="163">
        <f>IF(SUM(L54:L55)=0,"-",SUM(L54:L55))</f>
        <v>13</v>
      </c>
      <c r="M53" s="163" t="str">
        <f>IF(SUM(M54:M55)=0,"-",SUM(M54:M55))</f>
        <v>-</v>
      </c>
    </row>
    <row r="54" spans="1:13" ht="12" customHeight="1">
      <c r="A54" s="13"/>
      <c r="B54" s="313" t="s">
        <v>37</v>
      </c>
      <c r="C54" s="318">
        <v>123</v>
      </c>
      <c r="D54" s="318">
        <v>14</v>
      </c>
      <c r="E54" s="318">
        <v>3</v>
      </c>
      <c r="F54" s="318" t="s">
        <v>66</v>
      </c>
      <c r="G54" s="318" t="s">
        <v>66</v>
      </c>
      <c r="H54" s="318" t="s">
        <v>66</v>
      </c>
      <c r="I54" s="318" t="s">
        <v>66</v>
      </c>
      <c r="J54" s="318" t="s">
        <v>66</v>
      </c>
      <c r="K54" s="318">
        <v>5</v>
      </c>
      <c r="L54" s="318">
        <v>6</v>
      </c>
      <c r="M54" s="318" t="s">
        <v>66</v>
      </c>
    </row>
    <row r="55" spans="1:13" ht="12" customHeight="1">
      <c r="A55" s="10"/>
      <c r="B55" s="313" t="s">
        <v>36</v>
      </c>
      <c r="C55" s="318">
        <v>226</v>
      </c>
      <c r="D55" s="318">
        <v>19</v>
      </c>
      <c r="E55" s="318">
        <v>6</v>
      </c>
      <c r="F55" s="318" t="s">
        <v>67</v>
      </c>
      <c r="G55" s="318" t="s">
        <v>67</v>
      </c>
      <c r="H55" s="318" t="s">
        <v>67</v>
      </c>
      <c r="I55" s="318" t="s">
        <v>67</v>
      </c>
      <c r="J55" s="318" t="s">
        <v>67</v>
      </c>
      <c r="K55" s="318">
        <v>6</v>
      </c>
      <c r="L55" s="318">
        <v>7</v>
      </c>
      <c r="M55" s="318" t="s">
        <v>67</v>
      </c>
    </row>
    <row r="56" spans="1:13" ht="12" customHeight="1">
      <c r="A56" s="20" t="s">
        <v>15</v>
      </c>
      <c r="B56" s="493" t="s">
        <v>90</v>
      </c>
      <c r="C56" s="163">
        <f>IF(SUM(C57:C58)=0,"-",SUM(C57:C58))</f>
        <v>392</v>
      </c>
      <c r="D56" s="163">
        <f>IF(SUM(D57:D58)=0,"-",SUM(D57:D58))</f>
        <v>27</v>
      </c>
      <c r="E56" s="163">
        <f>IF(SUM(E57:E58)=0,"-",SUM(E57:E58))</f>
        <v>9</v>
      </c>
      <c r="F56" s="163" t="str">
        <f>IF(SUM(F57:F58)=0,"-",SUM(F57:F58))</f>
        <v>-</v>
      </c>
      <c r="G56" s="163" t="str">
        <f>IF(SUM(G57:G58)=0,"-",SUM(G57:G58))</f>
        <v>-</v>
      </c>
      <c r="H56" s="163" t="str">
        <f>IF(SUM(H57:H58)=0,"-",SUM(H57:H58))</f>
        <v>-</v>
      </c>
      <c r="I56" s="163" t="str">
        <f>IF(SUM(I57:I58)=0,"-",SUM(I57:I58))</f>
        <v>-</v>
      </c>
      <c r="J56" s="163" t="str">
        <f>IF(SUM(J57:J58)=0,"-",SUM(J57:J58))</f>
        <v>-</v>
      </c>
      <c r="K56" s="163">
        <f>IF(SUM(K57:K58)=0,"-",SUM(K57:K58))</f>
        <v>11</v>
      </c>
      <c r="L56" s="163">
        <f>IF(SUM(L57:L58)=0,"-",SUM(L57:L58))</f>
        <v>7</v>
      </c>
      <c r="M56" s="163" t="str">
        <f>IF(SUM(M57:M58)=0,"-",SUM(M57:M58))</f>
        <v>-</v>
      </c>
    </row>
    <row r="57" spans="1:13" ht="12" customHeight="1">
      <c r="A57" s="13"/>
      <c r="B57" s="313" t="s">
        <v>37</v>
      </c>
      <c r="C57" s="318">
        <v>179</v>
      </c>
      <c r="D57" s="318">
        <v>14</v>
      </c>
      <c r="E57" s="318">
        <v>5</v>
      </c>
      <c r="F57" s="318" t="s">
        <v>66</v>
      </c>
      <c r="G57" s="318" t="s">
        <v>66</v>
      </c>
      <c r="H57" s="318" t="s">
        <v>66</v>
      </c>
      <c r="I57" s="318" t="s">
        <v>66</v>
      </c>
      <c r="J57" s="318" t="s">
        <v>66</v>
      </c>
      <c r="K57" s="318">
        <v>4</v>
      </c>
      <c r="L57" s="318">
        <v>5</v>
      </c>
      <c r="M57" s="318" t="s">
        <v>66</v>
      </c>
    </row>
    <row r="58" spans="1:13" ht="12" customHeight="1">
      <c r="A58" s="10"/>
      <c r="B58" s="313" t="s">
        <v>36</v>
      </c>
      <c r="C58" s="318">
        <v>213</v>
      </c>
      <c r="D58" s="318">
        <v>13</v>
      </c>
      <c r="E58" s="318">
        <v>4</v>
      </c>
      <c r="F58" s="318" t="s">
        <v>66</v>
      </c>
      <c r="G58" s="318" t="s">
        <v>66</v>
      </c>
      <c r="H58" s="318" t="s">
        <v>66</v>
      </c>
      <c r="I58" s="318" t="s">
        <v>66</v>
      </c>
      <c r="J58" s="318" t="s">
        <v>66</v>
      </c>
      <c r="K58" s="318">
        <v>7</v>
      </c>
      <c r="L58" s="318">
        <v>2</v>
      </c>
      <c r="M58" s="318" t="s">
        <v>66</v>
      </c>
    </row>
    <row r="59" spans="1:13" ht="12" customHeight="1">
      <c r="A59" s="20" t="s">
        <v>14</v>
      </c>
      <c r="B59" s="493" t="s">
        <v>90</v>
      </c>
      <c r="C59" s="163">
        <f>IF(SUM(C60:C61)=0,"-",SUM(C60:C61))</f>
        <v>303</v>
      </c>
      <c r="D59" s="163" t="str">
        <f>IF(SUM(D60:D61)=0,"-",SUM(D60:D61))</f>
        <v>-</v>
      </c>
      <c r="E59" s="163" t="str">
        <f>IF(SUM(E60:E61)=0,"-",SUM(E60:E61))</f>
        <v>-</v>
      </c>
      <c r="F59" s="163" t="str">
        <f>IF(SUM(F60:F61)=0,"-",SUM(F60:F61))</f>
        <v>-</v>
      </c>
      <c r="G59" s="163" t="str">
        <f>IF(SUM(G60:G61)=0,"-",SUM(G60:G61))</f>
        <v>-</v>
      </c>
      <c r="H59" s="163" t="str">
        <f>IF(SUM(H60:H61)=0,"-",SUM(H60:H61))</f>
        <v>-</v>
      </c>
      <c r="I59" s="163" t="str">
        <f>IF(SUM(I60:I61)=0,"-",SUM(I60:I61))</f>
        <v>-</v>
      </c>
      <c r="J59" s="163" t="str">
        <f>IF(SUM(J60:J61)=0,"-",SUM(J60:J61))</f>
        <v>-</v>
      </c>
      <c r="K59" s="163" t="str">
        <f>IF(SUM(K60:K61)=0,"-",SUM(K60:K61))</f>
        <v>-</v>
      </c>
      <c r="L59" s="163" t="str">
        <f>IF(SUM(L60:L61)=0,"-",SUM(L60:L61))</f>
        <v>-</v>
      </c>
      <c r="M59" s="163" t="str">
        <f>IF(SUM(M60:M61)=0,"-",SUM(M60:M61))</f>
        <v>-</v>
      </c>
    </row>
    <row r="60" spans="1:13" ht="12" customHeight="1">
      <c r="A60" s="13"/>
      <c r="B60" s="313" t="s">
        <v>37</v>
      </c>
      <c r="C60" s="318">
        <v>109</v>
      </c>
      <c r="D60" s="318" t="s">
        <v>66</v>
      </c>
      <c r="E60" s="318" t="s">
        <v>66</v>
      </c>
      <c r="F60" s="318" t="s">
        <v>66</v>
      </c>
      <c r="G60" s="318" t="s">
        <v>66</v>
      </c>
      <c r="H60" s="318" t="s">
        <v>66</v>
      </c>
      <c r="I60" s="318" t="s">
        <v>66</v>
      </c>
      <c r="J60" s="318" t="s">
        <v>66</v>
      </c>
      <c r="K60" s="318" t="s">
        <v>66</v>
      </c>
      <c r="L60" s="318" t="s">
        <v>66</v>
      </c>
      <c r="M60" s="318" t="s">
        <v>66</v>
      </c>
    </row>
    <row r="61" spans="1:13" ht="12" customHeight="1">
      <c r="A61" s="10"/>
      <c r="B61" s="313" t="s">
        <v>36</v>
      </c>
      <c r="C61" s="318">
        <v>194</v>
      </c>
      <c r="D61" s="318" t="s">
        <v>66</v>
      </c>
      <c r="E61" s="318" t="s">
        <v>66</v>
      </c>
      <c r="F61" s="318" t="s">
        <v>66</v>
      </c>
      <c r="G61" s="318" t="s">
        <v>66</v>
      </c>
      <c r="H61" s="318" t="s">
        <v>66</v>
      </c>
      <c r="I61" s="318" t="s">
        <v>66</v>
      </c>
      <c r="J61" s="318" t="s">
        <v>66</v>
      </c>
      <c r="K61" s="318" t="s">
        <v>66</v>
      </c>
      <c r="L61" s="318" t="s">
        <v>66</v>
      </c>
      <c r="M61" s="318" t="s">
        <v>66</v>
      </c>
    </row>
    <row r="62" spans="1:13" ht="12" customHeight="1">
      <c r="A62" s="20" t="s">
        <v>13</v>
      </c>
      <c r="B62" s="493" t="s">
        <v>90</v>
      </c>
      <c r="C62" s="163">
        <f>IF(SUM(C63:C64)=0,"-",SUM(C63:C64))</f>
        <v>219</v>
      </c>
      <c r="D62" s="163">
        <f>IF(SUM(D63:D64)=0,"-",SUM(D63:D64))</f>
        <v>8</v>
      </c>
      <c r="E62" s="163">
        <f>IF(SUM(E63:E64)=0,"-",SUM(E63:E64))</f>
        <v>3</v>
      </c>
      <c r="F62" s="163" t="str">
        <f>IF(SUM(F63:F64)=0,"-",SUM(F63:F64))</f>
        <v>-</v>
      </c>
      <c r="G62" s="163" t="str">
        <f>IF(SUM(G63:G64)=0,"-",SUM(G63:G64))</f>
        <v>-</v>
      </c>
      <c r="H62" s="163" t="str">
        <f>IF(SUM(H63:H64)=0,"-",SUM(H63:H64))</f>
        <v>-</v>
      </c>
      <c r="I62" s="163" t="str">
        <f>IF(SUM(I63:I64)=0,"-",SUM(I63:I64))</f>
        <v>-</v>
      </c>
      <c r="J62" s="163" t="str">
        <f>IF(SUM(J63:J64)=0,"-",SUM(J63:J64))</f>
        <v>-</v>
      </c>
      <c r="K62" s="163">
        <f>IF(SUM(K63:K64)=0,"-",SUM(K63:K64))</f>
        <v>4</v>
      </c>
      <c r="L62" s="163">
        <f>IF(SUM(L63:L64)=0,"-",SUM(L63:L64))</f>
        <v>1</v>
      </c>
      <c r="M62" s="163" t="str">
        <f>IF(SUM(M63:M64)=0,"-",SUM(M63:M64))</f>
        <v>-</v>
      </c>
    </row>
    <row r="63" spans="1:13" ht="12" customHeight="1">
      <c r="A63" s="13"/>
      <c r="B63" s="313" t="s">
        <v>37</v>
      </c>
      <c r="C63" s="318">
        <v>79</v>
      </c>
      <c r="D63" s="318">
        <v>3</v>
      </c>
      <c r="E63" s="318">
        <v>1</v>
      </c>
      <c r="F63" s="318" t="s">
        <v>66</v>
      </c>
      <c r="G63" s="318" t="s">
        <v>66</v>
      </c>
      <c r="H63" s="318" t="s">
        <v>66</v>
      </c>
      <c r="I63" s="318" t="s">
        <v>66</v>
      </c>
      <c r="J63" s="318" t="s">
        <v>66</v>
      </c>
      <c r="K63" s="318">
        <v>2</v>
      </c>
      <c r="L63" s="318" t="s">
        <v>66</v>
      </c>
      <c r="M63" s="318" t="s">
        <v>66</v>
      </c>
    </row>
    <row r="64" spans="1:13" ht="12" customHeight="1">
      <c r="A64" s="10"/>
      <c r="B64" s="313" t="s">
        <v>36</v>
      </c>
      <c r="C64" s="318">
        <v>140</v>
      </c>
      <c r="D64" s="318">
        <v>5</v>
      </c>
      <c r="E64" s="318">
        <v>2</v>
      </c>
      <c r="F64" s="318" t="s">
        <v>65</v>
      </c>
      <c r="G64" s="318" t="s">
        <v>65</v>
      </c>
      <c r="H64" s="318" t="s">
        <v>65</v>
      </c>
      <c r="I64" s="318" t="s">
        <v>65</v>
      </c>
      <c r="J64" s="318" t="s">
        <v>65</v>
      </c>
      <c r="K64" s="318">
        <v>2</v>
      </c>
      <c r="L64" s="318">
        <v>1</v>
      </c>
      <c r="M64" s="318" t="s">
        <v>65</v>
      </c>
    </row>
    <row r="65" spans="1:13" ht="12" customHeight="1">
      <c r="A65" s="182" t="s">
        <v>11</v>
      </c>
      <c r="B65" s="196" t="s">
        <v>90</v>
      </c>
      <c r="C65" s="15">
        <f>C68</f>
        <v>2356</v>
      </c>
      <c r="D65" s="15">
        <f>D68</f>
        <v>195</v>
      </c>
      <c r="E65" s="15">
        <f>E68</f>
        <v>51</v>
      </c>
      <c r="F65" s="15">
        <f>F68</f>
        <v>5</v>
      </c>
      <c r="G65" s="15">
        <f>G68</f>
        <v>4</v>
      </c>
      <c r="H65" s="15">
        <f>H68</f>
        <v>3</v>
      </c>
      <c r="I65" s="15">
        <f>I68</f>
        <v>1</v>
      </c>
      <c r="J65" s="15" t="str">
        <f>J68</f>
        <v>-</v>
      </c>
      <c r="K65" s="15">
        <f>K68</f>
        <v>111</v>
      </c>
      <c r="L65" s="15">
        <f>L68</f>
        <v>28</v>
      </c>
      <c r="M65" s="15" t="str">
        <f>M68</f>
        <v>-</v>
      </c>
    </row>
    <row r="66" spans="1:13" ht="12" customHeight="1">
      <c r="A66" s="181"/>
      <c r="B66" s="320" t="s">
        <v>37</v>
      </c>
      <c r="C66" s="12">
        <f>C69</f>
        <v>973</v>
      </c>
      <c r="D66" s="12">
        <f>D69</f>
        <v>91</v>
      </c>
      <c r="E66" s="12">
        <f>E69</f>
        <v>18</v>
      </c>
      <c r="F66" s="12">
        <f>F69</f>
        <v>3</v>
      </c>
      <c r="G66" s="12">
        <f>G69</f>
        <v>2</v>
      </c>
      <c r="H66" s="12">
        <f>H69</f>
        <v>2</v>
      </c>
      <c r="I66" s="12">
        <f>I69</f>
        <v>1</v>
      </c>
      <c r="J66" s="12" t="str">
        <f>J69</f>
        <v>-</v>
      </c>
      <c r="K66" s="12">
        <f>K69</f>
        <v>51</v>
      </c>
      <c r="L66" s="12">
        <f>L69</f>
        <v>19</v>
      </c>
      <c r="M66" s="12" t="str">
        <f>M69</f>
        <v>-</v>
      </c>
    </row>
    <row r="67" spans="1:13" ht="12" customHeight="1">
      <c r="A67" s="179"/>
      <c r="B67" s="320" t="s">
        <v>36</v>
      </c>
      <c r="C67" s="15">
        <f>C70</f>
        <v>1383</v>
      </c>
      <c r="D67" s="15">
        <f>D70</f>
        <v>104</v>
      </c>
      <c r="E67" s="15">
        <f>E70</f>
        <v>33</v>
      </c>
      <c r="F67" s="15">
        <f>F70</f>
        <v>2</v>
      </c>
      <c r="G67" s="15">
        <f>G70</f>
        <v>2</v>
      </c>
      <c r="H67" s="15">
        <f>H70</f>
        <v>1</v>
      </c>
      <c r="I67" s="15" t="str">
        <f>I70</f>
        <v>-</v>
      </c>
      <c r="J67" s="15" t="str">
        <f>J70</f>
        <v>-</v>
      </c>
      <c r="K67" s="15">
        <f>K70</f>
        <v>60</v>
      </c>
      <c r="L67" s="15">
        <f>L70</f>
        <v>9</v>
      </c>
      <c r="M67" s="15" t="str">
        <f>M70</f>
        <v>-</v>
      </c>
    </row>
    <row r="68" spans="1:13" ht="12" customHeight="1">
      <c r="A68" s="178" t="s">
        <v>190</v>
      </c>
      <c r="B68" s="196" t="s">
        <v>90</v>
      </c>
      <c r="C68" s="18">
        <f>IF(SUM(C69:C70)=0,"-",SUM(C69:C70))</f>
        <v>2356</v>
      </c>
      <c r="D68" s="18">
        <f>IF(SUM(D69:D70)=0,"-",SUM(D69:D70))</f>
        <v>195</v>
      </c>
      <c r="E68" s="18">
        <f>IF(SUM(E69:E70)=0,"-",SUM(E69:E70))</f>
        <v>51</v>
      </c>
      <c r="F68" s="18">
        <f>IF(SUM(F69:F70)=0,"-",SUM(F69:F70))</f>
        <v>5</v>
      </c>
      <c r="G68" s="18">
        <f>IF(SUM(G69:G70)=0,"-",SUM(G69:G70))</f>
        <v>4</v>
      </c>
      <c r="H68" s="18">
        <f>IF(SUM(H69:H70)=0,"-",SUM(H69:H70))</f>
        <v>3</v>
      </c>
      <c r="I68" s="18">
        <f>IF(SUM(I69:I70)=0,"-",SUM(I69:I70))</f>
        <v>1</v>
      </c>
      <c r="J68" s="18" t="str">
        <f>IF(SUM(J69:J70)=0,"-",SUM(J69:J70))</f>
        <v>-</v>
      </c>
      <c r="K68" s="18">
        <f>IF(SUM(K69:K70)=0,"-",SUM(K69:K70))</f>
        <v>111</v>
      </c>
      <c r="L68" s="18">
        <f>IF(SUM(L69:L70)=0,"-",SUM(L69:L70))</f>
        <v>28</v>
      </c>
      <c r="M68" s="18" t="str">
        <f>IF(SUM(M69:M70)=0,"-",SUM(M69:M70))</f>
        <v>-</v>
      </c>
    </row>
    <row r="69" spans="1:13" ht="12" customHeight="1">
      <c r="A69" s="444"/>
      <c r="B69" s="320" t="s">
        <v>37</v>
      </c>
      <c r="C69" s="31">
        <f>IF(SUM(C72,C75,C78,C81)=0,"-",SUM(C72,C75,C78,C81))</f>
        <v>973</v>
      </c>
      <c r="D69" s="31">
        <f>IF(SUM(D72,D75,D78,D81)=0,"-",SUM(D72,D75,D78,D81))</f>
        <v>91</v>
      </c>
      <c r="E69" s="31">
        <f>IF(SUM(E72,E75,E78,E81)=0,"-",SUM(E72,E75,E78,E81))</f>
        <v>18</v>
      </c>
      <c r="F69" s="31">
        <f>IF(SUM(F72,F75,F78,F81)=0,"-",SUM(F72,F75,F78,F81))</f>
        <v>3</v>
      </c>
      <c r="G69" s="31">
        <f>IF(SUM(G72,G75,G78,G81)=0,"-",SUM(G72,G75,G78,G81))</f>
        <v>2</v>
      </c>
      <c r="H69" s="31">
        <f>IF(SUM(H72,H75,H78,H81)=0,"-",SUM(H72,H75,H78,H81))</f>
        <v>2</v>
      </c>
      <c r="I69" s="31">
        <f>IF(SUM(I72,I75,I78,I81)=0,"-",SUM(I72,I75,I78,I81))</f>
        <v>1</v>
      </c>
      <c r="J69" s="31" t="str">
        <f>IF(SUM(J72,J75,J78,J81)=0,"-",SUM(J72,J75,J78,J81))</f>
        <v>-</v>
      </c>
      <c r="K69" s="31">
        <f>IF(SUM(K72,K75,K78,K81)=0,"-",SUM(K72,K75,K78,K81))</f>
        <v>51</v>
      </c>
      <c r="L69" s="31">
        <f>IF(SUM(L72,L75,L78,L81)=0,"-",SUM(L72,L75,L78,L81))</f>
        <v>19</v>
      </c>
      <c r="M69" s="31" t="str">
        <f>IF(SUM(M72,M75,M78,M81)=0,"-",SUM(M72,M75,M78,M81))</f>
        <v>-</v>
      </c>
    </row>
    <row r="70" spans="1:13" ht="12" customHeight="1">
      <c r="A70" s="128"/>
      <c r="B70" s="320" t="s">
        <v>36</v>
      </c>
      <c r="C70" s="31">
        <f>IF(SUM(C73,C76,C79,C82)=0,"-",SUM(C73,C76,C79,C82))</f>
        <v>1383</v>
      </c>
      <c r="D70" s="31">
        <f>IF(SUM(D73,D76,D79,D82)=0,"-",SUM(D73,D76,D79,D82))</f>
        <v>104</v>
      </c>
      <c r="E70" s="31">
        <f>IF(SUM(E73,E76,E79,E82)=0,"-",SUM(E73,E76,E79,E82))</f>
        <v>33</v>
      </c>
      <c r="F70" s="31">
        <f>IF(SUM(F73,F76,F79,F82)=0,"-",SUM(F73,F76,F79,F82))</f>
        <v>2</v>
      </c>
      <c r="G70" s="31">
        <f>IF(SUM(G73,G76,G79,G82)=0,"-",SUM(G73,G76,G79,G82))</f>
        <v>2</v>
      </c>
      <c r="H70" s="31">
        <f>IF(SUM(H73,H76,H79,H82)=0,"-",SUM(H73,H76,H79,H82))</f>
        <v>1</v>
      </c>
      <c r="I70" s="31" t="str">
        <f>IF(SUM(I73,I76,I79,I82)=0,"-",SUM(I73,I76,I79,I82))</f>
        <v>-</v>
      </c>
      <c r="J70" s="31" t="str">
        <f>IF(SUM(J73,J76,J79,J82)=0,"-",SUM(J73,J76,J79,J82))</f>
        <v>-</v>
      </c>
      <c r="K70" s="31">
        <f>IF(SUM(K73,K76,K79,K82)=0,"-",SUM(K73,K76,K79,K82))</f>
        <v>60</v>
      </c>
      <c r="L70" s="31">
        <f>IF(SUM(L73,L76,L79,L82)=0,"-",SUM(L73,L76,L79,L82))</f>
        <v>9</v>
      </c>
      <c r="M70" s="31" t="str">
        <f>IF(SUM(M73,M76,M79,M82)=0,"-",SUM(M73,M76,M79,M82))</f>
        <v>-</v>
      </c>
    </row>
    <row r="71" spans="1:13" ht="12" customHeight="1">
      <c r="A71" s="20" t="s">
        <v>9</v>
      </c>
      <c r="B71" s="493" t="s">
        <v>90</v>
      </c>
      <c r="C71" s="163">
        <f>IF(SUM(C72:C73)=0,"-",SUM(C72:C73))</f>
        <v>698</v>
      </c>
      <c r="D71" s="163">
        <f>IF(SUM(D72:D73)=0,"-",SUM(D72:D73))</f>
        <v>58</v>
      </c>
      <c r="E71" s="163">
        <f>IF(SUM(E72:E73)=0,"-",SUM(E72:E73))</f>
        <v>14</v>
      </c>
      <c r="F71" s="163">
        <f>IF(SUM(F72:F73)=0,"-",SUM(F72:F73))</f>
        <v>2</v>
      </c>
      <c r="G71" s="163">
        <f>IF(SUM(G72:G73)=0,"-",SUM(G72:G73))</f>
        <v>2</v>
      </c>
      <c r="H71" s="163">
        <f>IF(SUM(H72:H73)=0,"-",SUM(H72:H73))</f>
        <v>1</v>
      </c>
      <c r="I71" s="163">
        <f>IF(SUM(I72:I73)=0,"-",SUM(I72:I73))</f>
        <v>1</v>
      </c>
      <c r="J71" s="163" t="str">
        <f>IF(SUM(J72:J73)=0,"-",SUM(J72:J73))</f>
        <v>-</v>
      </c>
      <c r="K71" s="163">
        <f>IF(SUM(K72:K73)=0,"-",SUM(K72:K73))</f>
        <v>30</v>
      </c>
      <c r="L71" s="163">
        <f>IF(SUM(L72:L73)=0,"-",SUM(L72:L73))</f>
        <v>12</v>
      </c>
      <c r="M71" s="163" t="str">
        <f>IF(SUM(M72:M73)=0,"-",SUM(M72:M73))</f>
        <v>-</v>
      </c>
    </row>
    <row r="72" spans="1:13" ht="12" customHeight="1">
      <c r="A72" s="13"/>
      <c r="B72" s="313" t="s">
        <v>37</v>
      </c>
      <c r="C72" s="318">
        <v>268</v>
      </c>
      <c r="D72" s="318">
        <v>30</v>
      </c>
      <c r="E72" s="318">
        <v>6</v>
      </c>
      <c r="F72" s="318">
        <v>1</v>
      </c>
      <c r="G72" s="318">
        <v>1</v>
      </c>
      <c r="H72" s="318">
        <v>1</v>
      </c>
      <c r="I72" s="318">
        <v>1</v>
      </c>
      <c r="J72" s="318" t="s">
        <v>66</v>
      </c>
      <c r="K72" s="318">
        <v>14</v>
      </c>
      <c r="L72" s="318">
        <v>9</v>
      </c>
      <c r="M72" s="498" t="s">
        <v>66</v>
      </c>
    </row>
    <row r="73" spans="1:13" ht="12" customHeight="1">
      <c r="A73" s="10"/>
      <c r="B73" s="313" t="s">
        <v>36</v>
      </c>
      <c r="C73" s="318">
        <v>430</v>
      </c>
      <c r="D73" s="318">
        <v>28</v>
      </c>
      <c r="E73" s="318">
        <v>8</v>
      </c>
      <c r="F73" s="318">
        <v>1</v>
      </c>
      <c r="G73" s="318">
        <v>1</v>
      </c>
      <c r="H73" s="318" t="s">
        <v>66</v>
      </c>
      <c r="I73" s="318" t="s">
        <v>66</v>
      </c>
      <c r="J73" s="318" t="s">
        <v>66</v>
      </c>
      <c r="K73" s="318">
        <v>16</v>
      </c>
      <c r="L73" s="318">
        <v>3</v>
      </c>
      <c r="M73" s="498" t="s">
        <v>66</v>
      </c>
    </row>
    <row r="74" spans="1:13" ht="12" customHeight="1">
      <c r="A74" s="20" t="s">
        <v>8</v>
      </c>
      <c r="B74" s="493" t="s">
        <v>90</v>
      </c>
      <c r="C74" s="163">
        <f>IF(SUM(C75:C76)=0,"-",SUM(C75:C76))</f>
        <v>224</v>
      </c>
      <c r="D74" s="163">
        <f>IF(SUM(D75:D76)=0,"-",SUM(D75:D76))</f>
        <v>31</v>
      </c>
      <c r="E74" s="163">
        <f>IF(SUM(E75:E76)=0,"-",SUM(E75:E76))</f>
        <v>5</v>
      </c>
      <c r="F74" s="163">
        <f>IF(SUM(F75:F76)=0,"-",SUM(F75:F76))</f>
        <v>1</v>
      </c>
      <c r="G74" s="163" t="str">
        <f>IF(SUM(G75:G76)=0,"-",SUM(G75:G76))</f>
        <v>-</v>
      </c>
      <c r="H74" s="163" t="str">
        <f>IF(SUM(H75:H76)=0,"-",SUM(H75:H76))</f>
        <v>-</v>
      </c>
      <c r="I74" s="163" t="str">
        <f>IF(SUM(I75:I76)=0,"-",SUM(I75:I76))</f>
        <v>-</v>
      </c>
      <c r="J74" s="163" t="str">
        <f>IF(SUM(J75:J76)=0,"-",SUM(J75:J76))</f>
        <v>-</v>
      </c>
      <c r="K74" s="163">
        <f>IF(SUM(K75:K76)=0,"-",SUM(K75:K76))</f>
        <v>20</v>
      </c>
      <c r="L74" s="163">
        <f>IF(SUM(L75:L76)=0,"-",SUM(L75:L76))</f>
        <v>5</v>
      </c>
      <c r="M74" s="163" t="str">
        <f>IF(SUM(M75:M76)=0,"-",SUM(M75:M76))</f>
        <v>-</v>
      </c>
    </row>
    <row r="75" spans="1:13" ht="12" customHeight="1">
      <c r="A75" s="13"/>
      <c r="B75" s="313" t="s">
        <v>37</v>
      </c>
      <c r="C75" s="318">
        <v>97</v>
      </c>
      <c r="D75" s="318">
        <v>13</v>
      </c>
      <c r="E75" s="318" t="s">
        <v>66</v>
      </c>
      <c r="F75" s="318">
        <v>1</v>
      </c>
      <c r="G75" s="318" t="s">
        <v>66</v>
      </c>
      <c r="H75" s="318" t="s">
        <v>66</v>
      </c>
      <c r="I75" s="318" t="s">
        <v>66</v>
      </c>
      <c r="J75" s="318" t="s">
        <v>66</v>
      </c>
      <c r="K75" s="318">
        <v>8</v>
      </c>
      <c r="L75" s="318">
        <v>4</v>
      </c>
      <c r="M75" s="318" t="s">
        <v>66</v>
      </c>
    </row>
    <row r="76" spans="1:13" ht="12" customHeight="1">
      <c r="A76" s="10"/>
      <c r="B76" s="313" t="s">
        <v>36</v>
      </c>
      <c r="C76" s="318">
        <v>127</v>
      </c>
      <c r="D76" s="318">
        <v>18</v>
      </c>
      <c r="E76" s="318">
        <v>5</v>
      </c>
      <c r="F76" s="318" t="s">
        <v>66</v>
      </c>
      <c r="G76" s="318" t="s">
        <v>66</v>
      </c>
      <c r="H76" s="318" t="s">
        <v>66</v>
      </c>
      <c r="I76" s="318" t="s">
        <v>66</v>
      </c>
      <c r="J76" s="318" t="s">
        <v>66</v>
      </c>
      <c r="K76" s="318">
        <v>12</v>
      </c>
      <c r="L76" s="318">
        <v>1</v>
      </c>
      <c r="M76" s="318" t="s">
        <v>66</v>
      </c>
    </row>
    <row r="77" spans="1:13" ht="12" customHeight="1">
      <c r="A77" s="20" t="s">
        <v>7</v>
      </c>
      <c r="B77" s="493" t="s">
        <v>90</v>
      </c>
      <c r="C77" s="163">
        <f>IF(SUM(C78:C79)=0,"-",SUM(C78:C79))</f>
        <v>460</v>
      </c>
      <c r="D77" s="163">
        <f>IF(SUM(D78:D79)=0,"-",SUM(D78:D79))</f>
        <v>27</v>
      </c>
      <c r="E77" s="163">
        <f>IF(SUM(E78:E79)=0,"-",SUM(E78:E79))</f>
        <v>9</v>
      </c>
      <c r="F77" s="163" t="str">
        <f>IF(SUM(F78:F79)=0,"-",SUM(F78:F79))</f>
        <v>-</v>
      </c>
      <c r="G77" s="163" t="str">
        <f>IF(SUM(G78:G79)=0,"-",SUM(G78:G79))</f>
        <v>-</v>
      </c>
      <c r="H77" s="163" t="str">
        <f>IF(SUM(H78:H79)=0,"-",SUM(H78:H79))</f>
        <v>-</v>
      </c>
      <c r="I77" s="163" t="str">
        <f>IF(SUM(I78:I79)=0,"-",SUM(I78:I79))</f>
        <v>-</v>
      </c>
      <c r="J77" s="163" t="str">
        <f>IF(SUM(J78:J79)=0,"-",SUM(J78:J79))</f>
        <v>-</v>
      </c>
      <c r="K77" s="163">
        <f>IF(SUM(K78:K79)=0,"-",SUM(K78:K79))</f>
        <v>16</v>
      </c>
      <c r="L77" s="163">
        <f>IF(SUM(L78:L79)=0,"-",SUM(L78:L79))</f>
        <v>2</v>
      </c>
      <c r="M77" s="163" t="str">
        <f>IF(SUM(M78:M79)=0,"-",SUM(M78:M79))</f>
        <v>-</v>
      </c>
    </row>
    <row r="78" spans="1:13" ht="12" customHeight="1">
      <c r="A78" s="13"/>
      <c r="B78" s="313" t="s">
        <v>37</v>
      </c>
      <c r="C78" s="318">
        <v>194</v>
      </c>
      <c r="D78" s="318">
        <v>11</v>
      </c>
      <c r="E78" s="318">
        <v>4</v>
      </c>
      <c r="F78" s="318" t="s">
        <v>66</v>
      </c>
      <c r="G78" s="318" t="s">
        <v>66</v>
      </c>
      <c r="H78" s="318" t="s">
        <v>66</v>
      </c>
      <c r="I78" s="318" t="s">
        <v>66</v>
      </c>
      <c r="J78" s="318" t="s">
        <v>66</v>
      </c>
      <c r="K78" s="318">
        <v>6</v>
      </c>
      <c r="L78" s="318">
        <v>1</v>
      </c>
      <c r="M78" s="559" t="s">
        <v>66</v>
      </c>
    </row>
    <row r="79" spans="1:13" ht="12" customHeight="1">
      <c r="A79" s="10"/>
      <c r="B79" s="313" t="s">
        <v>36</v>
      </c>
      <c r="C79" s="318">
        <v>266</v>
      </c>
      <c r="D79" s="318">
        <v>16</v>
      </c>
      <c r="E79" s="318">
        <v>5</v>
      </c>
      <c r="F79" s="318" t="s">
        <v>66</v>
      </c>
      <c r="G79" s="318" t="s">
        <v>66</v>
      </c>
      <c r="H79" s="318" t="s">
        <v>66</v>
      </c>
      <c r="I79" s="318" t="s">
        <v>66</v>
      </c>
      <c r="J79" s="318" t="s">
        <v>66</v>
      </c>
      <c r="K79" s="318">
        <v>10</v>
      </c>
      <c r="L79" s="318">
        <v>1</v>
      </c>
      <c r="M79" s="559" t="s">
        <v>66</v>
      </c>
    </row>
    <row r="80" spans="1:13" ht="12" customHeight="1">
      <c r="A80" s="20" t="s">
        <v>6</v>
      </c>
      <c r="B80" s="493" t="s">
        <v>90</v>
      </c>
      <c r="C80" s="163">
        <f>IF(SUM(C81:C82)=0,"-",SUM(C81:C82))</f>
        <v>974</v>
      </c>
      <c r="D80" s="163">
        <f>IF(SUM(D81:D82)=0,"-",SUM(D81:D82))</f>
        <v>79</v>
      </c>
      <c r="E80" s="163">
        <f>IF(SUM(E81:E82)=0,"-",SUM(E81:E82))</f>
        <v>23</v>
      </c>
      <c r="F80" s="163">
        <f>IF(SUM(F81:F82)=0,"-",SUM(F81:F82))</f>
        <v>2</v>
      </c>
      <c r="G80" s="163">
        <f>IF(SUM(G81:G82)=0,"-",SUM(G81:G82))</f>
        <v>2</v>
      </c>
      <c r="H80" s="163">
        <f>IF(SUM(H81:H82)=0,"-",SUM(H81:H82))</f>
        <v>2</v>
      </c>
      <c r="I80" s="163" t="str">
        <f>IF(SUM(I81:I82)=0,"-",SUM(I81:I82))</f>
        <v>-</v>
      </c>
      <c r="J80" s="163" t="str">
        <f>IF(SUM(J81:J82)=0,"-",SUM(J81:J82))</f>
        <v>-</v>
      </c>
      <c r="K80" s="163">
        <f>IF(SUM(K81:K82)=0,"-",SUM(K81:K82))</f>
        <v>45</v>
      </c>
      <c r="L80" s="163">
        <f>IF(SUM(L81:L82)=0,"-",SUM(L81:L82))</f>
        <v>9</v>
      </c>
      <c r="M80" s="163" t="str">
        <f>IF(SUM(M81:M82)=0,"-",SUM(M81:M82))</f>
        <v>-</v>
      </c>
    </row>
    <row r="81" spans="1:17" ht="12" customHeight="1">
      <c r="A81" s="13"/>
      <c r="B81" s="313" t="s">
        <v>37</v>
      </c>
      <c r="C81" s="318">
        <v>414</v>
      </c>
      <c r="D81" s="318">
        <v>37</v>
      </c>
      <c r="E81" s="318">
        <v>8</v>
      </c>
      <c r="F81" s="318">
        <v>1</v>
      </c>
      <c r="G81" s="318">
        <v>1</v>
      </c>
      <c r="H81" s="318">
        <v>1</v>
      </c>
      <c r="I81" s="318" t="s">
        <v>66</v>
      </c>
      <c r="J81" s="318" t="s">
        <v>66</v>
      </c>
      <c r="K81" s="318">
        <v>23</v>
      </c>
      <c r="L81" s="318">
        <v>5</v>
      </c>
      <c r="M81" s="559" t="s">
        <v>66</v>
      </c>
    </row>
    <row r="82" spans="1:17" ht="9.75" customHeight="1">
      <c r="A82" s="10"/>
      <c r="B82" s="313" t="s">
        <v>36</v>
      </c>
      <c r="C82" s="318">
        <v>560</v>
      </c>
      <c r="D82" s="318">
        <v>42</v>
      </c>
      <c r="E82" s="318">
        <v>15</v>
      </c>
      <c r="F82" s="318">
        <v>1</v>
      </c>
      <c r="G82" s="318">
        <v>1</v>
      </c>
      <c r="H82" s="318">
        <v>1</v>
      </c>
      <c r="I82" s="318" t="s">
        <v>5</v>
      </c>
      <c r="J82" s="318" t="s">
        <v>5</v>
      </c>
      <c r="K82" s="318">
        <v>22</v>
      </c>
      <c r="L82" s="318">
        <v>4</v>
      </c>
      <c r="M82" s="559" t="s">
        <v>5</v>
      </c>
    </row>
    <row r="83" spans="1:17" ht="11.25" customHeight="1">
      <c r="A83" s="558" t="s">
        <v>189</v>
      </c>
      <c r="B83" s="300"/>
      <c r="C83" s="300"/>
      <c r="D83" s="491"/>
      <c r="E83" s="490"/>
      <c r="F83" s="229"/>
      <c r="G83" s="229"/>
      <c r="H83" s="229"/>
    </row>
    <row r="84" spans="1:17" ht="11.25" customHeight="1">
      <c r="A84" s="146" t="s">
        <v>2</v>
      </c>
      <c r="B84" s="489"/>
      <c r="C84" s="489"/>
      <c r="D84" s="488"/>
      <c r="E84" s="487"/>
    </row>
    <row r="85" spans="1:17" ht="11.25" customHeight="1">
      <c r="A85" s="486"/>
      <c r="B85" s="486"/>
      <c r="C85" s="486"/>
      <c r="D85" s="229"/>
      <c r="E85" s="229"/>
      <c r="F85" s="228"/>
      <c r="G85" s="228"/>
      <c r="H85" s="228"/>
      <c r="I85" s="228"/>
      <c r="J85" s="228"/>
      <c r="K85" s="228"/>
      <c r="L85" s="228"/>
      <c r="M85" s="228"/>
      <c r="N85" s="228"/>
      <c r="O85" s="228"/>
      <c r="P85" s="228"/>
      <c r="Q85" s="228"/>
    </row>
    <row r="86" spans="1:17" ht="11.25" customHeight="1">
      <c r="A86" s="485" t="s">
        <v>1</v>
      </c>
      <c r="B86" s="485"/>
      <c r="C86" s="485"/>
      <c r="D86" s="229"/>
      <c r="E86" s="484"/>
      <c r="F86" s="229"/>
      <c r="G86" s="229"/>
    </row>
    <row r="87" spans="1:17" ht="12" customHeight="1">
      <c r="A87" s="485" t="s">
        <v>0</v>
      </c>
      <c r="B87" s="485"/>
      <c r="C87" s="485"/>
      <c r="D87" s="485"/>
      <c r="E87" s="229"/>
      <c r="F87" s="484"/>
      <c r="G87" s="229"/>
      <c r="H87" s="229"/>
    </row>
    <row r="88" spans="1:17" ht="12" customHeight="1">
      <c r="A88" s="485" t="s">
        <v>200</v>
      </c>
      <c r="B88" s="485"/>
      <c r="C88" s="485"/>
      <c r="D88" s="485"/>
      <c r="E88" s="229"/>
      <c r="F88" s="484"/>
      <c r="G88" s="229"/>
      <c r="H88" s="229"/>
    </row>
    <row r="89" spans="1:17" ht="12" customHeight="1">
      <c r="A89" s="485" t="s">
        <v>199</v>
      </c>
      <c r="B89" s="485"/>
      <c r="C89" s="485"/>
      <c r="D89" s="485"/>
      <c r="E89" s="229"/>
      <c r="F89" s="484"/>
      <c r="G89" s="229"/>
      <c r="H89" s="229"/>
    </row>
  </sheetData>
  <mergeCells count="21">
    <mergeCell ref="A14:A16"/>
    <mergeCell ref="A44:A46"/>
    <mergeCell ref="A65:A67"/>
    <mergeCell ref="G4:I4"/>
    <mergeCell ref="A2:B7"/>
    <mergeCell ref="C2:C7"/>
    <mergeCell ref="D2:D7"/>
    <mergeCell ref="E4:E7"/>
    <mergeCell ref="H5:I5"/>
    <mergeCell ref="A8:A10"/>
    <mergeCell ref="F4:F7"/>
    <mergeCell ref="J4:J7"/>
    <mergeCell ref="K4:K7"/>
    <mergeCell ref="G5:G7"/>
    <mergeCell ref="A11:A13"/>
    <mergeCell ref="H6:H7"/>
    <mergeCell ref="L1:M1"/>
    <mergeCell ref="E2:M2"/>
    <mergeCell ref="E3:K3"/>
    <mergeCell ref="L3:L7"/>
    <mergeCell ref="M3:M7"/>
  </mergeCells>
  <phoneticPr fontId="5"/>
  <pageMargins left="0.59" right="0.21" top="0.78740157480314965" bottom="0.67" header="0" footer="0"/>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view="pageBreakPreview" zoomScaleNormal="75" zoomScaleSheetLayoutView="100" workbookViewId="0">
      <selection activeCell="D13" sqref="D13"/>
    </sheetView>
  </sheetViews>
  <sheetFormatPr defaultRowHeight="12"/>
  <cols>
    <col min="1" max="1" width="10.25" style="53" customWidth="1"/>
    <col min="2" max="2" width="9.75" style="52" customWidth="1"/>
    <col min="3" max="3" width="9.75" style="563" customWidth="1"/>
    <col min="4" max="4" width="9.75" style="52" customWidth="1"/>
    <col min="5" max="5" width="9.75" style="563" customWidth="1"/>
    <col min="6" max="13" width="9.75" style="52" customWidth="1"/>
    <col min="14" max="14" width="1.625" style="52" customWidth="1"/>
    <col min="15" max="23" width="8.25" style="52" customWidth="1"/>
    <col min="24" max="16384" width="9" style="52"/>
  </cols>
  <sheetData>
    <row r="1" spans="1:22" s="93" customFormat="1" ht="12.75" customHeight="1">
      <c r="A1" s="144" t="s">
        <v>247</v>
      </c>
      <c r="B1" s="590"/>
      <c r="C1" s="589"/>
      <c r="D1" s="412"/>
      <c r="E1" s="589"/>
      <c r="F1" s="412"/>
      <c r="G1" s="412"/>
      <c r="M1" s="48" t="s">
        <v>165</v>
      </c>
      <c r="N1" s="52"/>
      <c r="O1" s="52"/>
      <c r="P1" s="52"/>
      <c r="Q1" s="52"/>
      <c r="R1" s="52"/>
      <c r="S1" s="52"/>
      <c r="T1" s="52"/>
      <c r="U1" s="52"/>
      <c r="V1" s="52"/>
    </row>
    <row r="2" spans="1:22" s="93" customFormat="1" ht="12.75" customHeight="1">
      <c r="A2" s="588"/>
      <c r="B2" s="251" t="s">
        <v>197</v>
      </c>
      <c r="C2" s="587" t="s">
        <v>246</v>
      </c>
      <c r="D2" s="586"/>
      <c r="E2" s="586"/>
      <c r="F2" s="586"/>
      <c r="G2" s="586"/>
      <c r="H2" s="586"/>
      <c r="I2" s="586"/>
      <c r="J2" s="585"/>
      <c r="K2" s="587" t="s">
        <v>245</v>
      </c>
      <c r="L2" s="586"/>
      <c r="M2" s="585"/>
    </row>
    <row r="3" spans="1:22" s="93" customFormat="1" ht="6.75" customHeight="1">
      <c r="A3" s="580"/>
      <c r="B3" s="244"/>
      <c r="C3" s="264" t="s">
        <v>196</v>
      </c>
      <c r="D3" s="297"/>
      <c r="E3" s="297"/>
      <c r="F3" s="297"/>
      <c r="G3" s="584"/>
      <c r="H3" s="584"/>
      <c r="I3" s="584"/>
      <c r="J3" s="583"/>
      <c r="K3" s="264" t="s">
        <v>196</v>
      </c>
      <c r="L3" s="297"/>
      <c r="M3" s="265"/>
    </row>
    <row r="4" spans="1:22" ht="12.75" customHeight="1">
      <c r="A4" s="580"/>
      <c r="B4" s="244"/>
      <c r="C4" s="505"/>
      <c r="D4" s="504"/>
      <c r="E4" s="504"/>
      <c r="F4" s="504"/>
      <c r="G4" s="296" t="s">
        <v>244</v>
      </c>
      <c r="H4" s="296"/>
      <c r="I4" s="296"/>
      <c r="J4" s="582" t="s">
        <v>243</v>
      </c>
      <c r="K4" s="505"/>
      <c r="L4" s="504"/>
      <c r="M4" s="502"/>
    </row>
    <row r="5" spans="1:22" ht="8.25" customHeight="1">
      <c r="A5" s="580"/>
      <c r="B5" s="244"/>
      <c r="C5" s="251" t="s">
        <v>195</v>
      </c>
      <c r="D5" s="581" t="s">
        <v>194</v>
      </c>
      <c r="E5" s="251" t="s">
        <v>38</v>
      </c>
      <c r="F5" s="251" t="s">
        <v>217</v>
      </c>
      <c r="G5" s="251" t="s">
        <v>195</v>
      </c>
      <c r="H5" s="581" t="s">
        <v>194</v>
      </c>
      <c r="I5" s="251" t="s">
        <v>38</v>
      </c>
      <c r="J5" s="579"/>
      <c r="K5" s="251" t="s">
        <v>195</v>
      </c>
      <c r="L5" s="581" t="s">
        <v>194</v>
      </c>
      <c r="M5" s="251" t="s">
        <v>38</v>
      </c>
    </row>
    <row r="6" spans="1:22" s="57" customFormat="1" ht="12" customHeight="1">
      <c r="A6" s="580"/>
      <c r="B6" s="244"/>
      <c r="C6" s="244"/>
      <c r="D6" s="578"/>
      <c r="E6" s="284"/>
      <c r="F6" s="244"/>
      <c r="G6" s="244"/>
      <c r="H6" s="578"/>
      <c r="I6" s="284"/>
      <c r="J6" s="579"/>
      <c r="K6" s="244"/>
      <c r="L6" s="578"/>
      <c r="M6" s="284"/>
    </row>
    <row r="7" spans="1:22" ht="12.75" customHeight="1">
      <c r="A7" s="577" t="s">
        <v>33</v>
      </c>
      <c r="B7" s="32">
        <v>1332120</v>
      </c>
      <c r="C7" s="32">
        <v>68648</v>
      </c>
      <c r="D7" s="32">
        <v>132823</v>
      </c>
      <c r="E7" s="172">
        <f>IF(SUM(C7:D7)=0,"-",SUM(C7:D7))</f>
        <v>201471</v>
      </c>
      <c r="F7" s="575">
        <f>((E7+J7-I7)/B7*100)</f>
        <v>29.173648019697922</v>
      </c>
      <c r="G7" s="32">
        <v>16130</v>
      </c>
      <c r="H7" s="32">
        <v>7528</v>
      </c>
      <c r="I7" s="322">
        <f>IF(SUM(G7:H7)=0,"-",SUM(G7:H7))</f>
        <v>23658</v>
      </c>
      <c r="J7" s="32">
        <v>210815</v>
      </c>
      <c r="K7" s="32">
        <v>3593</v>
      </c>
      <c r="L7" s="32">
        <v>24442</v>
      </c>
      <c r="M7" s="172">
        <f>IF(SUM(K7:L7)=0,"-",SUM(K7:L7))</f>
        <v>28035</v>
      </c>
    </row>
    <row r="8" spans="1:22" ht="12.75" customHeight="1">
      <c r="A8" s="576" t="s">
        <v>32</v>
      </c>
      <c r="B8" s="18">
        <f>IF(SUM(B9,B18)=0,"-",SUM(B9,B18))</f>
        <v>70586</v>
      </c>
      <c r="C8" s="18">
        <f>IF(SUM(C9,C18)=0,"-",SUM(C9,C18))</f>
        <v>1135</v>
      </c>
      <c r="D8" s="18">
        <f>IF(SUM(D9,D18)=0,"-",SUM(D9,D18))</f>
        <v>9958</v>
      </c>
      <c r="E8" s="172">
        <f>IF(SUM(C8:D8)=0,"-",SUM(C8:D8))</f>
        <v>11093</v>
      </c>
      <c r="F8" s="575">
        <f>((E8+J8-I8)/B8*100)</f>
        <v>30.439463916357351</v>
      </c>
      <c r="G8" s="18">
        <f>IF(SUM(G9,G18)=0,"-",SUM(G9,G18))</f>
        <v>277</v>
      </c>
      <c r="H8" s="18">
        <f>IF(SUM(H9,H18)=0,"-",SUM(H9,H18))</f>
        <v>744</v>
      </c>
      <c r="I8" s="172">
        <f>IF(SUM(G8:H8)=0,"-",SUM(G8:H8))</f>
        <v>1021</v>
      </c>
      <c r="J8" s="18">
        <f>IF(SUM(J9,J18)=0,"-",SUM(J9,J18))</f>
        <v>11414</v>
      </c>
      <c r="K8" s="18">
        <f>IF(SUM(K9,K18)=0,"-",SUM(K9,K18))</f>
        <v>39</v>
      </c>
      <c r="L8" s="18">
        <f>IF(SUM(L9,L18)=0,"-",SUM(L9,L18))</f>
        <v>2975</v>
      </c>
      <c r="M8" s="172">
        <f>IF(SUM(K8:L8)=0,"-",SUM(K8:L8))</f>
        <v>3014</v>
      </c>
    </row>
    <row r="9" spans="1:22" ht="12.75">
      <c r="A9" s="16" t="s">
        <v>31</v>
      </c>
      <c r="B9" s="15">
        <f>IF(SUM(B10:B17)=0,"-",SUM(B10:B17))</f>
        <v>25660</v>
      </c>
      <c r="C9" s="15">
        <f>IF(SUM(C10:C17)=0,"-",SUM(C10:C17))</f>
        <v>949</v>
      </c>
      <c r="D9" s="15">
        <f>IF(SUM(D10:D17)=0,"-",SUM(D10:D17))</f>
        <v>2299</v>
      </c>
      <c r="E9" s="172">
        <f>IF(SUM(C9:D9)=0,"-",SUM(C9:D9))</f>
        <v>3248</v>
      </c>
      <c r="F9" s="575">
        <f>((E9+J9-I9)/B9*100)</f>
        <v>23.823070927513641</v>
      </c>
      <c r="G9" s="15">
        <f>IF(SUM(G10:G17)=0,"-",SUM(G10:G17))</f>
        <v>277</v>
      </c>
      <c r="H9" s="15">
        <f>IF(SUM(H10:H17)=0,"-",SUM(H10:H17))</f>
        <v>304</v>
      </c>
      <c r="I9" s="172">
        <f>IF(SUM(G9:H9)=0,"-",SUM(G9:H9))</f>
        <v>581</v>
      </c>
      <c r="J9" s="15">
        <f>IF(SUM(J10:J17)=0,"-",SUM(J10:J17))</f>
        <v>3446</v>
      </c>
      <c r="K9" s="15">
        <f>IF(SUM(K10:K17)=0,"-",SUM(K10:K17))</f>
        <v>24</v>
      </c>
      <c r="L9" s="15">
        <f>IF(SUM(L10:L17)=0,"-",SUM(L10:L17))</f>
        <v>708</v>
      </c>
      <c r="M9" s="172">
        <f>IF(SUM(K9:L9)=0,"-",SUM(K9:L9))</f>
        <v>732</v>
      </c>
    </row>
    <row r="10" spans="1:22">
      <c r="A10" s="13" t="s">
        <v>30</v>
      </c>
      <c r="B10" s="69">
        <v>10028</v>
      </c>
      <c r="C10" s="69">
        <v>229</v>
      </c>
      <c r="D10" s="69">
        <v>907</v>
      </c>
      <c r="E10" s="158">
        <f>SUM(C10:D10)</f>
        <v>1136</v>
      </c>
      <c r="F10" s="568">
        <f>IF(SUM(J10+E10-I10)=0,"-",(J10+E10-I10)/B10*100)</f>
        <v>24.05265257279617</v>
      </c>
      <c r="G10" s="69" t="s">
        <v>69</v>
      </c>
      <c r="H10" s="69">
        <v>23</v>
      </c>
      <c r="I10" s="158">
        <f>SUM(G10:H10)</f>
        <v>23</v>
      </c>
      <c r="J10" s="69">
        <v>1299</v>
      </c>
      <c r="K10" s="69">
        <v>1</v>
      </c>
      <c r="L10" s="69">
        <v>108</v>
      </c>
      <c r="M10" s="158">
        <f>SUM(K10:L10)</f>
        <v>109</v>
      </c>
    </row>
    <row r="11" spans="1:22">
      <c r="A11" s="13" t="s">
        <v>29</v>
      </c>
      <c r="B11" s="68">
        <v>4013</v>
      </c>
      <c r="C11" s="68">
        <v>178</v>
      </c>
      <c r="D11" s="68">
        <v>60</v>
      </c>
      <c r="E11" s="574">
        <f>SUM(C11:D11)</f>
        <v>238</v>
      </c>
      <c r="F11" s="568">
        <f>IF(SUM(J11+E11-I11)=0,"-",(J11+E11-I11)/B11*100)</f>
        <v>9.0456017941689506</v>
      </c>
      <c r="G11" s="68">
        <v>137</v>
      </c>
      <c r="H11" s="68">
        <v>15</v>
      </c>
      <c r="I11" s="574">
        <f>SUM(G11:H11)</f>
        <v>152</v>
      </c>
      <c r="J11" s="68">
        <v>277</v>
      </c>
      <c r="K11" s="68">
        <v>8</v>
      </c>
      <c r="L11" s="68">
        <v>23</v>
      </c>
      <c r="M11" s="574">
        <f>SUM(K11:L11)</f>
        <v>31</v>
      </c>
    </row>
    <row r="12" spans="1:22">
      <c r="A12" s="13" t="s">
        <v>28</v>
      </c>
      <c r="B12" s="68">
        <v>942</v>
      </c>
      <c r="C12" s="68">
        <v>75</v>
      </c>
      <c r="D12" s="68">
        <v>40</v>
      </c>
      <c r="E12" s="574">
        <f>SUM(C12:D12)</f>
        <v>115</v>
      </c>
      <c r="F12" s="568">
        <f>IF(SUM(J12+E12-I12)=0,"-",(J12+E12-I12)/B12*100)</f>
        <v>24.946921443736731</v>
      </c>
      <c r="G12" s="68">
        <v>0</v>
      </c>
      <c r="H12" s="68">
        <v>0</v>
      </c>
      <c r="I12" s="574">
        <f>SUM(G12:H12)</f>
        <v>0</v>
      </c>
      <c r="J12" s="68">
        <v>120</v>
      </c>
      <c r="K12" s="68">
        <v>0</v>
      </c>
      <c r="L12" s="68">
        <v>14</v>
      </c>
      <c r="M12" s="574">
        <f>SUM(K12:L12)</f>
        <v>14</v>
      </c>
    </row>
    <row r="13" spans="1:22">
      <c r="A13" s="13" t="s">
        <v>27</v>
      </c>
      <c r="B13" s="68">
        <v>1719</v>
      </c>
      <c r="C13" s="68">
        <v>100</v>
      </c>
      <c r="D13" s="68">
        <v>34</v>
      </c>
      <c r="E13" s="574">
        <f>SUM(C13:D13)</f>
        <v>134</v>
      </c>
      <c r="F13" s="568">
        <f>IF(SUM(J13+E13-I13)=0,"-",(J13+E13-I13)/B13*100)</f>
        <v>14.019778941244908</v>
      </c>
      <c r="G13" s="68">
        <v>3</v>
      </c>
      <c r="H13" s="68">
        <v>1</v>
      </c>
      <c r="I13" s="574">
        <f>SUM(G13:H13)</f>
        <v>4</v>
      </c>
      <c r="J13" s="68">
        <v>111</v>
      </c>
      <c r="K13" s="68">
        <v>0</v>
      </c>
      <c r="L13" s="68">
        <v>0</v>
      </c>
      <c r="M13" s="574">
        <f>SUM(K13:L13)</f>
        <v>0</v>
      </c>
    </row>
    <row r="14" spans="1:22">
      <c r="A14" s="13" t="s">
        <v>26</v>
      </c>
      <c r="B14" s="68">
        <v>938</v>
      </c>
      <c r="C14" s="68">
        <v>94</v>
      </c>
      <c r="D14" s="68">
        <v>44</v>
      </c>
      <c r="E14" s="574">
        <f>SUM(C14:D14)</f>
        <v>138</v>
      </c>
      <c r="F14" s="568">
        <f>IF(SUM(J14+E14-I14)=0,"-",(J14+E14-I14)/B14*100)</f>
        <v>22.921108742004265</v>
      </c>
      <c r="G14" s="68">
        <v>53</v>
      </c>
      <c r="H14" s="68">
        <v>8</v>
      </c>
      <c r="I14" s="574">
        <f>SUM(G14:H14)</f>
        <v>61</v>
      </c>
      <c r="J14" s="68">
        <v>138</v>
      </c>
      <c r="K14" s="68">
        <v>3</v>
      </c>
      <c r="L14" s="68">
        <v>8</v>
      </c>
      <c r="M14" s="574">
        <f>SUM(K14:L14)</f>
        <v>11</v>
      </c>
    </row>
    <row r="15" spans="1:22">
      <c r="A15" s="13" t="s">
        <v>24</v>
      </c>
      <c r="B15" s="68">
        <v>3157</v>
      </c>
      <c r="C15" s="68">
        <v>172</v>
      </c>
      <c r="D15" s="68">
        <v>895</v>
      </c>
      <c r="E15" s="574">
        <f>SUM(C15:D15)</f>
        <v>1067</v>
      </c>
      <c r="F15" s="568">
        <f>IF(SUM(J15+E15-I15)=0,"-",(J15+E15-I15)/B15*100)</f>
        <v>57.491289198606275</v>
      </c>
      <c r="G15" s="68">
        <v>82</v>
      </c>
      <c r="H15" s="68">
        <v>257</v>
      </c>
      <c r="I15" s="574">
        <f>SUM(G15:H15)</f>
        <v>339</v>
      </c>
      <c r="J15" s="68">
        <v>1087</v>
      </c>
      <c r="K15" s="68">
        <v>6</v>
      </c>
      <c r="L15" s="68">
        <v>420</v>
      </c>
      <c r="M15" s="574">
        <f>SUM(K15:L15)</f>
        <v>426</v>
      </c>
    </row>
    <row r="16" spans="1:22">
      <c r="A16" s="13" t="s">
        <v>23</v>
      </c>
      <c r="B16" s="68">
        <v>1056</v>
      </c>
      <c r="C16" s="68">
        <v>24</v>
      </c>
      <c r="D16" s="68">
        <v>51</v>
      </c>
      <c r="E16" s="574">
        <f>SUM(C16:D16)</f>
        <v>75</v>
      </c>
      <c r="F16" s="568">
        <f>IF(SUM(J16+E16-I16)=0,"-",(J16+E16-I16)/B16*100)</f>
        <v>13.257575757575758</v>
      </c>
      <c r="G16" s="68">
        <v>0</v>
      </c>
      <c r="H16" s="68">
        <v>0</v>
      </c>
      <c r="I16" s="574">
        <f>SUM(G16:H16)</f>
        <v>0</v>
      </c>
      <c r="J16" s="68">
        <v>65</v>
      </c>
      <c r="K16" s="68">
        <v>0</v>
      </c>
      <c r="L16" s="68">
        <v>14</v>
      </c>
      <c r="M16" s="574">
        <f>SUM(K16:L16)</f>
        <v>14</v>
      </c>
    </row>
    <row r="17" spans="1:13">
      <c r="A17" s="10" t="s">
        <v>22</v>
      </c>
      <c r="B17" s="66">
        <v>3807</v>
      </c>
      <c r="C17" s="66">
        <v>77</v>
      </c>
      <c r="D17" s="66">
        <v>268</v>
      </c>
      <c r="E17" s="151">
        <f>SUM(C17:D17)</f>
        <v>345</v>
      </c>
      <c r="F17" s="568">
        <f>IF(SUM(J17+E17-I17)=0,"-",(J17+E17-I17)/B17*100)</f>
        <v>18.177042290517466</v>
      </c>
      <c r="G17" s="66">
        <v>2</v>
      </c>
      <c r="H17" s="66">
        <v>0</v>
      </c>
      <c r="I17" s="151">
        <f>SUM(G17:H17)</f>
        <v>2</v>
      </c>
      <c r="J17" s="66">
        <v>349</v>
      </c>
      <c r="K17" s="66">
        <v>6</v>
      </c>
      <c r="L17" s="66">
        <v>121</v>
      </c>
      <c r="M17" s="151">
        <f>SUM(K17:L17)</f>
        <v>127</v>
      </c>
    </row>
    <row r="18" spans="1:13">
      <c r="A18" s="20" t="s">
        <v>20</v>
      </c>
      <c r="B18" s="73">
        <v>44926</v>
      </c>
      <c r="C18" s="73">
        <v>186</v>
      </c>
      <c r="D18" s="73">
        <v>7659</v>
      </c>
      <c r="E18" s="158">
        <f>SUM(C18:D18)</f>
        <v>7845</v>
      </c>
      <c r="F18" s="573">
        <f>IF(SUM(J18+E18-I18)=0,"-",(J18+E18-I18)/B18*100)</f>
        <v>34.218492632328719</v>
      </c>
      <c r="G18" s="73">
        <v>0</v>
      </c>
      <c r="H18" s="73">
        <v>440</v>
      </c>
      <c r="I18" s="158">
        <f>SUM(G18:H18)</f>
        <v>440</v>
      </c>
      <c r="J18" s="73">
        <v>7968</v>
      </c>
      <c r="K18" s="73">
        <v>15</v>
      </c>
      <c r="L18" s="73">
        <v>2267</v>
      </c>
      <c r="M18" s="158">
        <f>SUM(K18:L18)</f>
        <v>2282</v>
      </c>
    </row>
    <row r="19" spans="1:13" ht="33.75">
      <c r="A19" s="21" t="s">
        <v>19</v>
      </c>
      <c r="B19" s="17">
        <f>B20</f>
        <v>8974</v>
      </c>
      <c r="C19" s="17">
        <f>C20</f>
        <v>610</v>
      </c>
      <c r="D19" s="17">
        <f>D20</f>
        <v>199</v>
      </c>
      <c r="E19" s="17">
        <f>E20</f>
        <v>809</v>
      </c>
      <c r="F19" s="449">
        <f>F20</f>
        <v>14.920882549587697</v>
      </c>
      <c r="G19" s="17">
        <f>G20</f>
        <v>281</v>
      </c>
      <c r="H19" s="17">
        <f>H20</f>
        <v>17</v>
      </c>
      <c r="I19" s="17">
        <f>I20</f>
        <v>298</v>
      </c>
      <c r="J19" s="17">
        <f>J20</f>
        <v>828</v>
      </c>
      <c r="K19" s="17">
        <f>K20</f>
        <v>21</v>
      </c>
      <c r="L19" s="17">
        <f>L20</f>
        <v>18</v>
      </c>
      <c r="M19" s="17">
        <f>M20</f>
        <v>39</v>
      </c>
    </row>
    <row r="20" spans="1:13" ht="12.75" customHeight="1">
      <c r="A20" s="16" t="s">
        <v>191</v>
      </c>
      <c r="B20" s="15">
        <f>IF(SUM(B21:B25)=0,"-",SUM(B21:B25))</f>
        <v>8974</v>
      </c>
      <c r="C20" s="15">
        <f>IF(SUM(C21:C25)=0,"-",SUM(C21:C25))</f>
        <v>610</v>
      </c>
      <c r="D20" s="15">
        <f>IF(SUM(D21:D25)=0,"-",SUM(D21:D25))</f>
        <v>199</v>
      </c>
      <c r="E20" s="15">
        <f>IF(SUM(C20:D20)=0,"-",SUM(C20:D20))</f>
        <v>809</v>
      </c>
      <c r="F20" s="553">
        <f>IF(SUM(J20+E20-I20)=0,"-",(J20+E20-I20)/B20*100)</f>
        <v>14.920882549587697</v>
      </c>
      <c r="G20" s="15">
        <f>IF(SUM(G21:G25)=0,"-",SUM(G21:G25))</f>
        <v>281</v>
      </c>
      <c r="H20" s="15">
        <f>IF(SUM(H21:H25)=0,"-",SUM(H21:H25))</f>
        <v>17</v>
      </c>
      <c r="I20" s="15">
        <f>IF(SUM(G20:H20)=0,"-",SUM(G20:H20))</f>
        <v>298</v>
      </c>
      <c r="J20" s="15">
        <f>IF(SUM(J21:J25)=0,"-",SUM(J21:J25))</f>
        <v>828</v>
      </c>
      <c r="K20" s="15">
        <f>IF(SUM(K21:K25)=0,"-",SUM(K21:K25))</f>
        <v>21</v>
      </c>
      <c r="L20" s="15">
        <f>IF(SUM(L21:L25)=0,"-",SUM(L21:L25))</f>
        <v>18</v>
      </c>
      <c r="M20" s="15">
        <f>IF(SUM(K20:L20)=0,"-",SUM(K20:L20))</f>
        <v>39</v>
      </c>
    </row>
    <row r="21" spans="1:13" ht="12.75" customHeight="1">
      <c r="A21" s="20" t="s">
        <v>17</v>
      </c>
      <c r="B21" s="69">
        <v>2825</v>
      </c>
      <c r="C21" s="572">
        <v>149</v>
      </c>
      <c r="D21" s="69">
        <v>123</v>
      </c>
      <c r="E21" s="69">
        <f>IF(SUM(C21:D21)=0,"-",SUM(C21:D21))</f>
        <v>272</v>
      </c>
      <c r="F21" s="568">
        <f>IF(SUM(J21+E21-I21)=0,"-",(J21+E21-I21)/B21*100)</f>
        <v>16.212389380530972</v>
      </c>
      <c r="G21" s="69">
        <v>66</v>
      </c>
      <c r="H21" s="69">
        <v>16</v>
      </c>
      <c r="I21" s="127">
        <f>IF(SUM(G21:H21)=0,"-",SUM(G21:H21))</f>
        <v>82</v>
      </c>
      <c r="J21" s="69">
        <v>268</v>
      </c>
      <c r="K21" s="69">
        <v>0</v>
      </c>
      <c r="L21" s="69">
        <v>0</v>
      </c>
      <c r="M21" s="69" t="str">
        <f>IF(SUM(K21:L21)=0,"-",SUM(K21:L21))</f>
        <v>-</v>
      </c>
    </row>
    <row r="22" spans="1:13" ht="12.75" customHeight="1">
      <c r="A22" s="13" t="s">
        <v>16</v>
      </c>
      <c r="B22" s="68">
        <v>1535</v>
      </c>
      <c r="C22" s="571">
        <v>160</v>
      </c>
      <c r="D22" s="68">
        <v>28</v>
      </c>
      <c r="E22" s="68">
        <f>IF(SUM(C22:D22)=0,"-",SUM(C22:D22))</f>
        <v>188</v>
      </c>
      <c r="F22" s="568">
        <f>IF(SUM(J22+E22-I22)=0,"-",(J22+E22-I22)/B22*100)</f>
        <v>18.436482084690553</v>
      </c>
      <c r="G22" s="68">
        <v>92</v>
      </c>
      <c r="H22" s="68">
        <v>0</v>
      </c>
      <c r="I22" s="68">
        <f>IF(SUM(G22:H22)=0,"-",SUM(G22:H22))</f>
        <v>92</v>
      </c>
      <c r="J22" s="68">
        <v>187</v>
      </c>
      <c r="K22" s="68">
        <v>7</v>
      </c>
      <c r="L22" s="68">
        <v>0</v>
      </c>
      <c r="M22" s="68">
        <f>IF(SUM(K22:L22)=0,"-",SUM(K22:L22))</f>
        <v>7</v>
      </c>
    </row>
    <row r="23" spans="1:13" ht="12.75" customHeight="1">
      <c r="A23" s="13" t="s">
        <v>15</v>
      </c>
      <c r="B23" s="68">
        <v>2008</v>
      </c>
      <c r="C23" s="571">
        <v>147</v>
      </c>
      <c r="D23" s="68">
        <v>16</v>
      </c>
      <c r="E23" s="68">
        <f>IF(SUM(C23:D23)=0,"-",SUM(C23:D23))</f>
        <v>163</v>
      </c>
      <c r="F23" s="568">
        <f>IF(SUM(J23+E23-I23)=0,"-",(J23+E23-I23)/B23*100)</f>
        <v>12.898406374501992</v>
      </c>
      <c r="G23" s="68">
        <v>93</v>
      </c>
      <c r="H23" s="68">
        <v>1</v>
      </c>
      <c r="I23" s="68">
        <f>IF(SUM(G23:H23)=0,"-",SUM(G23:H23))</f>
        <v>94</v>
      </c>
      <c r="J23" s="68">
        <v>190</v>
      </c>
      <c r="K23" s="68">
        <v>3</v>
      </c>
      <c r="L23" s="68">
        <v>0</v>
      </c>
      <c r="M23" s="68">
        <f>IF(SUM(K23:L23)=0,"-",SUM(K23:L23))</f>
        <v>3</v>
      </c>
    </row>
    <row r="24" spans="1:13" ht="12.75" customHeight="1">
      <c r="A24" s="13" t="s">
        <v>14</v>
      </c>
      <c r="B24" s="68">
        <v>1314</v>
      </c>
      <c r="C24" s="571">
        <v>64</v>
      </c>
      <c r="D24" s="68">
        <v>27</v>
      </c>
      <c r="E24" s="68">
        <f>IF(SUM(C24:D24)=0,"-",SUM(C24:D24))</f>
        <v>91</v>
      </c>
      <c r="F24" s="568">
        <f>IF(SUM(J24+E24-I24)=0,"-",(J24+E24-I24)/B24*100)</f>
        <v>11.87214611872146</v>
      </c>
      <c r="G24" s="68">
        <v>4</v>
      </c>
      <c r="H24" s="68">
        <v>0</v>
      </c>
      <c r="I24" s="68">
        <f>IF(SUM(G24:H24)=0,"-",SUM(G24:H24))</f>
        <v>4</v>
      </c>
      <c r="J24" s="68">
        <v>69</v>
      </c>
      <c r="K24" s="68">
        <v>6</v>
      </c>
      <c r="L24" s="68">
        <v>17</v>
      </c>
      <c r="M24" s="68">
        <f>IF(SUM(K24:L24)=0,"-",SUM(K24:L24))</f>
        <v>23</v>
      </c>
    </row>
    <row r="25" spans="1:13" ht="12.75" customHeight="1">
      <c r="A25" s="10" t="s">
        <v>13</v>
      </c>
      <c r="B25" s="66">
        <v>1292</v>
      </c>
      <c r="C25" s="570">
        <v>90</v>
      </c>
      <c r="D25" s="66">
        <v>5</v>
      </c>
      <c r="E25" s="66">
        <f>IF(SUM(C25:D25)=0,"-",SUM(C25:D25))</f>
        <v>95</v>
      </c>
      <c r="F25" s="436">
        <f>IF(SUM(J25+E25-I25)=0,"-",(J25+E25-I25)/B25*100)</f>
        <v>14.164086687306501</v>
      </c>
      <c r="G25" s="66">
        <v>26</v>
      </c>
      <c r="H25" s="66">
        <v>0</v>
      </c>
      <c r="I25" s="66">
        <f>IF(SUM(G25:H25)=0,"-",SUM(G25:H25))</f>
        <v>26</v>
      </c>
      <c r="J25" s="66">
        <v>114</v>
      </c>
      <c r="K25" s="66">
        <v>5</v>
      </c>
      <c r="L25" s="66">
        <v>1</v>
      </c>
      <c r="M25" s="66">
        <f>IF(SUM(K25:L25)=0,"-",SUM(K25:L25))</f>
        <v>6</v>
      </c>
    </row>
    <row r="26" spans="1:13" ht="33.75">
      <c r="A26" s="19" t="s">
        <v>11</v>
      </c>
      <c r="B26" s="17">
        <f>B27</f>
        <v>9701</v>
      </c>
      <c r="C26" s="17">
        <f>C27</f>
        <v>987</v>
      </c>
      <c r="D26" s="17">
        <f>D27</f>
        <v>156</v>
      </c>
      <c r="E26" s="17">
        <f>E27</f>
        <v>1143</v>
      </c>
      <c r="F26" s="449">
        <f>F27</f>
        <v>17.750747345634473</v>
      </c>
      <c r="G26" s="17">
        <f>G27</f>
        <v>388</v>
      </c>
      <c r="H26" s="17">
        <f>H27</f>
        <v>20</v>
      </c>
      <c r="I26" s="17">
        <f>I27</f>
        <v>408</v>
      </c>
      <c r="J26" s="17">
        <f>J27</f>
        <v>987</v>
      </c>
      <c r="K26" s="17">
        <f>K27</f>
        <v>39</v>
      </c>
      <c r="L26" s="17" t="str">
        <f>L27</f>
        <v>-</v>
      </c>
      <c r="M26" s="17">
        <f>M27</f>
        <v>39</v>
      </c>
    </row>
    <row r="27" spans="1:13">
      <c r="A27" s="16" t="s">
        <v>242</v>
      </c>
      <c r="B27" s="15">
        <f>IF(SUM(B28:B31)=0,"-",SUM(B28:B31))</f>
        <v>9701</v>
      </c>
      <c r="C27" s="15">
        <f>IF(SUM(C28:C31)=0,"-",SUM(C28:C31))</f>
        <v>987</v>
      </c>
      <c r="D27" s="15">
        <f>IF(SUM(D28:D31)=0,"-",SUM(D28:D31))</f>
        <v>156</v>
      </c>
      <c r="E27" s="172">
        <f>IF(SUM(C27:D27)=0,"-",SUM(C27:D27))</f>
        <v>1143</v>
      </c>
      <c r="F27" s="458">
        <f>IF(SUM(J27+E27-I27)=0,"-",(J27+E27-I27)/B27*100)</f>
        <v>17.750747345634473</v>
      </c>
      <c r="G27" s="15">
        <f>IF(SUM(G28:G31)=0,"-",SUM(G28:G31))</f>
        <v>388</v>
      </c>
      <c r="H27" s="15">
        <f>IF(SUM(H28:H31)=0,"-",SUM(H28:H31))</f>
        <v>20</v>
      </c>
      <c r="I27" s="172">
        <f>IF(SUM(G27:H27)=0,"-",SUM(G27:H27))</f>
        <v>408</v>
      </c>
      <c r="J27" s="15">
        <f>IF(SUM(J28:J31)=0,"-",SUM(J28:J31))</f>
        <v>987</v>
      </c>
      <c r="K27" s="15">
        <f>IF(SUM(K28:K31)=0,"-",SUM(K28:K31))</f>
        <v>39</v>
      </c>
      <c r="L27" s="15" t="str">
        <f>IF(SUM(L28:L31)=0,"-",SUM(L28:L31))</f>
        <v>-</v>
      </c>
      <c r="M27" s="172">
        <f>IF(SUM(K27:L27)=0,"-",SUM(K27:L27))</f>
        <v>39</v>
      </c>
    </row>
    <row r="28" spans="1:13" ht="12.75" customHeight="1">
      <c r="A28" s="20" t="s">
        <v>9</v>
      </c>
      <c r="B28" s="69">
        <v>4500</v>
      </c>
      <c r="C28" s="69">
        <v>445</v>
      </c>
      <c r="D28" s="69">
        <v>100</v>
      </c>
      <c r="E28" s="69">
        <v>545</v>
      </c>
      <c r="F28" s="569">
        <f>IF(SUM(J28+E28-I28)=0,"-",(J28+E28-I28)/B28*100)</f>
        <v>16.822222222222223</v>
      </c>
      <c r="G28" s="69">
        <v>214</v>
      </c>
      <c r="H28" s="69">
        <v>19</v>
      </c>
      <c r="I28" s="69">
        <v>233</v>
      </c>
      <c r="J28" s="69">
        <v>445</v>
      </c>
      <c r="K28" s="69">
        <v>6</v>
      </c>
      <c r="L28" s="69">
        <v>0</v>
      </c>
      <c r="M28" s="69">
        <v>6</v>
      </c>
    </row>
    <row r="29" spans="1:13" ht="12.75" customHeight="1">
      <c r="A29" s="13" t="s">
        <v>8</v>
      </c>
      <c r="B29" s="68">
        <v>1017</v>
      </c>
      <c r="C29" s="68">
        <v>42</v>
      </c>
      <c r="D29" s="68">
        <v>18</v>
      </c>
      <c r="E29" s="68">
        <v>60</v>
      </c>
      <c r="F29" s="568">
        <f>IF(SUM(J29+E29-I29)=0,"-",(J29+E29-I29)/B29*100)</f>
        <v>10.029498525073747</v>
      </c>
      <c r="G29" s="68">
        <v>0</v>
      </c>
      <c r="H29" s="68">
        <v>0</v>
      </c>
      <c r="I29" s="68">
        <v>0</v>
      </c>
      <c r="J29" s="68">
        <v>42</v>
      </c>
      <c r="K29" s="68">
        <v>0</v>
      </c>
      <c r="L29" s="68">
        <v>0</v>
      </c>
      <c r="M29" s="68" t="s">
        <v>5</v>
      </c>
    </row>
    <row r="30" spans="1:13" ht="12.75" customHeight="1">
      <c r="A30" s="13" t="s">
        <v>7</v>
      </c>
      <c r="B30" s="68">
        <v>1691</v>
      </c>
      <c r="C30" s="68">
        <v>116</v>
      </c>
      <c r="D30" s="68">
        <v>0</v>
      </c>
      <c r="E30" s="68">
        <v>116</v>
      </c>
      <c r="F30" s="568">
        <f>IF(SUM(J30+E30-I30)=0,"-",(J30+E30-I30)/B30*100)</f>
        <v>13.54228267297457</v>
      </c>
      <c r="G30" s="68">
        <v>3</v>
      </c>
      <c r="H30" s="68">
        <v>0</v>
      </c>
      <c r="I30" s="68">
        <v>3</v>
      </c>
      <c r="J30" s="68">
        <v>116</v>
      </c>
      <c r="K30" s="68">
        <v>0</v>
      </c>
      <c r="L30" s="68">
        <v>0</v>
      </c>
      <c r="M30" s="68" t="s">
        <v>5</v>
      </c>
    </row>
    <row r="31" spans="1:13" ht="12.75" customHeight="1">
      <c r="A31" s="10" t="s">
        <v>6</v>
      </c>
      <c r="B31" s="66">
        <v>2493</v>
      </c>
      <c r="C31" s="66">
        <v>384</v>
      </c>
      <c r="D31" s="66">
        <v>38</v>
      </c>
      <c r="E31" s="66">
        <v>422</v>
      </c>
      <c r="F31" s="436">
        <f>IF(SUM(J31+E31-I31)=0,"-",(J31+E31-I31)/B31*100)</f>
        <v>25.431207380665867</v>
      </c>
      <c r="G31" s="66">
        <v>171</v>
      </c>
      <c r="H31" s="66">
        <v>1</v>
      </c>
      <c r="I31" s="66">
        <v>172</v>
      </c>
      <c r="J31" s="66">
        <v>384</v>
      </c>
      <c r="K31" s="66">
        <v>33</v>
      </c>
      <c r="L31" s="66">
        <v>0</v>
      </c>
      <c r="M31" s="66">
        <v>33</v>
      </c>
    </row>
    <row r="32" spans="1:13" ht="12.75" customHeight="1">
      <c r="A32" s="556" t="s">
        <v>231</v>
      </c>
      <c r="B32" s="567"/>
      <c r="C32" s="566"/>
      <c r="D32" s="60"/>
      <c r="E32" s="517"/>
      <c r="F32" s="148"/>
      <c r="G32" s="148"/>
      <c r="H32" s="148"/>
      <c r="I32" s="148"/>
      <c r="J32" s="148"/>
      <c r="K32" s="148"/>
      <c r="L32" s="148"/>
      <c r="M32" s="148"/>
    </row>
    <row r="33" spans="1:19" ht="12.75" customHeight="1">
      <c r="A33" s="146" t="s">
        <v>2</v>
      </c>
      <c r="B33" s="60"/>
      <c r="C33" s="517"/>
      <c r="D33" s="60"/>
      <c r="E33" s="517"/>
      <c r="F33" s="63"/>
      <c r="G33" s="63"/>
      <c r="H33" s="63"/>
      <c r="I33" s="63"/>
      <c r="J33" s="63"/>
      <c r="K33" s="63"/>
      <c r="L33" s="63"/>
      <c r="M33" s="63"/>
      <c r="N33" s="148"/>
      <c r="O33" s="148"/>
      <c r="P33" s="148"/>
      <c r="Q33" s="148"/>
      <c r="R33" s="148"/>
      <c r="S33" s="148"/>
    </row>
    <row r="34" spans="1:19" ht="4.5" customHeight="1">
      <c r="A34" s="147"/>
      <c r="B34" s="60"/>
      <c r="C34" s="517"/>
      <c r="D34" s="60"/>
      <c r="E34" s="517"/>
      <c r="F34" s="63"/>
      <c r="G34" s="63"/>
      <c r="H34" s="63"/>
      <c r="I34" s="63"/>
      <c r="J34" s="63"/>
      <c r="K34" s="63"/>
      <c r="L34" s="63"/>
      <c r="M34" s="63"/>
    </row>
    <row r="35" spans="1:19" ht="12.75" customHeight="1">
      <c r="A35" s="55" t="s">
        <v>241</v>
      </c>
      <c r="B35" s="564"/>
      <c r="C35" s="565"/>
      <c r="D35" s="564"/>
      <c r="E35" s="565"/>
      <c r="F35" s="564"/>
      <c r="G35" s="564"/>
      <c r="H35" s="63"/>
      <c r="I35" s="63"/>
      <c r="J35" s="63"/>
      <c r="K35" s="63"/>
      <c r="L35" s="63"/>
      <c r="M35" s="63"/>
    </row>
    <row r="36" spans="1:19" s="148" customFormat="1" ht="12" customHeight="1">
      <c r="A36" s="55" t="s">
        <v>0</v>
      </c>
      <c r="B36" s="55"/>
      <c r="C36" s="55"/>
      <c r="D36" s="55"/>
      <c r="E36" s="54"/>
      <c r="F36" s="426"/>
      <c r="G36" s="54"/>
      <c r="H36" s="54"/>
    </row>
    <row r="37" spans="1:19" s="148" customFormat="1" ht="12" customHeight="1">
      <c r="A37" s="427" t="s">
        <v>240</v>
      </c>
      <c r="B37" s="427"/>
      <c r="C37" s="427"/>
      <c r="D37" s="427"/>
      <c r="E37" s="427"/>
      <c r="F37" s="427"/>
      <c r="G37" s="427"/>
      <c r="H37" s="427"/>
      <c r="I37" s="427"/>
      <c r="J37" s="427"/>
      <c r="K37" s="427"/>
      <c r="L37" s="427"/>
      <c r="M37" s="427"/>
    </row>
    <row r="38" spans="1:19" s="148" customFormat="1" ht="12" customHeight="1">
      <c r="A38" s="425" t="s">
        <v>186</v>
      </c>
      <c r="B38" s="424"/>
      <c r="C38" s="424"/>
      <c r="D38" s="424"/>
      <c r="E38" s="267"/>
      <c r="F38" s="423"/>
      <c r="G38" s="267"/>
      <c r="H38" s="267"/>
      <c r="I38" s="267"/>
      <c r="J38" s="420"/>
      <c r="K38" s="420"/>
      <c r="L38" s="420"/>
      <c r="M38" s="420"/>
    </row>
    <row r="39" spans="1:19" ht="12.75" customHeight="1">
      <c r="A39" s="55" t="s">
        <v>239</v>
      </c>
      <c r="B39" s="267"/>
      <c r="C39" s="423"/>
      <c r="D39" s="267"/>
      <c r="E39" s="423"/>
      <c r="F39" s="267"/>
      <c r="G39" s="267"/>
      <c r="H39" s="93"/>
      <c r="I39" s="93"/>
      <c r="J39" s="93"/>
      <c r="K39" s="93"/>
      <c r="L39" s="93"/>
      <c r="M39" s="93"/>
    </row>
    <row r="40" spans="1:19" ht="14.25">
      <c r="A40" s="55" t="s">
        <v>238</v>
      </c>
      <c r="B40" s="267"/>
      <c r="C40" s="423"/>
      <c r="D40" s="267"/>
      <c r="E40" s="423"/>
      <c r="F40" s="267"/>
      <c r="G40" s="267"/>
      <c r="H40" s="93"/>
      <c r="I40" s="93"/>
      <c r="J40" s="93"/>
      <c r="K40" s="93"/>
      <c r="L40" s="93"/>
      <c r="M40" s="93"/>
    </row>
    <row r="41" spans="1:19" ht="14.25">
      <c r="A41" s="55" t="s">
        <v>237</v>
      </c>
      <c r="B41" s="267"/>
      <c r="C41" s="423"/>
      <c r="D41" s="267"/>
      <c r="E41" s="423"/>
      <c r="F41" s="267"/>
      <c r="G41" s="267"/>
      <c r="H41" s="93"/>
      <c r="I41" s="93"/>
      <c r="J41" s="93"/>
      <c r="K41" s="93"/>
      <c r="L41" s="93"/>
      <c r="M41" s="93"/>
    </row>
    <row r="42" spans="1:19">
      <c r="G42" s="64"/>
      <c r="H42" s="64"/>
    </row>
    <row r="43" spans="1:19">
      <c r="G43" s="64"/>
      <c r="H43" s="64"/>
    </row>
    <row r="44" spans="1:19">
      <c r="G44" s="64"/>
      <c r="H44" s="64"/>
    </row>
    <row r="45" spans="1:19">
      <c r="G45" s="64"/>
      <c r="H45" s="64"/>
    </row>
    <row r="46" spans="1:19">
      <c r="G46" s="64"/>
      <c r="H46" s="64"/>
    </row>
    <row r="47" spans="1:19">
      <c r="G47" s="64"/>
      <c r="H47" s="64"/>
    </row>
    <row r="48" spans="1:19">
      <c r="G48" s="64"/>
      <c r="H48" s="64"/>
    </row>
    <row r="49" spans="7:8">
      <c r="G49" s="64"/>
      <c r="H49" s="64"/>
    </row>
  </sheetData>
  <mergeCells count="19">
    <mergeCell ref="A37:M37"/>
    <mergeCell ref="E5:E6"/>
    <mergeCell ref="F5:F6"/>
    <mergeCell ref="G5:G6"/>
    <mergeCell ref="H5:H6"/>
    <mergeCell ref="I5:I6"/>
    <mergeCell ref="K5:K6"/>
    <mergeCell ref="A2:A6"/>
    <mergeCell ref="B2:B6"/>
    <mergeCell ref="C2:J2"/>
    <mergeCell ref="K2:M2"/>
    <mergeCell ref="C3:F4"/>
    <mergeCell ref="K3:M4"/>
    <mergeCell ref="G4:I4"/>
    <mergeCell ref="J4:J6"/>
    <mergeCell ref="C5:C6"/>
    <mergeCell ref="D5:D6"/>
    <mergeCell ref="L5:L6"/>
    <mergeCell ref="M5:M6"/>
  </mergeCells>
  <phoneticPr fontId="5"/>
  <pageMargins left="0.78740157480314965" right="0.78740157480314965" top="0.78740157480314965" bottom="0.54" header="0" footer="0"/>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75" zoomScaleSheetLayoutView="75" workbookViewId="0">
      <selection activeCell="D13" sqref="D13"/>
    </sheetView>
  </sheetViews>
  <sheetFormatPr defaultRowHeight="13.5"/>
  <cols>
    <col min="1" max="1" width="10.25" style="53" customWidth="1"/>
    <col min="2" max="2" width="9.75" style="52" customWidth="1"/>
    <col min="3" max="5" width="9.75" style="563" customWidth="1"/>
    <col min="6" max="6" width="9.75" style="52" customWidth="1"/>
    <col min="7" max="7" width="9.75" style="563" customWidth="1"/>
    <col min="8" max="9" width="9.75" style="52" customWidth="1"/>
    <col min="10" max="10" width="12.625" style="52" customWidth="1"/>
    <col min="11" max="11" width="9.75" style="563" customWidth="1"/>
    <col min="12" max="12" width="9.75" style="52" customWidth="1"/>
    <col min="13" max="13" width="10.625" style="52" customWidth="1"/>
    <col min="14" max="20" width="9.75" style="52" customWidth="1"/>
    <col min="21" max="21" width="1.625" customWidth="1"/>
    <col min="22" max="22" width="2.25" style="52" customWidth="1"/>
    <col min="23" max="30" width="8.25" style="52" customWidth="1"/>
    <col min="31" max="16384" width="9" style="52"/>
  </cols>
  <sheetData>
    <row r="1" spans="1:21" ht="12.75" customHeight="1">
      <c r="A1" s="144" t="s">
        <v>259</v>
      </c>
      <c r="B1" s="590"/>
      <c r="C1" s="589"/>
      <c r="D1" s="589"/>
      <c r="E1" s="589"/>
      <c r="F1" s="412"/>
      <c r="G1" s="589"/>
      <c r="H1" s="412"/>
      <c r="I1" s="412"/>
      <c r="J1" s="412"/>
      <c r="K1" s="589"/>
      <c r="L1" s="412"/>
      <c r="M1" s="412"/>
      <c r="N1" s="93"/>
      <c r="O1" s="93"/>
      <c r="P1" s="93"/>
      <c r="Q1" s="93"/>
      <c r="R1" s="93"/>
      <c r="S1" s="93"/>
      <c r="T1" s="624" t="s">
        <v>214</v>
      </c>
      <c r="U1" s="624"/>
    </row>
    <row r="2" spans="1:21" s="148" customFormat="1" ht="12" customHeight="1">
      <c r="A2" s="506"/>
      <c r="B2" s="506"/>
      <c r="C2" s="251" t="s">
        <v>213</v>
      </c>
      <c r="D2" s="623" t="s">
        <v>258</v>
      </c>
      <c r="E2" s="622"/>
      <c r="F2" s="296" t="s">
        <v>257</v>
      </c>
      <c r="G2" s="296"/>
      <c r="H2" s="296"/>
      <c r="I2" s="296"/>
      <c r="J2" s="247"/>
      <c r="K2" s="512" t="s">
        <v>235</v>
      </c>
      <c r="L2" s="511"/>
      <c r="M2" s="511"/>
      <c r="N2" s="511"/>
      <c r="O2" s="511"/>
      <c r="P2" s="511"/>
      <c r="Q2" s="511"/>
      <c r="R2" s="511"/>
      <c r="S2" s="511"/>
      <c r="T2" s="510"/>
    </row>
    <row r="3" spans="1:21" s="148" customFormat="1" ht="12" customHeight="1">
      <c r="A3" s="506"/>
      <c r="B3" s="506"/>
      <c r="C3" s="244"/>
      <c r="D3" s="621" t="s">
        <v>256</v>
      </c>
      <c r="E3" s="621" t="s">
        <v>255</v>
      </c>
      <c r="F3" s="251" t="s">
        <v>254</v>
      </c>
      <c r="G3" s="251" t="s">
        <v>253</v>
      </c>
      <c r="H3" s="251" t="s">
        <v>252</v>
      </c>
      <c r="I3" s="251" t="s">
        <v>251</v>
      </c>
      <c r="J3" s="244" t="s">
        <v>212</v>
      </c>
      <c r="K3" s="620" t="s">
        <v>210</v>
      </c>
      <c r="L3" s="619"/>
      <c r="M3" s="619"/>
      <c r="N3" s="619"/>
      <c r="O3" s="619"/>
      <c r="P3" s="619"/>
      <c r="Q3" s="619"/>
      <c r="R3" s="618"/>
      <c r="S3" s="296" t="s">
        <v>209</v>
      </c>
      <c r="T3" s="296" t="s">
        <v>208</v>
      </c>
    </row>
    <row r="4" spans="1:21" s="148" customFormat="1" ht="12" customHeight="1">
      <c r="A4" s="506"/>
      <c r="B4" s="506"/>
      <c r="C4" s="244"/>
      <c r="D4" s="617"/>
      <c r="E4" s="617"/>
      <c r="F4" s="244"/>
      <c r="G4" s="244"/>
      <c r="H4" s="244"/>
      <c r="I4" s="244"/>
      <c r="J4" s="244"/>
      <c r="K4" s="477" t="s">
        <v>207</v>
      </c>
      <c r="L4" s="264" t="s">
        <v>206</v>
      </c>
      <c r="M4" s="511"/>
      <c r="N4" s="511"/>
      <c r="O4" s="510"/>
      <c r="P4" s="296" t="s">
        <v>250</v>
      </c>
      <c r="Q4" s="296" t="s">
        <v>205</v>
      </c>
      <c r="R4" s="265" t="s">
        <v>204</v>
      </c>
      <c r="S4" s="296"/>
      <c r="T4" s="296"/>
    </row>
    <row r="5" spans="1:21" s="148" customFormat="1" ht="12" customHeight="1">
      <c r="A5" s="506"/>
      <c r="B5" s="506"/>
      <c r="C5" s="244"/>
      <c r="D5" s="617"/>
      <c r="E5" s="617"/>
      <c r="F5" s="244"/>
      <c r="G5" s="244"/>
      <c r="H5" s="244"/>
      <c r="I5" s="244"/>
      <c r="J5" s="244"/>
      <c r="K5" s="477"/>
      <c r="L5" s="509"/>
      <c r="M5" s="257" t="s">
        <v>227</v>
      </c>
      <c r="N5" s="511"/>
      <c r="O5" s="510"/>
      <c r="P5" s="296"/>
      <c r="Q5" s="296"/>
      <c r="R5" s="507"/>
      <c r="S5" s="296"/>
      <c r="T5" s="296"/>
    </row>
    <row r="6" spans="1:21" s="148" customFormat="1" ht="12" customHeight="1">
      <c r="A6" s="506"/>
      <c r="B6" s="506"/>
      <c r="C6" s="244"/>
      <c r="D6" s="617"/>
      <c r="E6" s="617"/>
      <c r="F6" s="244"/>
      <c r="G6" s="244"/>
      <c r="H6" s="244"/>
      <c r="I6" s="244"/>
      <c r="J6" s="244"/>
      <c r="K6" s="477"/>
      <c r="L6" s="509"/>
      <c r="M6" s="296"/>
      <c r="N6" s="264" t="s">
        <v>249</v>
      </c>
      <c r="O6" s="251" t="s">
        <v>248</v>
      </c>
      <c r="P6" s="296"/>
      <c r="Q6" s="296"/>
      <c r="R6" s="507"/>
      <c r="S6" s="296"/>
      <c r="T6" s="296"/>
    </row>
    <row r="7" spans="1:21" s="148" customFormat="1" ht="33.75" customHeight="1">
      <c r="A7" s="506"/>
      <c r="B7" s="506"/>
      <c r="C7" s="284"/>
      <c r="D7" s="616"/>
      <c r="E7" s="616"/>
      <c r="F7" s="284"/>
      <c r="G7" s="284"/>
      <c r="H7" s="284"/>
      <c r="I7" s="284"/>
      <c r="J7" s="284"/>
      <c r="K7" s="477"/>
      <c r="L7" s="505"/>
      <c r="M7" s="296"/>
      <c r="N7" s="505"/>
      <c r="O7" s="284"/>
      <c r="P7" s="296"/>
      <c r="Q7" s="296"/>
      <c r="R7" s="502"/>
      <c r="S7" s="296"/>
      <c r="T7" s="296"/>
    </row>
    <row r="8" spans="1:21" ht="12.75" customHeight="1">
      <c r="A8" s="615" t="s">
        <v>33</v>
      </c>
      <c r="B8" s="614"/>
      <c r="C8" s="32">
        <v>210815</v>
      </c>
      <c r="D8" s="32">
        <v>108943</v>
      </c>
      <c r="E8" s="32">
        <v>23</v>
      </c>
      <c r="F8" s="465">
        <v>183592</v>
      </c>
      <c r="G8" s="32">
        <v>4282</v>
      </c>
      <c r="H8" s="465">
        <v>73</v>
      </c>
      <c r="I8" s="465">
        <v>31</v>
      </c>
      <c r="J8" s="465">
        <v>4398</v>
      </c>
      <c r="K8" s="465">
        <v>430</v>
      </c>
      <c r="L8" s="465">
        <v>164</v>
      </c>
      <c r="M8" s="465">
        <v>108</v>
      </c>
      <c r="N8" s="465">
        <v>66</v>
      </c>
      <c r="O8" s="465">
        <v>10</v>
      </c>
      <c r="P8" s="465">
        <v>208</v>
      </c>
      <c r="Q8" s="465">
        <v>616</v>
      </c>
      <c r="R8" s="465">
        <v>426</v>
      </c>
      <c r="S8" s="465">
        <v>2304</v>
      </c>
      <c r="T8" s="465">
        <v>250</v>
      </c>
    </row>
    <row r="9" spans="1:21" ht="33.75">
      <c r="A9" s="610" t="s">
        <v>32</v>
      </c>
      <c r="B9" s="609"/>
      <c r="C9" s="18">
        <f>IF(SUM(C10,C19)=0,"-",SUM(C10,C19))</f>
        <v>11265</v>
      </c>
      <c r="D9" s="18">
        <f>IF(SUM(D10,D19)=0,"-",SUM(D10,D19))</f>
        <v>3296</v>
      </c>
      <c r="E9" s="18">
        <f>IF(SUM(E10,E19)=0,"-",SUM(E10,E19))</f>
        <v>1</v>
      </c>
      <c r="F9" s="18">
        <f>IF(SUM(F10,F19)=0,"-",SUM(F10,F19))</f>
        <v>10947</v>
      </c>
      <c r="G9" s="18">
        <f>IF(SUM(G10,G19)=0,"-",SUM(G10,G19))</f>
        <v>505</v>
      </c>
      <c r="H9" s="18" t="str">
        <f>IF(SUM(H10,H19)=0,"-",SUM(H10,H19))</f>
        <v>-</v>
      </c>
      <c r="I9" s="18">
        <f>IF(SUM(I10,I19)=0,"-",SUM(I10,I19))</f>
        <v>13</v>
      </c>
      <c r="J9" s="18">
        <f>IF(SUM(J10,J19)=0,"-",SUM(J10,J19))</f>
        <v>492</v>
      </c>
      <c r="K9" s="18">
        <f>IF(SUM(K10,K19)=0,"-",SUM(K10,K19))</f>
        <v>84</v>
      </c>
      <c r="L9" s="18">
        <f>IF(SUM(L10,L19)=0,"-",SUM(L10,L19))</f>
        <v>23</v>
      </c>
      <c r="M9" s="18">
        <f>IF(SUM(M10,M19)=0,"-",SUM(M10,M19))</f>
        <v>1</v>
      </c>
      <c r="N9" s="18">
        <f>IF(SUM(N10,N19)=0,"-",SUM(N10,N19))</f>
        <v>1</v>
      </c>
      <c r="O9" s="18" t="str">
        <f>IF(SUM(O10,O19)=0,"-",SUM(O10,O19))</f>
        <v>-</v>
      </c>
      <c r="P9" s="18" t="str">
        <f>IF(SUM(P10,P19)=0,"-",SUM(P10,P19))</f>
        <v>-</v>
      </c>
      <c r="Q9" s="18">
        <f>IF(SUM(Q10,Q19)=0,"-",SUM(Q10,Q19))</f>
        <v>74</v>
      </c>
      <c r="R9" s="18">
        <f>IF(SUM(R10,R19)=0,"-",SUM(R10,R19))</f>
        <v>40</v>
      </c>
      <c r="S9" s="18">
        <f>IF(SUM(S10,S19)=0,"-",SUM(S10,S19))</f>
        <v>224</v>
      </c>
      <c r="T9" s="18">
        <f>IF(SUM(T10,T19)=0,"-",SUM(T10,T19))</f>
        <v>39</v>
      </c>
    </row>
    <row r="10" spans="1:21" ht="12.75" customHeight="1">
      <c r="A10" s="599" t="s">
        <v>31</v>
      </c>
      <c r="B10" s="609"/>
      <c r="C10" s="15">
        <f>IF(SUM(C11:C18)=0,"-",SUM(C11:C18))</f>
        <v>3297</v>
      </c>
      <c r="D10" s="15">
        <f>IF(SUM(D11:D18)=0,"-",SUM(D11:D18))</f>
        <v>3296</v>
      </c>
      <c r="E10" s="15">
        <f>IF(SUM(E11:E18)=0,"-",SUM(E11:E18))</f>
        <v>1</v>
      </c>
      <c r="F10" s="15">
        <f>IF(SUM(F11:F18)=0,"-",SUM(F11:F18))</f>
        <v>3397</v>
      </c>
      <c r="G10" s="15">
        <f>IF(SUM(G11:G18)=0,"-",SUM(G11:G18))</f>
        <v>87</v>
      </c>
      <c r="H10" s="15" t="str">
        <f>IF(SUM(H11:H18)=0,"-",SUM(H11:H18))</f>
        <v>-</v>
      </c>
      <c r="I10" s="15">
        <f>IF(SUM(I11:I18)=0,"-",SUM(I11:I18))</f>
        <v>13</v>
      </c>
      <c r="J10" s="15">
        <f>IF(SUM(J11:J18)=0,"-",SUM(J11:J18))</f>
        <v>74</v>
      </c>
      <c r="K10" s="15">
        <f>IF(SUM(K11:K18)=0,"-",SUM(K11:K18))</f>
        <v>1</v>
      </c>
      <c r="L10" s="15">
        <f>IF(SUM(L11:L18)=0,"-",SUM(L11:L18))</f>
        <v>1</v>
      </c>
      <c r="M10" s="15">
        <f>IF(SUM(M11:M18)=0,"-",SUM(M11:M18))</f>
        <v>1</v>
      </c>
      <c r="N10" s="15">
        <f>IF(SUM(N11:N18)=0,"-",SUM(N11:N18))</f>
        <v>1</v>
      </c>
      <c r="O10" s="15" t="str">
        <f>IF(SUM(O11:O18)=0,"-",SUM(O11:O18))</f>
        <v>-</v>
      </c>
      <c r="P10" s="15" t="str">
        <f>IF(SUM(P11:P18)=0,"-",SUM(P11:P18))</f>
        <v>-</v>
      </c>
      <c r="Q10" s="15">
        <f>IF(SUM(Q11:Q18)=0,"-",SUM(Q11:Q18))</f>
        <v>7</v>
      </c>
      <c r="R10" s="15">
        <f>IF(SUM(R11:R18)=0,"-",SUM(R11:R18))</f>
        <v>3</v>
      </c>
      <c r="S10" s="15">
        <f>IF(SUM(S11:S18)=0,"-",SUM(S11:S18))</f>
        <v>15</v>
      </c>
      <c r="T10" s="15">
        <f>IF(SUM(T11:T18)=0,"-",SUM(T11:T18))</f>
        <v>39</v>
      </c>
    </row>
    <row r="11" spans="1:21" ht="12.75" customHeight="1">
      <c r="A11" s="595" t="s">
        <v>30</v>
      </c>
      <c r="B11" s="613"/>
      <c r="C11" s="69">
        <v>1305</v>
      </c>
      <c r="D11" s="69">
        <v>1305</v>
      </c>
      <c r="E11" s="69" t="s">
        <v>69</v>
      </c>
      <c r="F11" s="69">
        <v>1263</v>
      </c>
      <c r="G11" s="69">
        <v>42</v>
      </c>
      <c r="H11" s="69" t="s">
        <v>69</v>
      </c>
      <c r="I11" s="69" t="s">
        <v>69</v>
      </c>
      <c r="J11" s="69">
        <v>42</v>
      </c>
      <c r="K11" s="69" t="s">
        <v>69</v>
      </c>
      <c r="L11" s="69" t="s">
        <v>69</v>
      </c>
      <c r="M11" s="69" t="s">
        <v>69</v>
      </c>
      <c r="N11" s="69" t="s">
        <v>69</v>
      </c>
      <c r="O11" s="69" t="s">
        <v>69</v>
      </c>
      <c r="P11" s="69" t="s">
        <v>69</v>
      </c>
      <c r="Q11" s="69">
        <v>2</v>
      </c>
      <c r="R11" s="69">
        <v>3</v>
      </c>
      <c r="S11" s="69">
        <v>1</v>
      </c>
      <c r="T11" s="69">
        <v>36</v>
      </c>
    </row>
    <row r="12" spans="1:21" ht="12.75" customHeight="1">
      <c r="A12" s="595" t="s">
        <v>29</v>
      </c>
      <c r="B12" s="613"/>
      <c r="C12" s="68">
        <v>269</v>
      </c>
      <c r="D12" s="68">
        <v>269</v>
      </c>
      <c r="E12" s="68" t="s">
        <v>69</v>
      </c>
      <c r="F12" s="68">
        <v>264</v>
      </c>
      <c r="G12" s="68">
        <v>5</v>
      </c>
      <c r="H12" s="68" t="s">
        <v>69</v>
      </c>
      <c r="I12" s="68" t="s">
        <v>69</v>
      </c>
      <c r="J12" s="68">
        <v>5</v>
      </c>
      <c r="K12" s="68" t="s">
        <v>69</v>
      </c>
      <c r="L12" s="68" t="s">
        <v>69</v>
      </c>
      <c r="M12" s="68" t="s">
        <v>69</v>
      </c>
      <c r="N12" s="68" t="s">
        <v>69</v>
      </c>
      <c r="O12" s="68" t="s">
        <v>69</v>
      </c>
      <c r="P12" s="68" t="s">
        <v>69</v>
      </c>
      <c r="Q12" s="68">
        <v>1</v>
      </c>
      <c r="R12" s="68" t="s">
        <v>69</v>
      </c>
      <c r="S12" s="68" t="s">
        <v>69</v>
      </c>
      <c r="T12" s="68">
        <v>3</v>
      </c>
    </row>
    <row r="13" spans="1:21" ht="12.75" customHeight="1">
      <c r="A13" s="595" t="s">
        <v>28</v>
      </c>
      <c r="B13" s="613"/>
      <c r="C13" s="68">
        <v>125</v>
      </c>
      <c r="D13" s="68">
        <v>125</v>
      </c>
      <c r="E13" s="68" t="s">
        <v>69</v>
      </c>
      <c r="F13" s="68">
        <v>125</v>
      </c>
      <c r="G13" s="68" t="s">
        <v>69</v>
      </c>
      <c r="H13" s="68" t="s">
        <v>69</v>
      </c>
      <c r="I13" s="68" t="s">
        <v>69</v>
      </c>
      <c r="J13" s="68" t="s">
        <v>69</v>
      </c>
      <c r="K13" s="68" t="s">
        <v>69</v>
      </c>
      <c r="L13" s="68" t="s">
        <v>69</v>
      </c>
      <c r="M13" s="68" t="s">
        <v>69</v>
      </c>
      <c r="N13" s="68" t="s">
        <v>69</v>
      </c>
      <c r="O13" s="68" t="s">
        <v>69</v>
      </c>
      <c r="P13" s="68" t="s">
        <v>69</v>
      </c>
      <c r="Q13" s="68" t="s">
        <v>69</v>
      </c>
      <c r="R13" s="68" t="s">
        <v>69</v>
      </c>
      <c r="S13" s="68" t="s">
        <v>69</v>
      </c>
      <c r="T13" s="68" t="s">
        <v>69</v>
      </c>
    </row>
    <row r="14" spans="1:21" ht="12.75" customHeight="1">
      <c r="A14" s="595" t="s">
        <v>27</v>
      </c>
      <c r="B14" s="613"/>
      <c r="C14" s="68">
        <v>118</v>
      </c>
      <c r="D14" s="68">
        <v>117</v>
      </c>
      <c r="E14" s="68">
        <v>1</v>
      </c>
      <c r="F14" s="68">
        <v>103</v>
      </c>
      <c r="G14" s="68">
        <v>2</v>
      </c>
      <c r="H14" s="68" t="s">
        <v>69</v>
      </c>
      <c r="I14" s="68">
        <v>13</v>
      </c>
      <c r="J14" s="68">
        <v>3</v>
      </c>
      <c r="K14" s="68" t="s">
        <v>69</v>
      </c>
      <c r="L14" s="68" t="s">
        <v>69</v>
      </c>
      <c r="M14" s="68" t="s">
        <v>69</v>
      </c>
      <c r="N14" s="68" t="s">
        <v>69</v>
      </c>
      <c r="O14" s="68" t="s">
        <v>69</v>
      </c>
      <c r="P14" s="68" t="s">
        <v>69</v>
      </c>
      <c r="Q14" s="68">
        <v>3</v>
      </c>
      <c r="R14" s="68" t="s">
        <v>69</v>
      </c>
      <c r="S14" s="68" t="s">
        <v>69</v>
      </c>
      <c r="T14" s="68" t="s">
        <v>69</v>
      </c>
    </row>
    <row r="15" spans="1:21" ht="12.75" customHeight="1">
      <c r="A15" s="595" t="s">
        <v>26</v>
      </c>
      <c r="B15" s="613"/>
      <c r="C15" s="68">
        <v>150</v>
      </c>
      <c r="D15" s="68">
        <v>150</v>
      </c>
      <c r="E15" s="68" t="s">
        <v>69</v>
      </c>
      <c r="F15" s="68">
        <v>148</v>
      </c>
      <c r="G15" s="68">
        <v>2</v>
      </c>
      <c r="H15" s="68" t="s">
        <v>69</v>
      </c>
      <c r="I15" s="68" t="s">
        <v>69</v>
      </c>
      <c r="J15" s="68">
        <v>2</v>
      </c>
      <c r="K15" s="68" t="s">
        <v>69</v>
      </c>
      <c r="L15" s="68" t="s">
        <v>69</v>
      </c>
      <c r="M15" s="68" t="s">
        <v>69</v>
      </c>
      <c r="N15" s="68" t="s">
        <v>69</v>
      </c>
      <c r="O15" s="68" t="s">
        <v>69</v>
      </c>
      <c r="P15" s="68" t="s">
        <v>69</v>
      </c>
      <c r="Q15" s="68" t="s">
        <v>69</v>
      </c>
      <c r="R15" s="68" t="s">
        <v>69</v>
      </c>
      <c r="S15" s="68">
        <v>2</v>
      </c>
      <c r="T15" s="68" t="s">
        <v>69</v>
      </c>
    </row>
    <row r="16" spans="1:21" ht="12.75" customHeight="1">
      <c r="A16" s="595" t="s">
        <v>24</v>
      </c>
      <c r="B16" s="613"/>
      <c r="C16" s="68">
        <v>864</v>
      </c>
      <c r="D16" s="68">
        <v>864</v>
      </c>
      <c r="E16" s="68" t="s">
        <v>69</v>
      </c>
      <c r="F16" s="68">
        <v>1038</v>
      </c>
      <c r="G16" s="68">
        <v>26</v>
      </c>
      <c r="H16" s="68" t="s">
        <v>69</v>
      </c>
      <c r="I16" s="68" t="s">
        <v>69</v>
      </c>
      <c r="J16" s="68">
        <v>12</v>
      </c>
      <c r="K16" s="68" t="s">
        <v>69</v>
      </c>
      <c r="L16" s="68" t="s">
        <v>69</v>
      </c>
      <c r="M16" s="68" t="s">
        <v>69</v>
      </c>
      <c r="N16" s="68" t="s">
        <v>69</v>
      </c>
      <c r="O16" s="68" t="s">
        <v>69</v>
      </c>
      <c r="P16" s="68" t="s">
        <v>69</v>
      </c>
      <c r="Q16" s="68" t="s">
        <v>69</v>
      </c>
      <c r="R16" s="68" t="s">
        <v>69</v>
      </c>
      <c r="S16" s="68">
        <v>12</v>
      </c>
      <c r="T16" s="68" t="s">
        <v>69</v>
      </c>
    </row>
    <row r="17" spans="1:22" ht="12.75" customHeight="1">
      <c r="A17" s="595" t="s">
        <v>23</v>
      </c>
      <c r="B17" s="613"/>
      <c r="C17" s="68">
        <v>90</v>
      </c>
      <c r="D17" s="68">
        <v>90</v>
      </c>
      <c r="E17" s="68" t="s">
        <v>69</v>
      </c>
      <c r="F17" s="68">
        <v>90</v>
      </c>
      <c r="G17" s="68" t="s">
        <v>69</v>
      </c>
      <c r="H17" s="68" t="s">
        <v>69</v>
      </c>
      <c r="I17" s="68" t="s">
        <v>69</v>
      </c>
      <c r="J17" s="68" t="s">
        <v>69</v>
      </c>
      <c r="K17" s="68" t="s">
        <v>69</v>
      </c>
      <c r="L17" s="68" t="s">
        <v>69</v>
      </c>
      <c r="M17" s="68" t="s">
        <v>69</v>
      </c>
      <c r="N17" s="68" t="s">
        <v>69</v>
      </c>
      <c r="O17" s="68" t="s">
        <v>69</v>
      </c>
      <c r="P17" s="68" t="s">
        <v>69</v>
      </c>
      <c r="Q17" s="68" t="s">
        <v>69</v>
      </c>
      <c r="R17" s="68" t="s">
        <v>69</v>
      </c>
      <c r="S17" s="68" t="s">
        <v>69</v>
      </c>
      <c r="T17" s="68" t="s">
        <v>69</v>
      </c>
    </row>
    <row r="18" spans="1:22" ht="12.75" customHeight="1">
      <c r="A18" s="593" t="s">
        <v>22</v>
      </c>
      <c r="B18" s="613"/>
      <c r="C18" s="66">
        <v>376</v>
      </c>
      <c r="D18" s="66">
        <v>376</v>
      </c>
      <c r="E18" s="66" t="s">
        <v>69</v>
      </c>
      <c r="F18" s="66">
        <v>366</v>
      </c>
      <c r="G18" s="66">
        <v>10</v>
      </c>
      <c r="H18" s="66" t="s">
        <v>69</v>
      </c>
      <c r="I18" s="66" t="s">
        <v>69</v>
      </c>
      <c r="J18" s="66">
        <v>10</v>
      </c>
      <c r="K18" s="66">
        <v>1</v>
      </c>
      <c r="L18" s="66">
        <v>1</v>
      </c>
      <c r="M18" s="66">
        <v>1</v>
      </c>
      <c r="N18" s="66">
        <v>1</v>
      </c>
      <c r="O18" s="66" t="s">
        <v>69</v>
      </c>
      <c r="P18" s="66" t="s">
        <v>69</v>
      </c>
      <c r="Q18" s="66">
        <v>1</v>
      </c>
      <c r="R18" s="66" t="s">
        <v>69</v>
      </c>
      <c r="S18" s="66" t="s">
        <v>69</v>
      </c>
      <c r="T18" s="66" t="s">
        <v>69</v>
      </c>
    </row>
    <row r="19" spans="1:22" ht="12.75" customHeight="1">
      <c r="A19" s="593" t="s">
        <v>20</v>
      </c>
      <c r="B19" s="612"/>
      <c r="C19" s="73">
        <v>7968</v>
      </c>
      <c r="D19" s="73" t="s">
        <v>69</v>
      </c>
      <c r="E19" s="73" t="s">
        <v>69</v>
      </c>
      <c r="F19" s="611">
        <v>7550</v>
      </c>
      <c r="G19" s="73">
        <v>418</v>
      </c>
      <c r="H19" s="73" t="s">
        <v>69</v>
      </c>
      <c r="I19" s="73" t="s">
        <v>69</v>
      </c>
      <c r="J19" s="611">
        <f>SUM(K19,L19,P19,Q19,R19,S19,T19)</f>
        <v>418</v>
      </c>
      <c r="K19" s="611">
        <v>83</v>
      </c>
      <c r="L19" s="611">
        <v>22</v>
      </c>
      <c r="M19" s="73" t="s">
        <v>69</v>
      </c>
      <c r="N19" s="73" t="s">
        <v>69</v>
      </c>
      <c r="O19" s="73" t="s">
        <v>69</v>
      </c>
      <c r="P19" s="73" t="s">
        <v>69</v>
      </c>
      <c r="Q19" s="611">
        <v>67</v>
      </c>
      <c r="R19" s="611">
        <v>37</v>
      </c>
      <c r="S19" s="611">
        <v>209</v>
      </c>
      <c r="T19" s="73" t="s">
        <v>69</v>
      </c>
    </row>
    <row r="20" spans="1:22" ht="33.75">
      <c r="A20" s="610" t="s">
        <v>19</v>
      </c>
      <c r="B20" s="609"/>
      <c r="C20" s="17">
        <f>C21</f>
        <v>813</v>
      </c>
      <c r="D20" s="17" t="str">
        <f>D21</f>
        <v>-</v>
      </c>
      <c r="E20" s="17" t="str">
        <f>E21</f>
        <v>-</v>
      </c>
      <c r="F20" s="17">
        <f>F21</f>
        <v>813</v>
      </c>
      <c r="G20" s="17" t="str">
        <f>G21</f>
        <v>-</v>
      </c>
      <c r="H20" s="17">
        <f>H21</f>
        <v>804</v>
      </c>
      <c r="I20" s="17">
        <f>I21</f>
        <v>9</v>
      </c>
      <c r="J20" s="17" t="str">
        <f>J21</f>
        <v>-</v>
      </c>
      <c r="K20" s="17" t="str">
        <f>K21</f>
        <v>-</v>
      </c>
      <c r="L20" s="17">
        <f>L21</f>
        <v>9</v>
      </c>
      <c r="M20" s="17">
        <f>M21</f>
        <v>1</v>
      </c>
      <c r="N20" s="17">
        <f>N21</f>
        <v>1</v>
      </c>
      <c r="O20" s="17">
        <f>O21</f>
        <v>1</v>
      </c>
      <c r="P20" s="17">
        <f>P21</f>
        <v>1</v>
      </c>
      <c r="Q20" s="17" t="str">
        <f>Q21</f>
        <v>-</v>
      </c>
      <c r="R20" s="17">
        <f>R21</f>
        <v>3</v>
      </c>
      <c r="S20" s="17">
        <f>S21</f>
        <v>3</v>
      </c>
      <c r="T20" s="17">
        <f>T21</f>
        <v>1</v>
      </c>
    </row>
    <row r="21" spans="1:22" ht="12.75" customHeight="1">
      <c r="A21" s="599" t="s">
        <v>191</v>
      </c>
      <c r="B21" s="598"/>
      <c r="C21" s="15">
        <f>IF(SUM(C22:C26)=0,"-",SUM(C22:C26))</f>
        <v>813</v>
      </c>
      <c r="D21" s="15" t="str">
        <f>IF(SUM(D22:D26)=0,"-",SUM(D22:D26))</f>
        <v>-</v>
      </c>
      <c r="E21" s="15" t="str">
        <f>IF(SUM(E22:E26)=0,"-",SUM(E22:E26))</f>
        <v>-</v>
      </c>
      <c r="F21" s="15">
        <f>IF(SUM(F22:F26)=0,"-",SUM(F22:F26))</f>
        <v>813</v>
      </c>
      <c r="G21" s="15" t="str">
        <f>IF(SUM(G22:G26)=0,"-",SUM(G22:G26))</f>
        <v>-</v>
      </c>
      <c r="H21" s="15">
        <f>IF(SUM(H22:H26)=0,"-",SUM(H22:H26))</f>
        <v>804</v>
      </c>
      <c r="I21" s="15">
        <f>IF(SUM(I22:I26)=0,"-",SUM(I22:I26))</f>
        <v>9</v>
      </c>
      <c r="J21" s="15" t="str">
        <f>IF(SUM(J22:J26)=0,"-",SUM(J22:J26))</f>
        <v>-</v>
      </c>
      <c r="K21" s="15" t="str">
        <f>IF(SUM(K22:K26)=0,"-",SUM(K22:K26))</f>
        <v>-</v>
      </c>
      <c r="L21" s="15">
        <f>IF(SUM(L22:L26)=0,"-",SUM(L22:L26))</f>
        <v>9</v>
      </c>
      <c r="M21" s="15">
        <f>IF(SUM(M22:M26)=0,"-",SUM(M22:M26))</f>
        <v>1</v>
      </c>
      <c r="N21" s="15">
        <f>IF(SUM(N22:N26)=0,"-",SUM(N22:N26))</f>
        <v>1</v>
      </c>
      <c r="O21" s="15">
        <f>IF(SUM(O22:O26)=0,"-",SUM(O22:O26))</f>
        <v>1</v>
      </c>
      <c r="P21" s="15">
        <f>IF(SUM(P22:P26)=0,"-",SUM(P22:P26))</f>
        <v>1</v>
      </c>
      <c r="Q21" s="15" t="str">
        <f>IF(SUM(Q22:Q26)=0,"-",SUM(Q22:Q26))</f>
        <v>-</v>
      </c>
      <c r="R21" s="15">
        <f>IF(SUM(R22:R26)=0,"-",SUM(R22:R26))</f>
        <v>3</v>
      </c>
      <c r="S21" s="15">
        <f>IF(SUM(S22:S26)=0,"-",SUM(S22:S26))</f>
        <v>3</v>
      </c>
      <c r="T21" s="15">
        <f>IF(SUM(T22:T26)=0,"-",SUM(T22:T26))</f>
        <v>1</v>
      </c>
    </row>
    <row r="22" spans="1:22" ht="12.75" customHeight="1">
      <c r="A22" s="597" t="s">
        <v>17</v>
      </c>
      <c r="B22" s="596"/>
      <c r="C22" s="69">
        <v>259</v>
      </c>
      <c r="D22" s="69" t="s">
        <v>68</v>
      </c>
      <c r="E22" s="69" t="s">
        <v>68</v>
      </c>
      <c r="F22" s="69">
        <v>259</v>
      </c>
      <c r="G22" s="69" t="s">
        <v>68</v>
      </c>
      <c r="H22" s="607">
        <v>256</v>
      </c>
      <c r="I22" s="69">
        <v>3</v>
      </c>
      <c r="J22" s="608" t="s">
        <v>68</v>
      </c>
      <c r="K22" s="608" t="s">
        <v>68</v>
      </c>
      <c r="L22" s="607">
        <v>3</v>
      </c>
      <c r="M22" s="69" t="s">
        <v>68</v>
      </c>
      <c r="N22" s="69">
        <v>1</v>
      </c>
      <c r="O22" s="69">
        <v>1</v>
      </c>
      <c r="P22" s="69">
        <v>1</v>
      </c>
      <c r="Q22" s="69" t="s">
        <v>68</v>
      </c>
      <c r="R22" s="69">
        <v>2</v>
      </c>
      <c r="S22" s="69" t="s">
        <v>68</v>
      </c>
      <c r="T22" s="69" t="s">
        <v>68</v>
      </c>
      <c r="U22" s="603"/>
      <c r="V22" s="602"/>
    </row>
    <row r="23" spans="1:22" ht="12.75" customHeight="1">
      <c r="A23" s="595" t="s">
        <v>16</v>
      </c>
      <c r="B23" s="594"/>
      <c r="C23" s="68">
        <v>181</v>
      </c>
      <c r="D23" s="68" t="s">
        <v>67</v>
      </c>
      <c r="E23" s="68" t="s">
        <v>67</v>
      </c>
      <c r="F23" s="68">
        <v>181</v>
      </c>
      <c r="G23" s="68" t="s">
        <v>67</v>
      </c>
      <c r="H23" s="603">
        <v>180</v>
      </c>
      <c r="I23" s="68">
        <v>1</v>
      </c>
      <c r="J23" s="606" t="s">
        <v>67</v>
      </c>
      <c r="K23" s="606" t="s">
        <v>67</v>
      </c>
      <c r="L23" s="603">
        <v>1</v>
      </c>
      <c r="M23" s="68" t="s">
        <v>67</v>
      </c>
      <c r="N23" s="68" t="s">
        <v>67</v>
      </c>
      <c r="O23" s="68" t="s">
        <v>67</v>
      </c>
      <c r="P23" s="68" t="s">
        <v>67</v>
      </c>
      <c r="Q23" s="68" t="s">
        <v>67</v>
      </c>
      <c r="R23" s="68" t="s">
        <v>67</v>
      </c>
      <c r="S23" s="68" t="s">
        <v>67</v>
      </c>
      <c r="T23" s="68">
        <v>1</v>
      </c>
      <c r="U23" s="603"/>
      <c r="V23" s="602"/>
    </row>
    <row r="24" spans="1:22" ht="12.75" customHeight="1">
      <c r="A24" s="595" t="s">
        <v>15</v>
      </c>
      <c r="B24" s="594"/>
      <c r="C24" s="68">
        <v>190</v>
      </c>
      <c r="D24" s="68" t="s">
        <v>66</v>
      </c>
      <c r="E24" s="68" t="s">
        <v>66</v>
      </c>
      <c r="F24" s="68">
        <v>190</v>
      </c>
      <c r="G24" s="68" t="s">
        <v>66</v>
      </c>
      <c r="H24" s="603">
        <v>190</v>
      </c>
      <c r="I24" s="68" t="s">
        <v>66</v>
      </c>
      <c r="J24" s="606" t="s">
        <v>66</v>
      </c>
      <c r="K24" s="606" t="s">
        <v>66</v>
      </c>
      <c r="L24" s="68" t="s">
        <v>66</v>
      </c>
      <c r="M24" s="68" t="s">
        <v>66</v>
      </c>
      <c r="N24" s="68" t="s">
        <v>66</v>
      </c>
      <c r="O24" s="68" t="s">
        <v>66</v>
      </c>
      <c r="P24" s="68" t="s">
        <v>66</v>
      </c>
      <c r="Q24" s="68" t="s">
        <v>66</v>
      </c>
      <c r="R24" s="68" t="s">
        <v>66</v>
      </c>
      <c r="S24" s="68" t="s">
        <v>66</v>
      </c>
      <c r="T24" s="68" t="s">
        <v>66</v>
      </c>
      <c r="U24" s="603"/>
      <c r="V24" s="602"/>
    </row>
    <row r="25" spans="1:22" ht="12.75" customHeight="1">
      <c r="A25" s="595" t="s">
        <v>14</v>
      </c>
      <c r="B25" s="594"/>
      <c r="C25" s="68">
        <v>69</v>
      </c>
      <c r="D25" s="68" t="s">
        <v>66</v>
      </c>
      <c r="E25" s="68" t="s">
        <v>66</v>
      </c>
      <c r="F25" s="68">
        <v>69</v>
      </c>
      <c r="G25" s="68" t="s">
        <v>66</v>
      </c>
      <c r="H25" s="603">
        <v>65</v>
      </c>
      <c r="I25" s="68">
        <v>4</v>
      </c>
      <c r="J25" s="606" t="s">
        <v>66</v>
      </c>
      <c r="K25" s="606" t="s">
        <v>66</v>
      </c>
      <c r="L25" s="603">
        <v>4</v>
      </c>
      <c r="M25" s="68">
        <v>1</v>
      </c>
      <c r="N25" s="68" t="s">
        <v>66</v>
      </c>
      <c r="O25" s="68" t="s">
        <v>66</v>
      </c>
      <c r="P25" s="68" t="s">
        <v>66</v>
      </c>
      <c r="Q25" s="68" t="s">
        <v>66</v>
      </c>
      <c r="R25" s="68">
        <v>1</v>
      </c>
      <c r="S25" s="68">
        <v>2</v>
      </c>
      <c r="T25" s="68" t="s">
        <v>66</v>
      </c>
      <c r="U25" s="603"/>
      <c r="V25" s="602"/>
    </row>
    <row r="26" spans="1:22" ht="12.75" customHeight="1">
      <c r="A26" s="593" t="s">
        <v>13</v>
      </c>
      <c r="B26" s="592"/>
      <c r="C26" s="66">
        <v>114</v>
      </c>
      <c r="D26" s="66" t="s">
        <v>65</v>
      </c>
      <c r="E26" s="66" t="s">
        <v>65</v>
      </c>
      <c r="F26" s="66">
        <v>114</v>
      </c>
      <c r="G26" s="66" t="s">
        <v>65</v>
      </c>
      <c r="H26" s="604">
        <v>113</v>
      </c>
      <c r="I26" s="66">
        <v>1</v>
      </c>
      <c r="J26" s="605" t="s">
        <v>65</v>
      </c>
      <c r="K26" s="605" t="s">
        <v>65</v>
      </c>
      <c r="L26" s="604">
        <v>1</v>
      </c>
      <c r="M26" s="66" t="s">
        <v>65</v>
      </c>
      <c r="N26" s="66" t="s">
        <v>65</v>
      </c>
      <c r="O26" s="66" t="s">
        <v>65</v>
      </c>
      <c r="P26" s="66" t="s">
        <v>65</v>
      </c>
      <c r="Q26" s="66" t="s">
        <v>65</v>
      </c>
      <c r="R26" s="66" t="s">
        <v>65</v>
      </c>
      <c r="S26" s="66">
        <v>1</v>
      </c>
      <c r="T26" s="66" t="s">
        <v>65</v>
      </c>
      <c r="U26" s="603"/>
      <c r="V26" s="602"/>
    </row>
    <row r="27" spans="1:22" ht="33.75">
      <c r="A27" s="601" t="s">
        <v>11</v>
      </c>
      <c r="B27" s="600"/>
      <c r="C27" s="17">
        <f>C28</f>
        <v>1143</v>
      </c>
      <c r="D27" s="17" t="s">
        <v>69</v>
      </c>
      <c r="E27" s="17" t="s">
        <v>69</v>
      </c>
      <c r="F27" s="17">
        <f>F28</f>
        <v>1125</v>
      </c>
      <c r="G27" s="17">
        <f>G28</f>
        <v>17</v>
      </c>
      <c r="H27" s="17" t="str">
        <f>H28</f>
        <v>-</v>
      </c>
      <c r="I27" s="17">
        <f>I28</f>
        <v>1</v>
      </c>
      <c r="J27" s="17">
        <f>J28</f>
        <v>16</v>
      </c>
      <c r="K27" s="17">
        <f>K28</f>
        <v>2</v>
      </c>
      <c r="L27" s="17" t="str">
        <f>L28</f>
        <v>-</v>
      </c>
      <c r="M27" s="17" t="str">
        <f>M28</f>
        <v>-</v>
      </c>
      <c r="N27" s="17" t="str">
        <f>N28</f>
        <v>-</v>
      </c>
      <c r="O27" s="17" t="str">
        <f>O28</f>
        <v>-</v>
      </c>
      <c r="P27" s="17">
        <f>P28</f>
        <v>2</v>
      </c>
      <c r="Q27" s="17">
        <f>Q28</f>
        <v>3</v>
      </c>
      <c r="R27" s="17" t="str">
        <f>R28</f>
        <v>-</v>
      </c>
      <c r="S27" s="17">
        <f>S28</f>
        <v>2</v>
      </c>
      <c r="T27" s="17">
        <f>T28</f>
        <v>7</v>
      </c>
      <c r="U27" s="52"/>
    </row>
    <row r="28" spans="1:22" ht="12">
      <c r="A28" s="599" t="s">
        <v>242</v>
      </c>
      <c r="B28" s="598"/>
      <c r="C28" s="15">
        <f>IF(SUM(C29:C32)=0,"-",SUM(C29:C32))</f>
        <v>1143</v>
      </c>
      <c r="D28" s="15" t="s">
        <v>5</v>
      </c>
      <c r="E28" s="15" t="s">
        <v>5</v>
      </c>
      <c r="F28" s="15">
        <f>IF(SUM(F29:F32)=0,"-",SUM(F29:F32))</f>
        <v>1125</v>
      </c>
      <c r="G28" s="15">
        <f>IF(SUM(G29:G32)=0,"-",SUM(G29:G32))</f>
        <v>17</v>
      </c>
      <c r="H28" s="15" t="str">
        <f>IF(SUM(H29:H32)=0,"-",SUM(H29:H32))</f>
        <v>-</v>
      </c>
      <c r="I28" s="15">
        <f>IF(SUM(I29:I32)=0,"-",SUM(I29:I32))</f>
        <v>1</v>
      </c>
      <c r="J28" s="15">
        <f>IF(SUM(J29:J32)=0,"-",SUM(J29:J32))</f>
        <v>16</v>
      </c>
      <c r="K28" s="15">
        <f>IF(SUM(K29:K32)=0,"-",SUM(K29:K32))</f>
        <v>2</v>
      </c>
      <c r="L28" s="15" t="str">
        <f>IF(SUM(L29:L32)=0,"-",SUM(L29:L32))</f>
        <v>-</v>
      </c>
      <c r="M28" s="15" t="str">
        <f>IF(SUM(M29:M32)=0,"-",SUM(M29:M32))</f>
        <v>-</v>
      </c>
      <c r="N28" s="15" t="str">
        <f>IF(SUM(N29:N32)=0,"-",SUM(N29:N32))</f>
        <v>-</v>
      </c>
      <c r="O28" s="15" t="str">
        <f>IF(SUM(O29:O32)=0,"-",SUM(O29:O32))</f>
        <v>-</v>
      </c>
      <c r="P28" s="15">
        <f>IF(SUM(P29:P32)=0,"-",SUM(P29:P32))</f>
        <v>2</v>
      </c>
      <c r="Q28" s="15">
        <f>IF(SUM(Q29:Q32)=0,"-",SUM(Q29:Q32))</f>
        <v>3</v>
      </c>
      <c r="R28" s="15" t="str">
        <f>IF(SUM(R29:R32)=0,"-",SUM(R29:R32))</f>
        <v>-</v>
      </c>
      <c r="S28" s="15">
        <f>IF(SUM(S29:S32)=0,"-",SUM(S29:S32))</f>
        <v>2</v>
      </c>
      <c r="T28" s="15">
        <f>IF(SUM(T29:T32)=0,"-",SUM(T29:T32))</f>
        <v>7</v>
      </c>
      <c r="U28" s="52"/>
    </row>
    <row r="29" spans="1:22" ht="12.75" customHeight="1">
      <c r="A29" s="597" t="s">
        <v>9</v>
      </c>
      <c r="B29" s="596"/>
      <c r="C29" s="69">
        <v>545</v>
      </c>
      <c r="D29" s="69">
        <v>544</v>
      </c>
      <c r="E29" s="69">
        <v>1</v>
      </c>
      <c r="F29" s="69">
        <v>534</v>
      </c>
      <c r="G29" s="69">
        <v>10</v>
      </c>
      <c r="H29" s="69" t="s">
        <v>5</v>
      </c>
      <c r="I29" s="69">
        <v>1</v>
      </c>
      <c r="J29" s="69">
        <v>11</v>
      </c>
      <c r="K29" s="69">
        <v>1</v>
      </c>
      <c r="L29" s="69" t="s">
        <v>5</v>
      </c>
      <c r="M29" s="69" t="s">
        <v>5</v>
      </c>
      <c r="N29" s="69" t="s">
        <v>5</v>
      </c>
      <c r="O29" s="69" t="s">
        <v>5</v>
      </c>
      <c r="P29" s="69">
        <v>1</v>
      </c>
      <c r="Q29" s="69" t="s">
        <v>5</v>
      </c>
      <c r="R29" s="69" t="s">
        <v>5</v>
      </c>
      <c r="S29" s="69">
        <v>2</v>
      </c>
      <c r="T29" s="69">
        <v>7</v>
      </c>
    </row>
    <row r="30" spans="1:22" ht="12.75" customHeight="1">
      <c r="A30" s="595" t="s">
        <v>8</v>
      </c>
      <c r="B30" s="594"/>
      <c r="C30" s="68">
        <v>60</v>
      </c>
      <c r="D30" s="68">
        <v>60</v>
      </c>
      <c r="E30" s="68" t="s">
        <v>5</v>
      </c>
      <c r="F30" s="68">
        <v>60</v>
      </c>
      <c r="G30" s="68" t="s">
        <v>5</v>
      </c>
      <c r="H30" s="68" t="s">
        <v>5</v>
      </c>
      <c r="I30" s="68" t="s">
        <v>5</v>
      </c>
      <c r="J30" s="68" t="s">
        <v>5</v>
      </c>
      <c r="K30" s="68" t="s">
        <v>5</v>
      </c>
      <c r="L30" s="68" t="s">
        <v>5</v>
      </c>
      <c r="M30" s="68" t="s">
        <v>5</v>
      </c>
      <c r="N30" s="68" t="s">
        <v>5</v>
      </c>
      <c r="O30" s="68" t="s">
        <v>5</v>
      </c>
      <c r="P30" s="68" t="s">
        <v>5</v>
      </c>
      <c r="Q30" s="68" t="s">
        <v>5</v>
      </c>
      <c r="R30" s="68" t="s">
        <v>5</v>
      </c>
      <c r="S30" s="68" t="s">
        <v>5</v>
      </c>
      <c r="T30" s="68" t="s">
        <v>5</v>
      </c>
    </row>
    <row r="31" spans="1:22" ht="12.75" customHeight="1">
      <c r="A31" s="595" t="s">
        <v>7</v>
      </c>
      <c r="B31" s="594"/>
      <c r="C31" s="68">
        <v>116</v>
      </c>
      <c r="D31" s="68">
        <v>116</v>
      </c>
      <c r="E31" s="68" t="s">
        <v>5</v>
      </c>
      <c r="F31" s="68">
        <v>115</v>
      </c>
      <c r="G31" s="68">
        <v>1</v>
      </c>
      <c r="H31" s="68" t="s">
        <v>5</v>
      </c>
      <c r="I31" s="68" t="s">
        <v>5</v>
      </c>
      <c r="J31" s="68" t="s">
        <v>5</v>
      </c>
      <c r="K31" s="68" t="s">
        <v>5</v>
      </c>
      <c r="L31" s="68" t="s">
        <v>5</v>
      </c>
      <c r="M31" s="68" t="s">
        <v>5</v>
      </c>
      <c r="N31" s="68" t="s">
        <v>5</v>
      </c>
      <c r="O31" s="68" t="s">
        <v>5</v>
      </c>
      <c r="P31" s="68" t="s">
        <v>5</v>
      </c>
      <c r="Q31" s="68" t="s">
        <v>5</v>
      </c>
      <c r="R31" s="68" t="s">
        <v>5</v>
      </c>
      <c r="S31" s="68" t="s">
        <v>5</v>
      </c>
      <c r="T31" s="68" t="s">
        <v>5</v>
      </c>
    </row>
    <row r="32" spans="1:22" ht="12.75" customHeight="1">
      <c r="A32" s="593" t="s">
        <v>6</v>
      </c>
      <c r="B32" s="592"/>
      <c r="C32" s="66">
        <v>422</v>
      </c>
      <c r="D32" s="66">
        <v>422</v>
      </c>
      <c r="E32" s="66" t="s">
        <v>5</v>
      </c>
      <c r="F32" s="66">
        <v>416</v>
      </c>
      <c r="G32" s="66">
        <v>6</v>
      </c>
      <c r="H32" s="66" t="s">
        <v>5</v>
      </c>
      <c r="I32" s="66" t="s">
        <v>5</v>
      </c>
      <c r="J32" s="66">
        <v>5</v>
      </c>
      <c r="K32" s="66">
        <v>1</v>
      </c>
      <c r="L32" s="66" t="s">
        <v>5</v>
      </c>
      <c r="M32" s="66" t="s">
        <v>5</v>
      </c>
      <c r="N32" s="66" t="s">
        <v>5</v>
      </c>
      <c r="O32" s="66" t="s">
        <v>5</v>
      </c>
      <c r="P32" s="66">
        <v>1</v>
      </c>
      <c r="Q32" s="66">
        <v>3</v>
      </c>
      <c r="R32" s="66" t="s">
        <v>5</v>
      </c>
      <c r="S32" s="66" t="s">
        <v>5</v>
      </c>
      <c r="T32" s="66" t="s">
        <v>5</v>
      </c>
    </row>
    <row r="33" spans="1:26" ht="12.75" customHeight="1">
      <c r="A33" s="556" t="s">
        <v>231</v>
      </c>
      <c r="B33" s="567"/>
      <c r="C33" s="566"/>
      <c r="D33" s="517"/>
      <c r="E33" s="517"/>
      <c r="F33" s="60"/>
      <c r="G33" s="591"/>
      <c r="H33" s="60"/>
      <c r="I33" s="60"/>
      <c r="J33" s="60"/>
      <c r="K33" s="517"/>
      <c r="L33" s="148"/>
      <c r="M33" s="148"/>
      <c r="N33" s="148"/>
      <c r="O33" s="148"/>
      <c r="P33" s="148"/>
      <c r="Q33" s="148"/>
      <c r="R33" s="148"/>
      <c r="S33" s="148"/>
      <c r="T33" s="148"/>
    </row>
    <row r="34" spans="1:26" ht="12.75" customHeight="1">
      <c r="A34" s="146" t="s">
        <v>2</v>
      </c>
      <c r="B34" s="60"/>
      <c r="C34" s="517"/>
      <c r="D34" s="517"/>
      <c r="E34" s="517"/>
      <c r="F34" s="60"/>
      <c r="G34" s="517"/>
      <c r="H34" s="60"/>
      <c r="I34" s="60"/>
      <c r="J34" s="60"/>
      <c r="K34" s="517"/>
      <c r="L34" s="63"/>
      <c r="M34" s="63"/>
      <c r="N34" s="63"/>
      <c r="O34" s="63"/>
      <c r="P34" s="63"/>
      <c r="Q34" s="63"/>
      <c r="R34" s="63"/>
      <c r="S34" s="63"/>
      <c r="T34" s="63"/>
      <c r="V34" s="148"/>
      <c r="W34" s="148"/>
      <c r="X34" s="148"/>
      <c r="Y34" s="148"/>
      <c r="Z34" s="148"/>
    </row>
    <row r="35" spans="1:26" ht="4.5" customHeight="1">
      <c r="A35" s="147"/>
      <c r="B35" s="60"/>
      <c r="C35" s="517"/>
      <c r="D35" s="517"/>
      <c r="E35" s="517"/>
      <c r="F35" s="60"/>
      <c r="G35" s="517"/>
      <c r="H35" s="60"/>
      <c r="I35" s="60"/>
      <c r="J35" s="60"/>
      <c r="K35" s="517"/>
      <c r="L35" s="63"/>
      <c r="M35" s="63"/>
      <c r="N35" s="63"/>
      <c r="O35" s="63"/>
      <c r="P35" s="63"/>
      <c r="Q35" s="63"/>
      <c r="R35" s="63"/>
      <c r="S35" s="63"/>
      <c r="T35" s="63"/>
    </row>
    <row r="36" spans="1:26" ht="12.75" customHeight="1">
      <c r="A36" s="55" t="s">
        <v>241</v>
      </c>
      <c r="B36" s="564"/>
      <c r="C36" s="565"/>
      <c r="D36" s="565"/>
      <c r="E36" s="565"/>
      <c r="F36" s="564"/>
      <c r="G36" s="565"/>
      <c r="H36" s="564"/>
      <c r="I36" s="564"/>
      <c r="J36" s="564"/>
      <c r="K36" s="565"/>
      <c r="L36" s="564"/>
      <c r="M36" s="564"/>
      <c r="N36" s="63"/>
      <c r="O36" s="63"/>
      <c r="P36" s="63"/>
      <c r="Q36" s="63"/>
      <c r="R36" s="63"/>
      <c r="S36" s="63"/>
      <c r="T36" s="63"/>
    </row>
    <row r="37" spans="1:26" s="148" customFormat="1" ht="12" customHeight="1">
      <c r="A37" s="55" t="s">
        <v>0</v>
      </c>
      <c r="B37" s="55"/>
      <c r="C37" s="55"/>
      <c r="D37" s="55"/>
      <c r="E37" s="55"/>
      <c r="F37" s="55"/>
      <c r="G37" s="54"/>
      <c r="H37" s="426"/>
      <c r="I37" s="54"/>
      <c r="J37" s="54"/>
      <c r="K37" s="54"/>
    </row>
    <row r="38" spans="1:26" s="148" customFormat="1" ht="12" customHeight="1">
      <c r="A38" s="55" t="s">
        <v>200</v>
      </c>
      <c r="B38" s="55"/>
      <c r="C38" s="55"/>
      <c r="D38" s="55"/>
      <c r="E38" s="55"/>
      <c r="F38" s="55"/>
      <c r="G38" s="54"/>
      <c r="H38" s="426"/>
      <c r="I38" s="54"/>
      <c r="J38" s="54"/>
      <c r="K38" s="54"/>
    </row>
    <row r="39" spans="1:26" s="148" customFormat="1" ht="12" customHeight="1">
      <c r="A39" s="55" t="s">
        <v>199</v>
      </c>
      <c r="B39" s="55"/>
      <c r="C39" s="55"/>
      <c r="D39" s="55"/>
      <c r="E39" s="55"/>
      <c r="F39" s="55"/>
      <c r="G39" s="54"/>
      <c r="H39" s="426"/>
      <c r="I39" s="54"/>
      <c r="J39" s="54"/>
      <c r="K39" s="54"/>
    </row>
  </sheetData>
  <mergeCells count="25">
    <mergeCell ref="O6:O7"/>
    <mergeCell ref="I3:I7"/>
    <mergeCell ref="J3:J7"/>
    <mergeCell ref="K3:R3"/>
    <mergeCell ref="S3:S7"/>
    <mergeCell ref="T3:T7"/>
    <mergeCell ref="K4:K7"/>
    <mergeCell ref="L4:L7"/>
    <mergeCell ref="M4:O4"/>
    <mergeCell ref="P4:P7"/>
    <mergeCell ref="Q4:Q7"/>
    <mergeCell ref="R4:R7"/>
    <mergeCell ref="M5:M7"/>
    <mergeCell ref="N5:O5"/>
    <mergeCell ref="N6:N7"/>
    <mergeCell ref="A2:B7"/>
    <mergeCell ref="C2:C7"/>
    <mergeCell ref="D2:E2"/>
    <mergeCell ref="F2:I2"/>
    <mergeCell ref="K2:T2"/>
    <mergeCell ref="D3:D7"/>
    <mergeCell ref="E3:E7"/>
    <mergeCell ref="F3:F7"/>
    <mergeCell ref="G3:G7"/>
    <mergeCell ref="H3:H7"/>
  </mergeCells>
  <phoneticPr fontId="5"/>
  <pageMargins left="0.78740157480314965" right="0.44" top="0.78740157480314965" bottom="0.78740157480314965" header="0" footer="0"/>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view="pageBreakPreview" zoomScaleNormal="100" workbookViewId="0">
      <selection activeCell="D13" sqref="D13"/>
    </sheetView>
  </sheetViews>
  <sheetFormatPr defaultRowHeight="12"/>
  <cols>
    <col min="1" max="1" width="11.625" style="53" customWidth="1"/>
    <col min="2" max="15" width="6.75" style="52" customWidth="1"/>
    <col min="16" max="16" width="2.125" style="52" customWidth="1"/>
    <col min="17" max="17" width="6.75" style="52" customWidth="1"/>
    <col min="18" max="16384" width="9" style="52"/>
  </cols>
  <sheetData>
    <row r="1" spans="1:18" s="93" customFormat="1" ht="18" customHeight="1">
      <c r="A1" s="99" t="s">
        <v>62</v>
      </c>
      <c r="B1" s="98"/>
      <c r="C1" s="98"/>
      <c r="D1" s="98"/>
      <c r="E1" s="98"/>
      <c r="F1" s="96"/>
      <c r="G1" s="96"/>
      <c r="H1" s="97"/>
      <c r="I1" s="96"/>
      <c r="J1" s="96"/>
      <c r="K1" s="96"/>
      <c r="L1" s="96"/>
      <c r="M1" s="95"/>
      <c r="N1" s="95"/>
      <c r="O1" s="48" t="s">
        <v>61</v>
      </c>
      <c r="Q1" s="94"/>
    </row>
    <row r="2" spans="1:18" ht="15">
      <c r="A2" s="92"/>
      <c r="B2" s="87" t="s">
        <v>60</v>
      </c>
      <c r="C2" s="91"/>
      <c r="D2" s="91"/>
      <c r="E2" s="91"/>
      <c r="F2" s="91"/>
      <c r="G2" s="91"/>
      <c r="H2" s="91"/>
      <c r="I2" s="91"/>
      <c r="J2" s="87" t="s">
        <v>59</v>
      </c>
      <c r="K2" s="91"/>
      <c r="L2" s="91"/>
      <c r="M2" s="91"/>
      <c r="N2" s="91"/>
      <c r="O2" s="91"/>
      <c r="P2" s="90"/>
      <c r="Q2" s="84"/>
      <c r="R2" s="63"/>
    </row>
    <row r="3" spans="1:18">
      <c r="A3" s="89"/>
      <c r="B3" s="88" t="s">
        <v>56</v>
      </c>
      <c r="C3" s="86"/>
      <c r="D3" s="87" t="s">
        <v>58</v>
      </c>
      <c r="E3" s="86"/>
      <c r="F3" s="87" t="s">
        <v>54</v>
      </c>
      <c r="G3" s="86"/>
      <c r="H3" s="87" t="s">
        <v>57</v>
      </c>
      <c r="I3" s="88"/>
      <c r="J3" s="87" t="s">
        <v>56</v>
      </c>
      <c r="K3" s="86"/>
      <c r="L3" s="87" t="s">
        <v>55</v>
      </c>
      <c r="M3" s="86"/>
      <c r="N3" s="87" t="s">
        <v>54</v>
      </c>
      <c r="O3" s="86"/>
      <c r="P3" s="85"/>
      <c r="Q3" s="84"/>
      <c r="R3" s="63"/>
    </row>
    <row r="4" spans="1:18" ht="34.5">
      <c r="A4" s="83"/>
      <c r="B4" s="82" t="s">
        <v>53</v>
      </c>
      <c r="C4" s="81" t="s">
        <v>52</v>
      </c>
      <c r="D4" s="82" t="s">
        <v>51</v>
      </c>
      <c r="E4" s="81" t="s">
        <v>50</v>
      </c>
      <c r="F4" s="82" t="s">
        <v>49</v>
      </c>
      <c r="G4" s="81" t="s">
        <v>48</v>
      </c>
      <c r="H4" s="82" t="s">
        <v>49</v>
      </c>
      <c r="I4" s="81" t="s">
        <v>48</v>
      </c>
      <c r="J4" s="82" t="s">
        <v>49</v>
      </c>
      <c r="K4" s="81" t="s">
        <v>48</v>
      </c>
      <c r="L4" s="82" t="s">
        <v>49</v>
      </c>
      <c r="M4" s="81" t="s">
        <v>48</v>
      </c>
      <c r="N4" s="82" t="s">
        <v>49</v>
      </c>
      <c r="O4" s="81" t="s">
        <v>48</v>
      </c>
      <c r="P4" s="80"/>
      <c r="Q4" s="79"/>
      <c r="R4" s="63"/>
    </row>
    <row r="5" spans="1:18" s="74" customFormat="1">
      <c r="A5" s="16" t="s">
        <v>33</v>
      </c>
      <c r="B5" s="32">
        <v>36</v>
      </c>
      <c r="C5" s="32">
        <v>20</v>
      </c>
      <c r="D5" s="32">
        <v>34</v>
      </c>
      <c r="E5" s="32">
        <v>24</v>
      </c>
      <c r="F5" s="32">
        <v>120</v>
      </c>
      <c r="G5" s="32">
        <v>94</v>
      </c>
      <c r="H5" s="32">
        <v>27</v>
      </c>
      <c r="I5" s="78">
        <v>14</v>
      </c>
      <c r="J5" s="32">
        <v>2</v>
      </c>
      <c r="K5" s="32">
        <v>2</v>
      </c>
      <c r="L5" s="77">
        <v>2</v>
      </c>
      <c r="M5" s="32">
        <v>2</v>
      </c>
      <c r="N5" s="77">
        <v>2</v>
      </c>
      <c r="O5" s="32">
        <v>2</v>
      </c>
      <c r="P5" s="76"/>
      <c r="Q5" s="75"/>
      <c r="R5" s="61"/>
    </row>
    <row r="6" spans="1:18" s="74" customFormat="1" ht="22.5">
      <c r="A6" s="21" t="s">
        <v>32</v>
      </c>
      <c r="B6" s="18">
        <f>IF(SUM(B7,B16)=0,"-",SUM(B7,B16))</f>
        <v>3</v>
      </c>
      <c r="C6" s="18" t="str">
        <f>IF(SUM(C7,C16)=0,"-",SUM(C7,C16))</f>
        <v>-</v>
      </c>
      <c r="D6" s="18">
        <f>IF(SUM(D7,D16)=0,"-",SUM(D7,D16))</f>
        <v>2</v>
      </c>
      <c r="E6" s="18" t="str">
        <f>IF(SUM(E7,E16)=0,"-",SUM(E7,E16))</f>
        <v>-</v>
      </c>
      <c r="F6" s="18">
        <f>IF(SUM(F7,F16)=0,"-",SUM(F7,F16))</f>
        <v>6</v>
      </c>
      <c r="G6" s="18" t="str">
        <f>IF(SUM(G7,G16)=0,"-",SUM(G7,G16))</f>
        <v>-</v>
      </c>
      <c r="H6" s="18" t="str">
        <f>IF(SUM(H7,H16)=0,"-",SUM(H7,H16))</f>
        <v>-</v>
      </c>
      <c r="I6" s="18" t="str">
        <f>IF(SUM(I7,I16)=0,"-",SUM(I7,I16))</f>
        <v>-</v>
      </c>
      <c r="J6" s="18" t="str">
        <f>IF(SUM(J7,J16)=0,"-",SUM(J7,J16))</f>
        <v>-</v>
      </c>
      <c r="K6" s="18" t="str">
        <f>IF(SUM(K7,K16)=0,"-",SUM(K7,K16))</f>
        <v>-</v>
      </c>
      <c r="L6" s="18" t="str">
        <f>IF(SUM(L7,L16)=0,"-",SUM(L7,L16))</f>
        <v>-</v>
      </c>
      <c r="M6" s="18" t="str">
        <f>IF(SUM(M7,M16)=0,"-",SUM(M7,M16))</f>
        <v>-</v>
      </c>
      <c r="N6" s="18" t="str">
        <f>IF(SUM(N7,N16)=0,"-",SUM(N7,N16))</f>
        <v>-</v>
      </c>
      <c r="O6" s="18" t="str">
        <f>IF(SUM(O7,O16)=0,"-",SUM(O7,O16))</f>
        <v>-</v>
      </c>
      <c r="P6" s="76"/>
      <c r="Q6" s="75"/>
      <c r="R6" s="61"/>
    </row>
    <row r="7" spans="1:18">
      <c r="A7" s="16" t="s">
        <v>31</v>
      </c>
      <c r="B7" s="15">
        <f>IF(SUM(B8:B15)=0,"-",SUM(B8:B15))</f>
        <v>3</v>
      </c>
      <c r="C7" s="15" t="str">
        <f>IF(SUM(C8:C15)=0,"-",SUM(C8:C15))</f>
        <v>-</v>
      </c>
      <c r="D7" s="15">
        <f>IF(SUM(D8:D15)=0,"-",SUM(D8:D15))</f>
        <v>2</v>
      </c>
      <c r="E7" s="15" t="str">
        <f>IF(SUM(E8:E15)=0,"-",SUM(E8:E15))</f>
        <v>-</v>
      </c>
      <c r="F7" s="15">
        <f>IF(SUM(F8:F15)=0,"-",SUM(F8:F15))</f>
        <v>6</v>
      </c>
      <c r="G7" s="15" t="str">
        <f>IF(SUM(G8:G15)=0,"-",SUM(G8:G15))</f>
        <v>-</v>
      </c>
      <c r="H7" s="15" t="str">
        <f>IF(SUM(H8:H15)=0,"-",SUM(H8:H15))</f>
        <v>-</v>
      </c>
      <c r="I7" s="15" t="str">
        <f>IF(SUM(I8:I15)=0,"-",SUM(I8:I15))</f>
        <v>-</v>
      </c>
      <c r="J7" s="15" t="str">
        <f>IF(SUM(J8:J15)=0,"-",SUM(J8:J15))</f>
        <v>-</v>
      </c>
      <c r="K7" s="15" t="str">
        <f>IF(SUM(K8:K15)=0,"-",SUM(K8:K15))</f>
        <v>-</v>
      </c>
      <c r="L7" s="15" t="str">
        <f>IF(SUM(L8:L15)=0,"-",SUM(L8:L15))</f>
        <v>-</v>
      </c>
      <c r="M7" s="15" t="str">
        <f>IF(SUM(M8:M15)=0,"-",SUM(M8:M15))</f>
        <v>-</v>
      </c>
      <c r="N7" s="15" t="str">
        <f>IF(SUM(N8:N15)=0,"-",SUM(N8:N15))</f>
        <v>-</v>
      </c>
      <c r="O7" s="15" t="str">
        <f>IF(SUM(O8:O15)=0,"-",SUM(O8:O15))</f>
        <v>-</v>
      </c>
      <c r="P7" s="71"/>
      <c r="Q7" s="70"/>
      <c r="R7" s="63"/>
    </row>
    <row r="8" spans="1:18">
      <c r="A8" s="13" t="s">
        <v>30</v>
      </c>
      <c r="B8" s="24" t="s">
        <v>5</v>
      </c>
      <c r="C8" s="24" t="s">
        <v>5</v>
      </c>
      <c r="D8" s="24" t="s">
        <v>5</v>
      </c>
      <c r="E8" s="24" t="s">
        <v>5</v>
      </c>
      <c r="F8" s="24" t="s">
        <v>5</v>
      </c>
      <c r="G8" s="24" t="s">
        <v>5</v>
      </c>
      <c r="H8" s="24" t="s">
        <v>5</v>
      </c>
      <c r="I8" s="24" t="s">
        <v>5</v>
      </c>
      <c r="J8" s="24" t="s">
        <v>5</v>
      </c>
      <c r="K8" s="24" t="s">
        <v>5</v>
      </c>
      <c r="L8" s="24" t="s">
        <v>5</v>
      </c>
      <c r="M8" s="24" t="s">
        <v>5</v>
      </c>
      <c r="N8" s="24" t="s">
        <v>5</v>
      </c>
      <c r="O8" s="24" t="s">
        <v>5</v>
      </c>
      <c r="P8" s="65"/>
      <c r="Q8" s="64"/>
      <c r="R8" s="63"/>
    </row>
    <row r="9" spans="1:18">
      <c r="A9" s="13" t="s">
        <v>29</v>
      </c>
      <c r="B9" s="24" t="s">
        <v>5</v>
      </c>
      <c r="C9" s="24" t="s">
        <v>5</v>
      </c>
      <c r="D9" s="24" t="s">
        <v>5</v>
      </c>
      <c r="E9" s="24" t="s">
        <v>5</v>
      </c>
      <c r="F9" s="24" t="s">
        <v>5</v>
      </c>
      <c r="G9" s="24" t="s">
        <v>5</v>
      </c>
      <c r="H9" s="24" t="s">
        <v>5</v>
      </c>
      <c r="I9" s="24" t="s">
        <v>5</v>
      </c>
      <c r="J9" s="24" t="s">
        <v>5</v>
      </c>
      <c r="K9" s="24" t="s">
        <v>5</v>
      </c>
      <c r="L9" s="24" t="s">
        <v>5</v>
      </c>
      <c r="M9" s="24" t="s">
        <v>5</v>
      </c>
      <c r="N9" s="24" t="s">
        <v>5</v>
      </c>
      <c r="O9" s="24" t="s">
        <v>5</v>
      </c>
      <c r="P9" s="65"/>
      <c r="Q9" s="64"/>
      <c r="R9" s="63"/>
    </row>
    <row r="10" spans="1:18">
      <c r="A10" s="13" t="s">
        <v>28</v>
      </c>
      <c r="B10" s="24" t="s">
        <v>5</v>
      </c>
      <c r="C10" s="24" t="s">
        <v>5</v>
      </c>
      <c r="D10" s="24" t="s">
        <v>5</v>
      </c>
      <c r="E10" s="24" t="s">
        <v>5</v>
      </c>
      <c r="F10" s="24" t="s">
        <v>5</v>
      </c>
      <c r="G10" s="24" t="s">
        <v>5</v>
      </c>
      <c r="H10" s="24" t="s">
        <v>5</v>
      </c>
      <c r="I10" s="24" t="s">
        <v>5</v>
      </c>
      <c r="J10" s="24" t="s">
        <v>5</v>
      </c>
      <c r="K10" s="24" t="s">
        <v>5</v>
      </c>
      <c r="L10" s="24" t="s">
        <v>5</v>
      </c>
      <c r="M10" s="24" t="s">
        <v>5</v>
      </c>
      <c r="N10" s="24" t="s">
        <v>5</v>
      </c>
      <c r="O10" s="24" t="s">
        <v>5</v>
      </c>
      <c r="P10" s="65"/>
      <c r="Q10" s="64"/>
      <c r="R10" s="63"/>
    </row>
    <row r="11" spans="1:18">
      <c r="A11" s="13" t="s">
        <v>27</v>
      </c>
      <c r="B11" s="24" t="s">
        <v>5</v>
      </c>
      <c r="C11" s="24" t="s">
        <v>5</v>
      </c>
      <c r="D11" s="24" t="s">
        <v>5</v>
      </c>
      <c r="E11" s="24" t="s">
        <v>5</v>
      </c>
      <c r="F11" s="24" t="s">
        <v>5</v>
      </c>
      <c r="G11" s="24" t="s">
        <v>5</v>
      </c>
      <c r="H11" s="24" t="s">
        <v>5</v>
      </c>
      <c r="I11" s="24" t="s">
        <v>5</v>
      </c>
      <c r="J11" s="24" t="s">
        <v>5</v>
      </c>
      <c r="K11" s="24" t="s">
        <v>5</v>
      </c>
      <c r="L11" s="24" t="s">
        <v>5</v>
      </c>
      <c r="M11" s="24" t="s">
        <v>5</v>
      </c>
      <c r="N11" s="24" t="s">
        <v>5</v>
      </c>
      <c r="O11" s="24" t="s">
        <v>5</v>
      </c>
      <c r="P11" s="65"/>
      <c r="Q11" s="64"/>
      <c r="R11" s="63"/>
    </row>
    <row r="12" spans="1:18">
      <c r="A12" s="13" t="s">
        <v>26</v>
      </c>
      <c r="B12" s="24">
        <v>3</v>
      </c>
      <c r="C12" s="24" t="s">
        <v>5</v>
      </c>
      <c r="D12" s="24">
        <v>2</v>
      </c>
      <c r="E12" s="24" t="s">
        <v>5</v>
      </c>
      <c r="F12" s="24">
        <v>6</v>
      </c>
      <c r="G12" s="24" t="s">
        <v>5</v>
      </c>
      <c r="H12" s="24" t="s">
        <v>5</v>
      </c>
      <c r="I12" s="24" t="s">
        <v>5</v>
      </c>
      <c r="J12" s="24" t="s">
        <v>5</v>
      </c>
      <c r="K12" s="24" t="s">
        <v>5</v>
      </c>
      <c r="L12" s="24" t="s">
        <v>5</v>
      </c>
      <c r="M12" s="24" t="s">
        <v>5</v>
      </c>
      <c r="N12" s="24" t="s">
        <v>5</v>
      </c>
      <c r="O12" s="24" t="s">
        <v>5</v>
      </c>
      <c r="P12" s="65"/>
      <c r="Q12" s="64"/>
      <c r="R12" s="63"/>
    </row>
    <row r="13" spans="1:18">
      <c r="A13" s="13" t="s">
        <v>24</v>
      </c>
      <c r="B13" s="24" t="s">
        <v>5</v>
      </c>
      <c r="C13" s="24" t="s">
        <v>5</v>
      </c>
      <c r="D13" s="24" t="s">
        <v>5</v>
      </c>
      <c r="E13" s="24" t="s">
        <v>5</v>
      </c>
      <c r="F13" s="24" t="s">
        <v>5</v>
      </c>
      <c r="G13" s="24" t="s">
        <v>5</v>
      </c>
      <c r="H13" s="24" t="s">
        <v>5</v>
      </c>
      <c r="I13" s="24" t="s">
        <v>5</v>
      </c>
      <c r="J13" s="24" t="s">
        <v>5</v>
      </c>
      <c r="K13" s="24" t="s">
        <v>5</v>
      </c>
      <c r="L13" s="24" t="s">
        <v>5</v>
      </c>
      <c r="M13" s="24" t="s">
        <v>5</v>
      </c>
      <c r="N13" s="24" t="s">
        <v>5</v>
      </c>
      <c r="O13" s="24" t="s">
        <v>5</v>
      </c>
      <c r="P13" s="65"/>
      <c r="Q13" s="64"/>
      <c r="R13" s="63"/>
    </row>
    <row r="14" spans="1:18">
      <c r="A14" s="13" t="s">
        <v>23</v>
      </c>
      <c r="B14" s="24" t="s">
        <v>5</v>
      </c>
      <c r="C14" s="24" t="s">
        <v>5</v>
      </c>
      <c r="D14" s="24" t="s">
        <v>5</v>
      </c>
      <c r="E14" s="24" t="s">
        <v>5</v>
      </c>
      <c r="F14" s="24" t="s">
        <v>5</v>
      </c>
      <c r="G14" s="24" t="s">
        <v>5</v>
      </c>
      <c r="H14" s="24" t="s">
        <v>5</v>
      </c>
      <c r="I14" s="24" t="s">
        <v>5</v>
      </c>
      <c r="J14" s="24" t="s">
        <v>5</v>
      </c>
      <c r="K14" s="24" t="s">
        <v>5</v>
      </c>
      <c r="L14" s="24" t="s">
        <v>5</v>
      </c>
      <c r="M14" s="24" t="s">
        <v>5</v>
      </c>
      <c r="N14" s="24" t="s">
        <v>5</v>
      </c>
      <c r="O14" s="24" t="s">
        <v>5</v>
      </c>
      <c r="P14" s="65"/>
      <c r="Q14" s="64"/>
      <c r="R14" s="63"/>
    </row>
    <row r="15" spans="1:18">
      <c r="A15" s="10" t="s">
        <v>22</v>
      </c>
      <c r="B15" s="24" t="s">
        <v>5</v>
      </c>
      <c r="C15" s="24" t="s">
        <v>5</v>
      </c>
      <c r="D15" s="24" t="s">
        <v>5</v>
      </c>
      <c r="E15" s="24" t="s">
        <v>5</v>
      </c>
      <c r="F15" s="24" t="s">
        <v>5</v>
      </c>
      <c r="G15" s="24" t="s">
        <v>5</v>
      </c>
      <c r="H15" s="24" t="s">
        <v>5</v>
      </c>
      <c r="I15" s="24" t="s">
        <v>5</v>
      </c>
      <c r="J15" s="24" t="s">
        <v>5</v>
      </c>
      <c r="K15" s="24" t="s">
        <v>5</v>
      </c>
      <c r="L15" s="24" t="s">
        <v>5</v>
      </c>
      <c r="M15" s="24" t="s">
        <v>5</v>
      </c>
      <c r="N15" s="24" t="s">
        <v>5</v>
      </c>
      <c r="O15" s="24" t="s">
        <v>5</v>
      </c>
      <c r="P15" s="65"/>
      <c r="Q15" s="64"/>
      <c r="R15" s="63"/>
    </row>
    <row r="16" spans="1:18">
      <c r="A16" s="10" t="s">
        <v>20</v>
      </c>
      <c r="B16" s="73" t="s">
        <v>5</v>
      </c>
      <c r="C16" s="73" t="s">
        <v>5</v>
      </c>
      <c r="D16" s="73" t="s">
        <v>5</v>
      </c>
      <c r="E16" s="73" t="s">
        <v>5</v>
      </c>
      <c r="F16" s="73" t="s">
        <v>5</v>
      </c>
      <c r="G16" s="73" t="s">
        <v>5</v>
      </c>
      <c r="H16" s="73" t="s">
        <v>5</v>
      </c>
      <c r="I16" s="73" t="s">
        <v>5</v>
      </c>
      <c r="J16" s="73" t="s">
        <v>5</v>
      </c>
      <c r="K16" s="73" t="s">
        <v>5</v>
      </c>
      <c r="L16" s="73" t="s">
        <v>5</v>
      </c>
      <c r="M16" s="73" t="s">
        <v>5</v>
      </c>
      <c r="N16" s="73" t="s">
        <v>5</v>
      </c>
      <c r="O16" s="73" t="s">
        <v>5</v>
      </c>
      <c r="P16" s="65"/>
      <c r="Q16" s="64"/>
      <c r="R16" s="63"/>
    </row>
    <row r="17" spans="1:18" ht="33.75">
      <c r="A17" s="21" t="s">
        <v>19</v>
      </c>
      <c r="B17" s="17" t="str">
        <f>B18</f>
        <v>-</v>
      </c>
      <c r="C17" s="17" t="str">
        <f>C18</f>
        <v>-</v>
      </c>
      <c r="D17" s="17" t="str">
        <f>D18</f>
        <v>-</v>
      </c>
      <c r="E17" s="17" t="str">
        <f>E18</f>
        <v>-</v>
      </c>
      <c r="F17" s="17" t="str">
        <f>F18</f>
        <v>-</v>
      </c>
      <c r="G17" s="17" t="str">
        <f>G18</f>
        <v>-</v>
      </c>
      <c r="H17" s="17" t="str">
        <f>H18</f>
        <v>-</v>
      </c>
      <c r="I17" s="17" t="str">
        <f>I18</f>
        <v>-</v>
      </c>
      <c r="J17" s="17" t="str">
        <f>J18</f>
        <v>-</v>
      </c>
      <c r="K17" s="17" t="str">
        <f>K18</f>
        <v>-</v>
      </c>
      <c r="L17" s="17" t="str">
        <f>L18</f>
        <v>-</v>
      </c>
      <c r="M17" s="17" t="str">
        <f>M18</f>
        <v>-</v>
      </c>
      <c r="N17" s="17" t="str">
        <f>N18</f>
        <v>-</v>
      </c>
      <c r="O17" s="17" t="str">
        <f>O18</f>
        <v>-</v>
      </c>
      <c r="P17" s="64"/>
      <c r="Q17" s="64"/>
      <c r="R17" s="63"/>
    </row>
    <row r="18" spans="1:18">
      <c r="A18" s="16" t="s">
        <v>18</v>
      </c>
      <c r="B18" s="15" t="str">
        <f>IF(SUM(B19:B23)=0,"-",SUM(B19:B23))</f>
        <v>-</v>
      </c>
      <c r="C18" s="15" t="str">
        <f>IF(SUM(C19:C23)=0,"-",SUM(C19:C23))</f>
        <v>-</v>
      </c>
      <c r="D18" s="15" t="str">
        <f>IF(SUM(D19:D23)=0,"-",SUM(D19:D23))</f>
        <v>-</v>
      </c>
      <c r="E18" s="15" t="str">
        <f>IF(SUM(E19:E23)=0,"-",SUM(E19:E23))</f>
        <v>-</v>
      </c>
      <c r="F18" s="15" t="str">
        <f>IF(SUM(F19:F23)=0,"-",SUM(F19:F23))</f>
        <v>-</v>
      </c>
      <c r="G18" s="15" t="str">
        <f>IF(SUM(G19:G23)=0,"-",SUM(G19:G23))</f>
        <v>-</v>
      </c>
      <c r="H18" s="15" t="str">
        <f>IF(SUM(H19:H23)=0,"-",SUM(H19:H23))</f>
        <v>-</v>
      </c>
      <c r="I18" s="72" t="str">
        <f>IF(SUM(I19:I23)=0,"-",SUM(I19:I23))</f>
        <v>-</v>
      </c>
      <c r="J18" s="15" t="str">
        <f>IF(SUM(J19:J23)=0,"-",SUM(J19:J23))</f>
        <v>-</v>
      </c>
      <c r="K18" s="15" t="str">
        <f>IF(SUM(K19:K23)=0,"-",SUM(K19:K23))</f>
        <v>-</v>
      </c>
      <c r="L18" s="15" t="str">
        <f>IF(SUM(L19:L23)=0,"-",SUM(L19:L23))</f>
        <v>-</v>
      </c>
      <c r="M18" s="15" t="str">
        <f>IF(SUM(M19:M23)=0,"-",SUM(M19:M23))</f>
        <v>-</v>
      </c>
      <c r="N18" s="15" t="str">
        <f>IF(SUM(N19:N23)=0,"-",SUM(N19:N23))</f>
        <v>-</v>
      </c>
      <c r="O18" s="15" t="str">
        <f>IF(SUM(O19:O23)=0,"-",SUM(O19:O23))</f>
        <v>-</v>
      </c>
      <c r="P18" s="71"/>
      <c r="Q18" s="70"/>
      <c r="R18" s="63"/>
    </row>
    <row r="19" spans="1:18">
      <c r="A19" s="20" t="s">
        <v>17</v>
      </c>
      <c r="B19" s="69" t="s">
        <v>12</v>
      </c>
      <c r="C19" s="69" t="s">
        <v>12</v>
      </c>
      <c r="D19" s="69" t="s">
        <v>12</v>
      </c>
      <c r="E19" s="69" t="s">
        <v>12</v>
      </c>
      <c r="F19" s="69" t="s">
        <v>12</v>
      </c>
      <c r="G19" s="69" t="s">
        <v>12</v>
      </c>
      <c r="H19" s="69" t="s">
        <v>12</v>
      </c>
      <c r="I19" s="69" t="s">
        <v>12</v>
      </c>
      <c r="J19" s="69" t="s">
        <v>12</v>
      </c>
      <c r="K19" s="69" t="s">
        <v>12</v>
      </c>
      <c r="L19" s="69" t="s">
        <v>12</v>
      </c>
      <c r="M19" s="69" t="s">
        <v>12</v>
      </c>
      <c r="N19" s="69" t="s">
        <v>12</v>
      </c>
      <c r="O19" s="69" t="s">
        <v>12</v>
      </c>
      <c r="P19" s="65"/>
      <c r="Q19" s="64"/>
      <c r="R19" s="63"/>
    </row>
    <row r="20" spans="1:18">
      <c r="A20" s="13" t="s">
        <v>16</v>
      </c>
      <c r="B20" s="68" t="s">
        <v>12</v>
      </c>
      <c r="C20" s="68" t="s">
        <v>12</v>
      </c>
      <c r="D20" s="68" t="s">
        <v>12</v>
      </c>
      <c r="E20" s="68" t="s">
        <v>12</v>
      </c>
      <c r="F20" s="68" t="s">
        <v>12</v>
      </c>
      <c r="G20" s="68" t="s">
        <v>12</v>
      </c>
      <c r="H20" s="68" t="s">
        <v>12</v>
      </c>
      <c r="I20" s="68" t="s">
        <v>12</v>
      </c>
      <c r="J20" s="68" t="s">
        <v>12</v>
      </c>
      <c r="K20" s="68" t="s">
        <v>12</v>
      </c>
      <c r="L20" s="68" t="s">
        <v>12</v>
      </c>
      <c r="M20" s="68" t="s">
        <v>12</v>
      </c>
      <c r="N20" s="68" t="s">
        <v>12</v>
      </c>
      <c r="O20" s="68" t="s">
        <v>12</v>
      </c>
      <c r="P20" s="65"/>
      <c r="Q20" s="64"/>
      <c r="R20" s="63"/>
    </row>
    <row r="21" spans="1:18">
      <c r="A21" s="13" t="s">
        <v>15</v>
      </c>
      <c r="B21" s="68" t="s">
        <v>12</v>
      </c>
      <c r="C21" s="68" t="s">
        <v>12</v>
      </c>
      <c r="D21" s="68" t="s">
        <v>12</v>
      </c>
      <c r="E21" s="68" t="s">
        <v>12</v>
      </c>
      <c r="F21" s="68" t="s">
        <v>12</v>
      </c>
      <c r="G21" s="68" t="s">
        <v>12</v>
      </c>
      <c r="H21" s="68" t="s">
        <v>12</v>
      </c>
      <c r="I21" s="68" t="s">
        <v>12</v>
      </c>
      <c r="J21" s="68" t="s">
        <v>12</v>
      </c>
      <c r="K21" s="68" t="s">
        <v>12</v>
      </c>
      <c r="L21" s="68" t="s">
        <v>12</v>
      </c>
      <c r="M21" s="68" t="s">
        <v>12</v>
      </c>
      <c r="N21" s="68" t="s">
        <v>12</v>
      </c>
      <c r="O21" s="68" t="s">
        <v>12</v>
      </c>
      <c r="P21" s="65"/>
      <c r="Q21" s="64"/>
      <c r="R21" s="63"/>
    </row>
    <row r="22" spans="1:18">
      <c r="A22" s="13" t="s">
        <v>14</v>
      </c>
      <c r="B22" s="68" t="s">
        <v>12</v>
      </c>
      <c r="C22" s="68" t="s">
        <v>12</v>
      </c>
      <c r="D22" s="68" t="s">
        <v>12</v>
      </c>
      <c r="E22" s="68" t="s">
        <v>12</v>
      </c>
      <c r="F22" s="68" t="s">
        <v>12</v>
      </c>
      <c r="G22" s="68" t="s">
        <v>12</v>
      </c>
      <c r="H22" s="68" t="s">
        <v>12</v>
      </c>
      <c r="I22" s="68" t="s">
        <v>12</v>
      </c>
      <c r="J22" s="68" t="s">
        <v>12</v>
      </c>
      <c r="K22" s="68" t="s">
        <v>12</v>
      </c>
      <c r="L22" s="68" t="s">
        <v>12</v>
      </c>
      <c r="M22" s="68" t="s">
        <v>12</v>
      </c>
      <c r="N22" s="68" t="s">
        <v>12</v>
      </c>
      <c r="O22" s="68" t="s">
        <v>12</v>
      </c>
      <c r="P22" s="65"/>
      <c r="Q22" s="64"/>
      <c r="R22" s="63"/>
    </row>
    <row r="23" spans="1:18">
      <c r="A23" s="10" t="s">
        <v>13</v>
      </c>
      <c r="B23" s="66" t="s">
        <v>12</v>
      </c>
      <c r="C23" s="66" t="s">
        <v>12</v>
      </c>
      <c r="D23" s="66" t="s">
        <v>12</v>
      </c>
      <c r="E23" s="66" t="s">
        <v>12</v>
      </c>
      <c r="F23" s="66" t="s">
        <v>12</v>
      </c>
      <c r="G23" s="66" t="s">
        <v>12</v>
      </c>
      <c r="H23" s="66" t="s">
        <v>12</v>
      </c>
      <c r="I23" s="66" t="s">
        <v>12</v>
      </c>
      <c r="J23" s="66" t="s">
        <v>12</v>
      </c>
      <c r="K23" s="66" t="s">
        <v>12</v>
      </c>
      <c r="L23" s="66" t="s">
        <v>12</v>
      </c>
      <c r="M23" s="66" t="s">
        <v>12</v>
      </c>
      <c r="N23" s="66" t="s">
        <v>12</v>
      </c>
      <c r="O23" s="66" t="s">
        <v>12</v>
      </c>
      <c r="P23" s="65"/>
      <c r="Q23" s="64"/>
      <c r="R23" s="63"/>
    </row>
    <row r="24" spans="1:18" ht="33.75">
      <c r="A24" s="19" t="s">
        <v>11</v>
      </c>
      <c r="B24" s="17" t="str">
        <f>B25</f>
        <v>-</v>
      </c>
      <c r="C24" s="17" t="str">
        <f>C25</f>
        <v>-</v>
      </c>
      <c r="D24" s="17" t="str">
        <f>D25</f>
        <v>-</v>
      </c>
      <c r="E24" s="17" t="str">
        <f>E25</f>
        <v>-</v>
      </c>
      <c r="F24" s="17" t="str">
        <f>F25</f>
        <v>-</v>
      </c>
      <c r="G24" s="17" t="str">
        <f>G25</f>
        <v>-</v>
      </c>
      <c r="H24" s="17" t="str">
        <f>H25</f>
        <v>-</v>
      </c>
      <c r="I24" s="17" t="str">
        <f>I25</f>
        <v>-</v>
      </c>
      <c r="J24" s="17" t="str">
        <f>J25</f>
        <v>-</v>
      </c>
      <c r="K24" s="17" t="str">
        <f>K25</f>
        <v>-</v>
      </c>
      <c r="L24" s="17" t="str">
        <f>L25</f>
        <v>-</v>
      </c>
      <c r="M24" s="17" t="str">
        <f>M25</f>
        <v>-</v>
      </c>
      <c r="N24" s="17" t="str">
        <f>N25</f>
        <v>-</v>
      </c>
      <c r="O24" s="17" t="str">
        <f>O25</f>
        <v>-</v>
      </c>
      <c r="P24" s="64"/>
      <c r="Q24" s="64"/>
      <c r="R24" s="63"/>
    </row>
    <row r="25" spans="1:18">
      <c r="A25" s="16" t="s">
        <v>10</v>
      </c>
      <c r="B25" s="15" t="str">
        <f>IF(SUM(B26:B29)=0,"-",SUM(B26:B29))</f>
        <v>-</v>
      </c>
      <c r="C25" s="15" t="str">
        <f>IF(SUM(C26:C29)=0,"-",SUM(C26:C29))</f>
        <v>-</v>
      </c>
      <c r="D25" s="15" t="str">
        <f>IF(SUM(D26:D29)=0,"-",SUM(D26:D29))</f>
        <v>-</v>
      </c>
      <c r="E25" s="15" t="str">
        <f>IF(SUM(E26:E29)=0,"-",SUM(E26:E29))</f>
        <v>-</v>
      </c>
      <c r="F25" s="15" t="str">
        <f>IF(SUM(F26:F29)=0,"-",SUM(F26:F29))</f>
        <v>-</v>
      </c>
      <c r="G25" s="15" t="str">
        <f>IF(SUM(G26:G29)=0,"-",SUM(G26:G29))</f>
        <v>-</v>
      </c>
      <c r="H25" s="15" t="str">
        <f>IF(SUM(H26:H29)=0,"-",SUM(H26:H29))</f>
        <v>-</v>
      </c>
      <c r="I25" s="15" t="str">
        <f>IF(SUM(I26:I29)=0,"-",SUM(I26:I29))</f>
        <v>-</v>
      </c>
      <c r="J25" s="15" t="str">
        <f>IF(SUM(J26:J29)=0,"-",SUM(J26:J29))</f>
        <v>-</v>
      </c>
      <c r="K25" s="15" t="str">
        <f>IF(SUM(K26:K29)=0,"-",SUM(K26:K29))</f>
        <v>-</v>
      </c>
      <c r="L25" s="15" t="str">
        <f>IF(SUM(L26:L29)=0,"-",SUM(L26:L29))</f>
        <v>-</v>
      </c>
      <c r="M25" s="15" t="str">
        <f>IF(SUM(M26:M29)=0,"-",SUM(M26:M29))</f>
        <v>-</v>
      </c>
      <c r="N25" s="15" t="str">
        <f>IF(SUM(N26:N29)=0,"-",SUM(N26:N29))</f>
        <v>-</v>
      </c>
      <c r="O25" s="15" t="str">
        <f>IF(SUM(O26:O29)=0,"-",SUM(O26:O29))</f>
        <v>-</v>
      </c>
      <c r="P25" s="64"/>
      <c r="Q25" s="64"/>
      <c r="R25" s="63"/>
    </row>
    <row r="26" spans="1:18">
      <c r="A26" s="13" t="s">
        <v>9</v>
      </c>
      <c r="B26" s="68" t="s">
        <v>12</v>
      </c>
      <c r="C26" s="68" t="s">
        <v>12</v>
      </c>
      <c r="D26" s="68" t="s">
        <v>12</v>
      </c>
      <c r="E26" s="68" t="s">
        <v>12</v>
      </c>
      <c r="F26" s="68" t="s">
        <v>12</v>
      </c>
      <c r="G26" s="68" t="s">
        <v>12</v>
      </c>
      <c r="H26" s="68" t="s">
        <v>12</v>
      </c>
      <c r="I26" s="65" t="s">
        <v>12</v>
      </c>
      <c r="J26" s="68" t="s">
        <v>12</v>
      </c>
      <c r="K26" s="68" t="s">
        <v>12</v>
      </c>
      <c r="L26" s="68" t="s">
        <v>12</v>
      </c>
      <c r="M26" s="68" t="s">
        <v>12</v>
      </c>
      <c r="N26" s="68" t="s">
        <v>12</v>
      </c>
      <c r="O26" s="68" t="s">
        <v>12</v>
      </c>
      <c r="P26" s="65"/>
      <c r="Q26" s="64"/>
      <c r="R26" s="63"/>
    </row>
    <row r="27" spans="1:18">
      <c r="A27" s="13" t="s">
        <v>8</v>
      </c>
      <c r="B27" s="68" t="s">
        <v>12</v>
      </c>
      <c r="C27" s="68" t="s">
        <v>12</v>
      </c>
      <c r="D27" s="68" t="s">
        <v>12</v>
      </c>
      <c r="E27" s="68" t="s">
        <v>12</v>
      </c>
      <c r="F27" s="68" t="s">
        <v>12</v>
      </c>
      <c r="G27" s="68" t="s">
        <v>12</v>
      </c>
      <c r="H27" s="68" t="s">
        <v>12</v>
      </c>
      <c r="I27" s="65" t="s">
        <v>12</v>
      </c>
      <c r="J27" s="68" t="s">
        <v>12</v>
      </c>
      <c r="K27" s="68" t="s">
        <v>12</v>
      </c>
      <c r="L27" s="68" t="s">
        <v>12</v>
      </c>
      <c r="M27" s="68" t="s">
        <v>12</v>
      </c>
      <c r="N27" s="68" t="s">
        <v>12</v>
      </c>
      <c r="O27" s="68" t="s">
        <v>12</v>
      </c>
      <c r="P27" s="65"/>
      <c r="Q27" s="64"/>
      <c r="R27" s="63"/>
    </row>
    <row r="28" spans="1:18">
      <c r="A28" s="13" t="s">
        <v>7</v>
      </c>
      <c r="B28" s="68" t="s">
        <v>12</v>
      </c>
      <c r="C28" s="68" t="s">
        <v>12</v>
      </c>
      <c r="D28" s="68" t="s">
        <v>12</v>
      </c>
      <c r="E28" s="68" t="s">
        <v>12</v>
      </c>
      <c r="F28" s="68" t="s">
        <v>12</v>
      </c>
      <c r="G28" s="68" t="s">
        <v>12</v>
      </c>
      <c r="H28" s="68" t="s">
        <v>12</v>
      </c>
      <c r="I28" s="65" t="s">
        <v>12</v>
      </c>
      <c r="J28" s="68" t="s">
        <v>12</v>
      </c>
      <c r="K28" s="68" t="s">
        <v>12</v>
      </c>
      <c r="L28" s="68" t="s">
        <v>12</v>
      </c>
      <c r="M28" s="68" t="s">
        <v>12</v>
      </c>
      <c r="N28" s="68" t="s">
        <v>12</v>
      </c>
      <c r="O28" s="68" t="s">
        <v>12</v>
      </c>
      <c r="P28" s="65"/>
      <c r="Q28" s="64"/>
      <c r="R28" s="63"/>
    </row>
    <row r="29" spans="1:18">
      <c r="A29" s="10" t="s">
        <v>6</v>
      </c>
      <c r="B29" s="66" t="s">
        <v>12</v>
      </c>
      <c r="C29" s="66" t="s">
        <v>12</v>
      </c>
      <c r="D29" s="66" t="s">
        <v>12</v>
      </c>
      <c r="E29" s="66" t="s">
        <v>12</v>
      </c>
      <c r="F29" s="66" t="s">
        <v>12</v>
      </c>
      <c r="G29" s="66" t="s">
        <v>12</v>
      </c>
      <c r="H29" s="66" t="s">
        <v>12</v>
      </c>
      <c r="I29" s="67" t="s">
        <v>12</v>
      </c>
      <c r="J29" s="66" t="s">
        <v>12</v>
      </c>
      <c r="K29" s="66" t="s">
        <v>12</v>
      </c>
      <c r="L29" s="66" t="s">
        <v>12</v>
      </c>
      <c r="M29" s="66" t="s">
        <v>12</v>
      </c>
      <c r="N29" s="66" t="s">
        <v>12</v>
      </c>
      <c r="O29" s="66" t="s">
        <v>12</v>
      </c>
      <c r="P29" s="65"/>
      <c r="Q29" s="64"/>
      <c r="R29" s="63"/>
    </row>
    <row r="30" spans="1:18">
      <c r="A30" s="62" t="s">
        <v>47</v>
      </c>
      <c r="B30" s="60"/>
      <c r="C30" s="60"/>
      <c r="D30" s="61"/>
      <c r="E30" s="61"/>
      <c r="F30" s="59"/>
      <c r="G30" s="59"/>
      <c r="H30" s="59"/>
      <c r="I30" s="60"/>
      <c r="J30" s="60"/>
      <c r="K30" s="60"/>
      <c r="L30" s="59"/>
      <c r="M30" s="59"/>
      <c r="N30" s="59"/>
      <c r="O30" s="59"/>
      <c r="P30" s="59"/>
      <c r="Q30" s="59"/>
    </row>
    <row r="31" spans="1:18">
      <c r="A31" s="6" t="s">
        <v>46</v>
      </c>
      <c r="B31" s="59"/>
      <c r="C31" s="59"/>
      <c r="D31" s="59"/>
      <c r="E31" s="59"/>
      <c r="F31" s="59"/>
      <c r="G31" s="59"/>
      <c r="H31" s="59"/>
    </row>
    <row r="32" spans="1:18" s="57" customFormat="1" ht="36.75" customHeight="1">
      <c r="A32" s="58" t="s">
        <v>45</v>
      </c>
      <c r="B32" s="58"/>
      <c r="C32" s="58"/>
      <c r="D32" s="58"/>
      <c r="E32" s="58"/>
      <c r="F32" s="58"/>
      <c r="G32" s="58"/>
      <c r="H32" s="58"/>
      <c r="I32" s="58"/>
      <c r="J32" s="58"/>
      <c r="K32" s="58"/>
      <c r="L32" s="58"/>
      <c r="M32" s="58"/>
      <c r="N32" s="58"/>
      <c r="O32" s="58"/>
    </row>
    <row r="33" spans="1:19" ht="36.75" customHeight="1">
      <c r="A33" s="56" t="s">
        <v>44</v>
      </c>
      <c r="B33" s="56"/>
      <c r="C33" s="56"/>
      <c r="D33" s="56"/>
      <c r="E33" s="56"/>
      <c r="F33" s="56"/>
      <c r="G33" s="56"/>
      <c r="H33" s="56"/>
      <c r="I33" s="56"/>
      <c r="J33" s="56"/>
      <c r="K33" s="56"/>
      <c r="L33" s="56"/>
      <c r="M33" s="56"/>
      <c r="N33" s="56"/>
      <c r="O33" s="56"/>
    </row>
    <row r="34" spans="1:19">
      <c r="A34" s="56"/>
      <c r="B34" s="56"/>
      <c r="C34" s="56"/>
      <c r="D34" s="56"/>
      <c r="E34" s="56"/>
      <c r="F34" s="56"/>
      <c r="G34" s="56"/>
      <c r="H34" s="56"/>
      <c r="I34" s="56"/>
      <c r="J34" s="56"/>
      <c r="K34" s="56"/>
      <c r="L34" s="56"/>
      <c r="M34" s="56"/>
      <c r="N34" s="56"/>
      <c r="O34" s="56"/>
    </row>
    <row r="35" spans="1:19">
      <c r="A35" s="55" t="s">
        <v>1</v>
      </c>
      <c r="B35" s="54"/>
      <c r="C35" s="54"/>
      <c r="D35" s="54"/>
      <c r="E35" s="54"/>
      <c r="F35" s="54"/>
      <c r="G35" s="54"/>
      <c r="H35" s="54"/>
      <c r="I35" s="54"/>
      <c r="J35" s="54"/>
      <c r="K35" s="54"/>
      <c r="L35" s="54"/>
      <c r="M35" s="54"/>
      <c r="N35" s="54"/>
      <c r="O35" s="54"/>
      <c r="P35" s="54"/>
      <c r="Q35" s="54"/>
      <c r="R35" s="54"/>
      <c r="S35" s="54"/>
    </row>
    <row r="36" spans="1:19">
      <c r="A36" s="55" t="s">
        <v>0</v>
      </c>
      <c r="B36" s="54"/>
      <c r="C36" s="54"/>
      <c r="D36" s="54"/>
      <c r="E36" s="54"/>
      <c r="F36" s="54"/>
      <c r="G36" s="54"/>
      <c r="H36" s="54"/>
      <c r="I36" s="54"/>
      <c r="J36" s="54"/>
      <c r="K36" s="54"/>
      <c r="L36" s="54"/>
      <c r="M36" s="54"/>
      <c r="N36" s="54"/>
      <c r="O36" s="54"/>
      <c r="P36" s="54"/>
      <c r="Q36" s="54"/>
      <c r="R36" s="54"/>
      <c r="S36" s="54"/>
    </row>
    <row r="37" spans="1:19">
      <c r="A37" s="55" t="s">
        <v>43</v>
      </c>
      <c r="B37" s="54"/>
      <c r="C37" s="54"/>
      <c r="D37" s="54"/>
      <c r="E37" s="54"/>
      <c r="F37" s="54"/>
      <c r="G37" s="54"/>
      <c r="H37" s="54"/>
      <c r="I37" s="54"/>
      <c r="J37" s="54"/>
      <c r="K37" s="54"/>
      <c r="L37" s="54"/>
      <c r="M37" s="54"/>
      <c r="N37" s="54"/>
      <c r="O37" s="54"/>
      <c r="P37" s="54"/>
      <c r="Q37" s="54"/>
      <c r="R37" s="54"/>
      <c r="S37" s="54"/>
    </row>
    <row r="38" spans="1:19">
      <c r="A38" s="55" t="s">
        <v>42</v>
      </c>
      <c r="B38" s="54"/>
      <c r="C38" s="54"/>
      <c r="D38" s="54"/>
      <c r="E38" s="54"/>
      <c r="F38" s="54"/>
      <c r="G38" s="54"/>
      <c r="H38" s="54"/>
      <c r="I38" s="54"/>
      <c r="J38" s="54"/>
      <c r="K38" s="54"/>
      <c r="L38" s="54"/>
      <c r="M38" s="54"/>
      <c r="N38" s="54"/>
      <c r="O38" s="54"/>
      <c r="P38" s="54"/>
      <c r="Q38" s="54"/>
      <c r="R38" s="54"/>
      <c r="S38" s="54"/>
    </row>
  </sheetData>
  <mergeCells count="12">
    <mergeCell ref="L3:M3"/>
    <mergeCell ref="N3:O3"/>
    <mergeCell ref="A32:O32"/>
    <mergeCell ref="A33:O34"/>
    <mergeCell ref="B2:I2"/>
    <mergeCell ref="J2:O2"/>
    <mergeCell ref="P2:Q3"/>
    <mergeCell ref="B3:C3"/>
    <mergeCell ref="D3:E3"/>
    <mergeCell ref="F3:G3"/>
    <mergeCell ref="H3:I3"/>
    <mergeCell ref="J3:K3"/>
  </mergeCells>
  <phoneticPr fontId="5"/>
  <pageMargins left="0.78740157480314965" right="0.78740157480314965" top="0.78740157480314965" bottom="0.32" header="0" footer="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view="pageBreakPreview" zoomScaleNormal="75" workbookViewId="0">
      <selection activeCell="D13" sqref="D13"/>
    </sheetView>
  </sheetViews>
  <sheetFormatPr defaultRowHeight="12"/>
  <cols>
    <col min="1" max="1" width="10.25" style="53" customWidth="1"/>
    <col min="2" max="2" width="9.75" style="52" customWidth="1"/>
    <col min="3" max="3" width="9.75" style="563" customWidth="1"/>
    <col min="4" max="4" width="12.625" style="52" customWidth="1"/>
    <col min="5" max="5" width="9.75" style="563" customWidth="1"/>
    <col min="6" max="6" width="8.25" style="52" customWidth="1"/>
    <col min="7" max="7" width="7.625" style="52" customWidth="1"/>
    <col min="8" max="11" width="9.75" style="52" customWidth="1"/>
    <col min="12" max="21" width="8.25" style="52" customWidth="1"/>
    <col min="22" max="16384" width="9" style="52"/>
  </cols>
  <sheetData>
    <row r="1" spans="1:11" ht="12.75" customHeight="1">
      <c r="A1" s="144" t="s">
        <v>261</v>
      </c>
      <c r="B1" s="590"/>
      <c r="C1" s="589"/>
      <c r="D1" s="412"/>
      <c r="E1" s="589"/>
      <c r="F1" s="412"/>
      <c r="G1" s="412"/>
      <c r="H1" s="93"/>
      <c r="I1" s="93"/>
      <c r="J1" s="93"/>
      <c r="K1" s="629" t="s">
        <v>214</v>
      </c>
    </row>
    <row r="2" spans="1:11" s="148" customFormat="1" ht="12" customHeight="1">
      <c r="A2" s="506"/>
      <c r="B2" s="506"/>
      <c r="C2" s="251" t="s">
        <v>213</v>
      </c>
      <c r="D2" s="251" t="s">
        <v>212</v>
      </c>
      <c r="E2" s="512" t="s">
        <v>235</v>
      </c>
      <c r="F2" s="511"/>
      <c r="G2" s="511"/>
      <c r="H2" s="511"/>
      <c r="I2" s="511"/>
      <c r="J2" s="511"/>
      <c r="K2" s="510"/>
    </row>
    <row r="3" spans="1:11" s="148" customFormat="1" ht="12" customHeight="1">
      <c r="A3" s="506"/>
      <c r="B3" s="506"/>
      <c r="C3" s="244"/>
      <c r="D3" s="244"/>
      <c r="E3" s="620" t="s">
        <v>210</v>
      </c>
      <c r="F3" s="619"/>
      <c r="G3" s="619"/>
      <c r="H3" s="619"/>
      <c r="I3" s="618"/>
      <c r="J3" s="296" t="s">
        <v>209</v>
      </c>
      <c r="K3" s="296" t="s">
        <v>208</v>
      </c>
    </row>
    <row r="4" spans="1:11" s="148" customFormat="1" ht="12" customHeight="1">
      <c r="A4" s="506"/>
      <c r="B4" s="506"/>
      <c r="C4" s="244"/>
      <c r="D4" s="244"/>
      <c r="E4" s="477" t="s">
        <v>207</v>
      </c>
      <c r="F4" s="264" t="s">
        <v>206</v>
      </c>
      <c r="G4" s="545"/>
      <c r="H4" s="296" t="s">
        <v>205</v>
      </c>
      <c r="I4" s="265" t="s">
        <v>204</v>
      </c>
      <c r="J4" s="296"/>
      <c r="K4" s="296"/>
    </row>
    <row r="5" spans="1:11" s="148" customFormat="1" ht="12" customHeight="1">
      <c r="A5" s="506"/>
      <c r="B5" s="506"/>
      <c r="C5" s="244"/>
      <c r="D5" s="244"/>
      <c r="E5" s="477"/>
      <c r="F5" s="509"/>
      <c r="G5" s="257" t="s">
        <v>260</v>
      </c>
      <c r="H5" s="296"/>
      <c r="I5" s="507"/>
      <c r="J5" s="296"/>
      <c r="K5" s="296"/>
    </row>
    <row r="6" spans="1:11" s="148" customFormat="1" ht="12" customHeight="1">
      <c r="A6" s="506"/>
      <c r="B6" s="506"/>
      <c r="C6" s="244"/>
      <c r="D6" s="244"/>
      <c r="E6" s="477"/>
      <c r="F6" s="509"/>
      <c r="G6" s="296"/>
      <c r="H6" s="296"/>
      <c r="I6" s="507"/>
      <c r="J6" s="296"/>
      <c r="K6" s="296"/>
    </row>
    <row r="7" spans="1:11" s="148" customFormat="1" ht="33.75" customHeight="1">
      <c r="A7" s="506"/>
      <c r="B7" s="506"/>
      <c r="C7" s="284"/>
      <c r="D7" s="284"/>
      <c r="E7" s="477"/>
      <c r="F7" s="505"/>
      <c r="G7" s="296"/>
      <c r="H7" s="296"/>
      <c r="I7" s="502"/>
      <c r="J7" s="296"/>
      <c r="K7" s="296"/>
    </row>
    <row r="8" spans="1:11" ht="12.75" customHeight="1">
      <c r="A8" s="615" t="s">
        <v>33</v>
      </c>
      <c r="B8" s="628"/>
      <c r="C8" s="32">
        <v>29174</v>
      </c>
      <c r="D8" s="465">
        <v>395</v>
      </c>
      <c r="E8" s="465">
        <v>43</v>
      </c>
      <c r="F8" s="465">
        <v>33</v>
      </c>
      <c r="G8" s="465">
        <v>20</v>
      </c>
      <c r="H8" s="465">
        <v>53</v>
      </c>
      <c r="I8" s="465">
        <v>27</v>
      </c>
      <c r="J8" s="465">
        <v>235</v>
      </c>
      <c r="K8" s="465">
        <v>4</v>
      </c>
    </row>
    <row r="9" spans="1:11" ht="33.75">
      <c r="A9" s="610" t="s">
        <v>32</v>
      </c>
      <c r="B9" s="609"/>
      <c r="C9" s="18">
        <f>IF(SUM(C10,C19)=0,"-",SUM(C10,C19))</f>
        <v>3069</v>
      </c>
      <c r="D9" s="18">
        <f>IF(SUM(D10,D19)=0,"-",SUM(D10,D19))</f>
        <v>24</v>
      </c>
      <c r="E9" s="18">
        <f>IF(SUM(E10,E19)=0,"-",SUM(E10,E19))</f>
        <v>11</v>
      </c>
      <c r="F9" s="18">
        <f>IF(SUM(F10,F19)=0,"-",SUM(F10,F19))</f>
        <v>6</v>
      </c>
      <c r="G9" s="18" t="str">
        <f>IF(SUM(G10,G19)=0,"-",SUM(G10,G19))</f>
        <v>-</v>
      </c>
      <c r="H9" s="18">
        <f>IF(SUM(H10,H19)=0,"-",SUM(H10,H19))</f>
        <v>2</v>
      </c>
      <c r="I9" s="18" t="str">
        <f>IF(SUM(I10,I19)=0,"-",SUM(I10,I19))</f>
        <v>-</v>
      </c>
      <c r="J9" s="18">
        <f>IF(SUM(J10,J19)=0,"-",SUM(J10,J19))</f>
        <v>5</v>
      </c>
      <c r="K9" s="18" t="str">
        <f>IF(SUM(K10,K19)=0,"-",SUM(K10,K19))</f>
        <v>-</v>
      </c>
    </row>
    <row r="10" spans="1:11" ht="12.75" customHeight="1">
      <c r="A10" s="599" t="s">
        <v>31</v>
      </c>
      <c r="B10" s="609"/>
      <c r="C10" s="15">
        <f>IF(SUM(C11:C18)=0,"-",SUM(C11:C18))</f>
        <v>475</v>
      </c>
      <c r="D10" s="15" t="str">
        <f>IF(SUM(D11:D18)=0,"-",SUM(D11:D18))</f>
        <v>-</v>
      </c>
      <c r="E10" s="15" t="str">
        <f>IF(SUM(E11:E18)=0,"-",SUM(E11:E18))</f>
        <v>-</v>
      </c>
      <c r="F10" s="15" t="str">
        <f>IF(SUM(F11:F18)=0,"-",SUM(F11:F18))</f>
        <v>-</v>
      </c>
      <c r="G10" s="15" t="str">
        <f>IF(SUM(G11:G18)=0,"-",SUM(G11:G18))</f>
        <v>-</v>
      </c>
      <c r="H10" s="15" t="str">
        <f>IF(SUM(H11:H18)=0,"-",SUM(H11:H18))</f>
        <v>-</v>
      </c>
      <c r="I10" s="15" t="str">
        <f>IF(SUM(I11:I18)=0,"-",SUM(I11:I18))</f>
        <v>-</v>
      </c>
      <c r="J10" s="15" t="str">
        <f>IF(SUM(J11:J18)=0,"-",SUM(J11:J18))</f>
        <v>-</v>
      </c>
      <c r="K10" s="15" t="str">
        <f>IF(SUM(K11:K18)=0,"-",SUM(K11:K18))</f>
        <v>-</v>
      </c>
    </row>
    <row r="11" spans="1:11" ht="12.75" customHeight="1">
      <c r="A11" s="595" t="s">
        <v>30</v>
      </c>
      <c r="B11" s="613"/>
      <c r="C11" s="69">
        <v>240</v>
      </c>
      <c r="D11" s="69" t="s">
        <v>69</v>
      </c>
      <c r="E11" s="69" t="s">
        <v>69</v>
      </c>
      <c r="F11" s="69" t="s">
        <v>69</v>
      </c>
      <c r="G11" s="69" t="s">
        <v>69</v>
      </c>
      <c r="H11" s="69" t="s">
        <v>69</v>
      </c>
      <c r="I11" s="69" t="s">
        <v>69</v>
      </c>
      <c r="J11" s="69" t="s">
        <v>69</v>
      </c>
      <c r="K11" s="69" t="s">
        <v>69</v>
      </c>
    </row>
    <row r="12" spans="1:11" ht="12.75" customHeight="1">
      <c r="A12" s="595" t="s">
        <v>29</v>
      </c>
      <c r="B12" s="613"/>
      <c r="C12" s="68">
        <v>29</v>
      </c>
      <c r="D12" s="68" t="s">
        <v>69</v>
      </c>
      <c r="E12" s="68" t="s">
        <v>69</v>
      </c>
      <c r="F12" s="68" t="s">
        <v>69</v>
      </c>
      <c r="G12" s="68" t="s">
        <v>69</v>
      </c>
      <c r="H12" s="68" t="s">
        <v>69</v>
      </c>
      <c r="I12" s="68" t="s">
        <v>69</v>
      </c>
      <c r="J12" s="68" t="s">
        <v>69</v>
      </c>
      <c r="K12" s="68" t="s">
        <v>69</v>
      </c>
    </row>
    <row r="13" spans="1:11" ht="12.75" customHeight="1">
      <c r="A13" s="595" t="s">
        <v>28</v>
      </c>
      <c r="B13" s="613"/>
      <c r="C13" s="68">
        <v>27</v>
      </c>
      <c r="D13" s="68" t="s">
        <v>69</v>
      </c>
      <c r="E13" s="68" t="s">
        <v>69</v>
      </c>
      <c r="F13" s="68" t="s">
        <v>69</v>
      </c>
      <c r="G13" s="68" t="s">
        <v>69</v>
      </c>
      <c r="H13" s="68" t="s">
        <v>69</v>
      </c>
      <c r="I13" s="68" t="s">
        <v>69</v>
      </c>
      <c r="J13" s="68" t="s">
        <v>69</v>
      </c>
      <c r="K13" s="68" t="s">
        <v>69</v>
      </c>
    </row>
    <row r="14" spans="1:11" ht="12.75" customHeight="1">
      <c r="A14" s="595" t="s">
        <v>27</v>
      </c>
      <c r="B14" s="613"/>
      <c r="C14" s="68">
        <v>1</v>
      </c>
      <c r="D14" s="68" t="s">
        <v>69</v>
      </c>
      <c r="E14" s="68" t="s">
        <v>69</v>
      </c>
      <c r="F14" s="68" t="s">
        <v>69</v>
      </c>
      <c r="G14" s="68" t="s">
        <v>69</v>
      </c>
      <c r="H14" s="68" t="s">
        <v>69</v>
      </c>
      <c r="I14" s="68" t="s">
        <v>69</v>
      </c>
      <c r="J14" s="68" t="s">
        <v>69</v>
      </c>
      <c r="K14" s="68" t="s">
        <v>69</v>
      </c>
    </row>
    <row r="15" spans="1:11" ht="12.75" customHeight="1">
      <c r="A15" s="595" t="s">
        <v>26</v>
      </c>
      <c r="B15" s="613"/>
      <c r="C15" s="68">
        <v>6</v>
      </c>
      <c r="D15" s="68" t="s">
        <v>69</v>
      </c>
      <c r="E15" s="68" t="s">
        <v>69</v>
      </c>
      <c r="F15" s="68" t="s">
        <v>69</v>
      </c>
      <c r="G15" s="68" t="s">
        <v>69</v>
      </c>
      <c r="H15" s="68" t="s">
        <v>69</v>
      </c>
      <c r="I15" s="68" t="s">
        <v>69</v>
      </c>
      <c r="J15" s="68" t="s">
        <v>69</v>
      </c>
      <c r="K15" s="68" t="s">
        <v>69</v>
      </c>
    </row>
    <row r="16" spans="1:11" ht="12.75" customHeight="1">
      <c r="A16" s="595" t="s">
        <v>24</v>
      </c>
      <c r="B16" s="613"/>
      <c r="C16" s="68">
        <v>1</v>
      </c>
      <c r="D16" s="68" t="s">
        <v>69</v>
      </c>
      <c r="E16" s="68" t="s">
        <v>69</v>
      </c>
      <c r="F16" s="68" t="s">
        <v>69</v>
      </c>
      <c r="G16" s="68" t="s">
        <v>69</v>
      </c>
      <c r="H16" s="68" t="s">
        <v>69</v>
      </c>
      <c r="I16" s="68" t="s">
        <v>69</v>
      </c>
      <c r="J16" s="68" t="s">
        <v>69</v>
      </c>
      <c r="K16" s="68" t="s">
        <v>69</v>
      </c>
    </row>
    <row r="17" spans="1:11" ht="12.75" customHeight="1">
      <c r="A17" s="595" t="s">
        <v>23</v>
      </c>
      <c r="B17" s="613"/>
      <c r="C17" s="68">
        <v>16</v>
      </c>
      <c r="D17" s="68" t="s">
        <v>69</v>
      </c>
      <c r="E17" s="68" t="s">
        <v>69</v>
      </c>
      <c r="F17" s="68" t="s">
        <v>69</v>
      </c>
      <c r="G17" s="68" t="s">
        <v>69</v>
      </c>
      <c r="H17" s="68" t="s">
        <v>69</v>
      </c>
      <c r="I17" s="68" t="s">
        <v>69</v>
      </c>
      <c r="J17" s="68" t="s">
        <v>69</v>
      </c>
      <c r="K17" s="68" t="s">
        <v>69</v>
      </c>
    </row>
    <row r="18" spans="1:11" ht="12.75" customHeight="1">
      <c r="A18" s="593" t="s">
        <v>22</v>
      </c>
      <c r="B18" s="613"/>
      <c r="C18" s="66">
        <v>155</v>
      </c>
      <c r="D18" s="66" t="s">
        <v>69</v>
      </c>
      <c r="E18" s="66" t="s">
        <v>69</v>
      </c>
      <c r="F18" s="66" t="s">
        <v>69</v>
      </c>
      <c r="G18" s="66" t="s">
        <v>69</v>
      </c>
      <c r="H18" s="66" t="s">
        <v>69</v>
      </c>
      <c r="I18" s="66" t="s">
        <v>69</v>
      </c>
      <c r="J18" s="66" t="s">
        <v>69</v>
      </c>
      <c r="K18" s="66" t="s">
        <v>69</v>
      </c>
    </row>
    <row r="19" spans="1:11" ht="12.75" customHeight="1">
      <c r="A19" s="593" t="s">
        <v>20</v>
      </c>
      <c r="B19" s="612"/>
      <c r="C19" s="73">
        <v>2594</v>
      </c>
      <c r="D19" s="611">
        <v>24</v>
      </c>
      <c r="E19" s="611">
        <v>11</v>
      </c>
      <c r="F19" s="611">
        <v>6</v>
      </c>
      <c r="G19" s="73" t="s">
        <v>69</v>
      </c>
      <c r="H19" s="611">
        <v>2</v>
      </c>
      <c r="I19" s="73" t="s">
        <v>69</v>
      </c>
      <c r="J19" s="611">
        <v>5</v>
      </c>
      <c r="K19" s="73" t="s">
        <v>69</v>
      </c>
    </row>
    <row r="20" spans="1:11" ht="33.75">
      <c r="A20" s="610" t="s">
        <v>19</v>
      </c>
      <c r="B20" s="627"/>
      <c r="C20" s="17">
        <f>C21</f>
        <v>31</v>
      </c>
      <c r="D20" s="17">
        <f>D21</f>
        <v>3</v>
      </c>
      <c r="E20" s="17" t="str">
        <f>E21</f>
        <v>-</v>
      </c>
      <c r="F20" s="17" t="str">
        <f>F21</f>
        <v>-</v>
      </c>
      <c r="G20" s="17" t="str">
        <f>G21</f>
        <v>-</v>
      </c>
      <c r="H20" s="17">
        <f>H21</f>
        <v>1</v>
      </c>
      <c r="I20" s="17" t="str">
        <f>I21</f>
        <v>-</v>
      </c>
      <c r="J20" s="17">
        <f>J21</f>
        <v>2</v>
      </c>
      <c r="K20" s="17" t="str">
        <f>K21</f>
        <v>-</v>
      </c>
    </row>
    <row r="21" spans="1:11" ht="12.75" customHeight="1">
      <c r="A21" s="599" t="s">
        <v>191</v>
      </c>
      <c r="B21" s="598"/>
      <c r="C21" s="15">
        <f>IF(SUM(C22:C26)=0,"-",SUM(C22:C26))</f>
        <v>31</v>
      </c>
      <c r="D21" s="15">
        <f>IF(SUM(D22:D26)=0,"-",SUM(D22:D26))</f>
        <v>3</v>
      </c>
      <c r="E21" s="15" t="str">
        <f>IF(SUM(E22:E26)=0,"-",SUM(E22:E26))</f>
        <v>-</v>
      </c>
      <c r="F21" s="15" t="str">
        <f>IF(SUM(F22:F26)=0,"-",SUM(F22:F26))</f>
        <v>-</v>
      </c>
      <c r="G21" s="15" t="str">
        <f>IF(SUM(G22:G26)=0,"-",SUM(G22:G26))</f>
        <v>-</v>
      </c>
      <c r="H21" s="15">
        <f>IF(SUM(H22:H26)=0,"-",SUM(H22:H26))</f>
        <v>1</v>
      </c>
      <c r="I21" s="15" t="str">
        <f>IF(SUM(I22:I26)=0,"-",SUM(I22:I26))</f>
        <v>-</v>
      </c>
      <c r="J21" s="15">
        <f>IF(SUM(J22:J26)=0,"-",SUM(J22:J26))</f>
        <v>2</v>
      </c>
      <c r="K21" s="15" t="str">
        <f>IF(SUM(K22:K26)=0,"-",SUM(K22:K26))</f>
        <v>-</v>
      </c>
    </row>
    <row r="22" spans="1:11" ht="12.75" customHeight="1">
      <c r="A22" s="597" t="s">
        <v>17</v>
      </c>
      <c r="B22" s="596"/>
      <c r="C22" s="69" t="s">
        <v>68</v>
      </c>
      <c r="D22" s="69" t="s">
        <v>68</v>
      </c>
      <c r="E22" s="69" t="s">
        <v>68</v>
      </c>
      <c r="F22" s="69" t="s">
        <v>68</v>
      </c>
      <c r="G22" s="69" t="s">
        <v>68</v>
      </c>
      <c r="H22" s="69" t="s">
        <v>68</v>
      </c>
      <c r="I22" s="69" t="s">
        <v>68</v>
      </c>
      <c r="J22" s="69" t="s">
        <v>68</v>
      </c>
      <c r="K22" s="69" t="s">
        <v>68</v>
      </c>
    </row>
    <row r="23" spans="1:11" ht="12.75" customHeight="1">
      <c r="A23" s="595" t="s">
        <v>16</v>
      </c>
      <c r="B23" s="594"/>
      <c r="C23" s="68">
        <v>5</v>
      </c>
      <c r="D23" s="68">
        <v>1</v>
      </c>
      <c r="E23" s="68" t="s">
        <v>67</v>
      </c>
      <c r="F23" s="68" t="s">
        <v>67</v>
      </c>
      <c r="G23" s="68" t="s">
        <v>67</v>
      </c>
      <c r="H23" s="68" t="s">
        <v>67</v>
      </c>
      <c r="I23" s="68" t="s">
        <v>67</v>
      </c>
      <c r="J23" s="68">
        <v>1</v>
      </c>
      <c r="K23" s="68" t="s">
        <v>67</v>
      </c>
    </row>
    <row r="24" spans="1:11" ht="12.75" customHeight="1">
      <c r="A24" s="595" t="s">
        <v>15</v>
      </c>
      <c r="B24" s="594"/>
      <c r="C24" s="68">
        <v>7</v>
      </c>
      <c r="D24" s="68" t="s">
        <v>66</v>
      </c>
      <c r="E24" s="68" t="s">
        <v>66</v>
      </c>
      <c r="F24" s="68" t="s">
        <v>66</v>
      </c>
      <c r="G24" s="68" t="s">
        <v>66</v>
      </c>
      <c r="H24" s="68" t="s">
        <v>66</v>
      </c>
      <c r="I24" s="68" t="s">
        <v>66</v>
      </c>
      <c r="J24" s="68" t="s">
        <v>66</v>
      </c>
      <c r="K24" s="68" t="s">
        <v>66</v>
      </c>
    </row>
    <row r="25" spans="1:11" ht="12.75" customHeight="1">
      <c r="A25" s="595" t="s">
        <v>14</v>
      </c>
      <c r="B25" s="594"/>
      <c r="C25" s="68">
        <v>9</v>
      </c>
      <c r="D25" s="68" t="s">
        <v>66</v>
      </c>
      <c r="E25" s="68" t="s">
        <v>66</v>
      </c>
      <c r="F25" s="68" t="s">
        <v>66</v>
      </c>
      <c r="G25" s="68" t="s">
        <v>66</v>
      </c>
      <c r="H25" s="68" t="s">
        <v>66</v>
      </c>
      <c r="I25" s="68" t="s">
        <v>66</v>
      </c>
      <c r="J25" s="68" t="s">
        <v>66</v>
      </c>
      <c r="K25" s="68" t="s">
        <v>66</v>
      </c>
    </row>
    <row r="26" spans="1:11" ht="12.75" customHeight="1">
      <c r="A26" s="593" t="s">
        <v>13</v>
      </c>
      <c r="B26" s="592"/>
      <c r="C26" s="66">
        <v>10</v>
      </c>
      <c r="D26" s="66">
        <v>2</v>
      </c>
      <c r="E26" s="66" t="s">
        <v>65</v>
      </c>
      <c r="F26" s="66" t="s">
        <v>65</v>
      </c>
      <c r="G26" s="66" t="s">
        <v>65</v>
      </c>
      <c r="H26" s="66">
        <v>1</v>
      </c>
      <c r="I26" s="66" t="s">
        <v>65</v>
      </c>
      <c r="J26" s="66">
        <v>1</v>
      </c>
      <c r="K26" s="66" t="s">
        <v>65</v>
      </c>
    </row>
    <row r="27" spans="1:11" ht="33.75">
      <c r="A27" s="601" t="s">
        <v>11</v>
      </c>
      <c r="B27" s="600"/>
      <c r="C27" s="17" t="str">
        <f>C28</f>
        <v>-</v>
      </c>
      <c r="D27" s="17" t="str">
        <f>D28</f>
        <v>-</v>
      </c>
      <c r="E27" s="17" t="str">
        <f>E28</f>
        <v>-</v>
      </c>
      <c r="F27" s="17" t="str">
        <f>F28</f>
        <v>-</v>
      </c>
      <c r="G27" s="17" t="str">
        <f>G28</f>
        <v>-</v>
      </c>
      <c r="H27" s="17" t="str">
        <f>H28</f>
        <v>-</v>
      </c>
      <c r="I27" s="17" t="str">
        <f>I28</f>
        <v>-</v>
      </c>
      <c r="J27" s="17" t="str">
        <f>J28</f>
        <v>-</v>
      </c>
      <c r="K27" s="17" t="str">
        <f>K28</f>
        <v>-</v>
      </c>
    </row>
    <row r="28" spans="1:11" ht="12.75" customHeight="1">
      <c r="A28" s="599" t="s">
        <v>242</v>
      </c>
      <c r="B28" s="598"/>
      <c r="C28" s="15" t="str">
        <f>IF(SUM(C29:C32)=0,"-",SUM(C29:C32))</f>
        <v>-</v>
      </c>
      <c r="D28" s="15" t="str">
        <f>IF(SUM(D29:D32)=0,"-",SUM(D29:D32))</f>
        <v>-</v>
      </c>
      <c r="E28" s="15" t="str">
        <f>IF(SUM(E29:E32)=0,"-",SUM(E29:E32))</f>
        <v>-</v>
      </c>
      <c r="F28" s="15" t="str">
        <f>IF(SUM(F29:F32)=0,"-",SUM(F29:F32))</f>
        <v>-</v>
      </c>
      <c r="G28" s="15" t="str">
        <f>IF(SUM(G29:G32)=0,"-",SUM(G29:G32))</f>
        <v>-</v>
      </c>
      <c r="H28" s="15" t="str">
        <f>IF(SUM(H29:H32)=0,"-",SUM(H29:H32))</f>
        <v>-</v>
      </c>
      <c r="I28" s="15" t="str">
        <f>IF(SUM(I29:I32)=0,"-",SUM(I29:I32))</f>
        <v>-</v>
      </c>
      <c r="J28" s="15" t="str">
        <f>IF(SUM(J29:J32)=0,"-",SUM(J29:J32))</f>
        <v>-</v>
      </c>
      <c r="K28" s="15" t="str">
        <f>IF(SUM(K29:K32)=0,"-",SUM(K29:K32))</f>
        <v>-</v>
      </c>
    </row>
    <row r="29" spans="1:11" ht="12.75" customHeight="1">
      <c r="A29" s="597" t="s">
        <v>9</v>
      </c>
      <c r="B29" s="596"/>
      <c r="C29" s="626" t="s">
        <v>5</v>
      </c>
      <c r="D29" s="626" t="s">
        <v>5</v>
      </c>
      <c r="E29" s="626" t="s">
        <v>5</v>
      </c>
      <c r="F29" s="626" t="s">
        <v>5</v>
      </c>
      <c r="G29" s="626" t="s">
        <v>5</v>
      </c>
      <c r="H29" s="626" t="s">
        <v>5</v>
      </c>
      <c r="I29" s="626" t="s">
        <v>5</v>
      </c>
      <c r="J29" s="626" t="s">
        <v>5</v>
      </c>
      <c r="K29" s="626" t="s">
        <v>5</v>
      </c>
    </row>
    <row r="30" spans="1:11" ht="12.75" customHeight="1">
      <c r="A30" s="595" t="s">
        <v>8</v>
      </c>
      <c r="B30" s="594"/>
      <c r="C30" s="625" t="s">
        <v>5</v>
      </c>
      <c r="D30" s="625" t="s">
        <v>5</v>
      </c>
      <c r="E30" s="625" t="s">
        <v>5</v>
      </c>
      <c r="F30" s="625" t="s">
        <v>5</v>
      </c>
      <c r="G30" s="625" t="s">
        <v>5</v>
      </c>
      <c r="H30" s="625" t="s">
        <v>5</v>
      </c>
      <c r="I30" s="625" t="s">
        <v>5</v>
      </c>
      <c r="J30" s="625" t="s">
        <v>5</v>
      </c>
      <c r="K30" s="625" t="s">
        <v>5</v>
      </c>
    </row>
    <row r="31" spans="1:11" ht="12.75" customHeight="1">
      <c r="A31" s="595" t="s">
        <v>7</v>
      </c>
      <c r="B31" s="594"/>
      <c r="C31" s="625" t="s">
        <v>5</v>
      </c>
      <c r="D31" s="625" t="s">
        <v>5</v>
      </c>
      <c r="E31" s="625" t="s">
        <v>5</v>
      </c>
      <c r="F31" s="625" t="s">
        <v>5</v>
      </c>
      <c r="G31" s="625" t="s">
        <v>5</v>
      </c>
      <c r="H31" s="625" t="s">
        <v>5</v>
      </c>
      <c r="I31" s="625" t="s">
        <v>5</v>
      </c>
      <c r="J31" s="625" t="s">
        <v>5</v>
      </c>
      <c r="K31" s="625" t="s">
        <v>5</v>
      </c>
    </row>
    <row r="32" spans="1:11" ht="12.75" customHeight="1">
      <c r="A32" s="593" t="s">
        <v>6</v>
      </c>
      <c r="B32" s="592"/>
      <c r="C32" s="66" t="s">
        <v>5</v>
      </c>
      <c r="D32" s="66" t="s">
        <v>5</v>
      </c>
      <c r="E32" s="66" t="s">
        <v>5</v>
      </c>
      <c r="F32" s="66" t="s">
        <v>5</v>
      </c>
      <c r="G32" s="66" t="s">
        <v>5</v>
      </c>
      <c r="H32" s="66" t="s">
        <v>5</v>
      </c>
      <c r="I32" s="66" t="s">
        <v>5</v>
      </c>
      <c r="J32" s="66" t="s">
        <v>5</v>
      </c>
      <c r="K32" s="66" t="s">
        <v>5</v>
      </c>
    </row>
    <row r="33" spans="1:17" ht="12.75" customHeight="1">
      <c r="A33" s="556" t="s">
        <v>231</v>
      </c>
      <c r="B33" s="567"/>
      <c r="C33" s="566"/>
      <c r="D33" s="60"/>
      <c r="E33" s="517"/>
      <c r="F33" s="148"/>
      <c r="G33" s="148"/>
      <c r="H33" s="148"/>
      <c r="I33" s="148"/>
      <c r="J33" s="148"/>
      <c r="K33" s="148"/>
    </row>
    <row r="34" spans="1:17" ht="12.75" customHeight="1">
      <c r="A34" s="146" t="s">
        <v>2</v>
      </c>
      <c r="B34" s="60"/>
      <c r="C34" s="517"/>
      <c r="D34" s="60"/>
      <c r="E34" s="517"/>
      <c r="F34" s="63"/>
      <c r="G34" s="63"/>
      <c r="H34" s="63"/>
      <c r="I34" s="63"/>
      <c r="J34" s="63"/>
      <c r="K34" s="63"/>
      <c r="L34" s="148"/>
      <c r="M34" s="148"/>
      <c r="N34" s="148"/>
      <c r="O34" s="148"/>
      <c r="P34" s="148"/>
      <c r="Q34" s="148"/>
    </row>
    <row r="35" spans="1:17" ht="4.5" customHeight="1">
      <c r="A35" s="147"/>
      <c r="B35" s="60"/>
      <c r="C35" s="517"/>
      <c r="D35" s="60"/>
      <c r="E35" s="517"/>
      <c r="F35" s="63"/>
      <c r="G35" s="63"/>
      <c r="H35" s="63"/>
      <c r="I35" s="63"/>
      <c r="J35" s="63"/>
      <c r="K35" s="63"/>
    </row>
    <row r="36" spans="1:17" ht="12.75" customHeight="1">
      <c r="A36" s="55" t="s">
        <v>241</v>
      </c>
      <c r="B36" s="564"/>
      <c r="C36" s="565"/>
      <c r="D36" s="564"/>
      <c r="E36" s="565"/>
      <c r="F36" s="564"/>
      <c r="G36" s="564"/>
      <c r="H36" s="63"/>
      <c r="I36" s="63"/>
      <c r="J36" s="63"/>
      <c r="K36" s="63"/>
    </row>
    <row r="37" spans="1:17" s="148" customFormat="1" ht="12" customHeight="1">
      <c r="A37" s="55" t="s">
        <v>0</v>
      </c>
      <c r="B37" s="55"/>
      <c r="C37" s="55"/>
      <c r="D37" s="54"/>
      <c r="E37" s="54"/>
    </row>
    <row r="38" spans="1:17" s="148" customFormat="1" ht="12" customHeight="1">
      <c r="A38" s="55" t="s">
        <v>200</v>
      </c>
      <c r="B38" s="55"/>
      <c r="C38" s="55"/>
      <c r="D38" s="54"/>
      <c r="E38" s="54"/>
    </row>
    <row r="39" spans="1:17" s="148" customFormat="1" ht="12" customHeight="1">
      <c r="A39" s="55" t="s">
        <v>199</v>
      </c>
      <c r="B39" s="55"/>
      <c r="C39" s="55"/>
      <c r="D39" s="54"/>
      <c r="E39" s="54"/>
    </row>
  </sheetData>
  <mergeCells count="12">
    <mergeCell ref="I4:I7"/>
    <mergeCell ref="G5:G7"/>
    <mergeCell ref="A2:B7"/>
    <mergeCell ref="C2:C7"/>
    <mergeCell ref="D2:D7"/>
    <mergeCell ref="E2:K2"/>
    <mergeCell ref="E3:I3"/>
    <mergeCell ref="J3:J7"/>
    <mergeCell ref="K3:K7"/>
    <mergeCell ref="E4:E7"/>
    <mergeCell ref="F4:F7"/>
    <mergeCell ref="H4:H7"/>
  </mergeCells>
  <phoneticPr fontId="5"/>
  <pageMargins left="0.78740157480314965" right="0.43307086614173229" top="0.78740157480314965" bottom="0.34" header="0" footer="0"/>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view="pageBreakPreview" zoomScaleNormal="75" zoomScaleSheetLayoutView="100" workbookViewId="0">
      <selection activeCell="D13" sqref="D13"/>
    </sheetView>
  </sheetViews>
  <sheetFormatPr defaultRowHeight="12"/>
  <cols>
    <col min="1" max="1" width="10.25" style="53" customWidth="1"/>
    <col min="2" max="2" width="9.125" style="52" customWidth="1"/>
    <col min="3" max="3" width="7.75" style="563" customWidth="1"/>
    <col min="4" max="4" width="7.75" style="52" customWidth="1"/>
    <col min="5" max="5" width="7.75" style="563" customWidth="1"/>
    <col min="6" max="16" width="7.75" style="52" customWidth="1"/>
    <col min="17" max="26" width="5.875" style="52" customWidth="1"/>
    <col min="27" max="16384" width="9" style="52"/>
  </cols>
  <sheetData>
    <row r="1" spans="1:24" s="93" customFormat="1" ht="12.75" customHeight="1">
      <c r="A1" s="144" t="s">
        <v>266</v>
      </c>
      <c r="B1" s="590"/>
      <c r="C1" s="589"/>
      <c r="D1" s="412"/>
      <c r="E1" s="589"/>
      <c r="F1" s="412"/>
      <c r="G1" s="412"/>
      <c r="H1" s="655"/>
      <c r="I1" s="654"/>
      <c r="P1" s="48" t="s">
        <v>165</v>
      </c>
      <c r="Q1" s="94"/>
      <c r="R1" s="52"/>
      <c r="S1" s="52"/>
      <c r="T1" s="60"/>
      <c r="U1" s="517"/>
      <c r="V1" s="148"/>
      <c r="W1" s="148"/>
      <c r="X1" s="148"/>
    </row>
    <row r="2" spans="1:24" ht="13.5" customHeight="1">
      <c r="A2" s="653"/>
      <c r="B2" s="251" t="s">
        <v>197</v>
      </c>
      <c r="C2" s="652" t="s">
        <v>265</v>
      </c>
      <c r="D2" s="646"/>
      <c r="E2" s="646"/>
      <c r="F2" s="646"/>
      <c r="G2" s="646"/>
      <c r="H2" s="645"/>
      <c r="I2" s="651" t="s">
        <v>264</v>
      </c>
      <c r="J2" s="651"/>
      <c r="K2" s="651"/>
      <c r="L2" s="651"/>
      <c r="M2" s="651"/>
      <c r="N2" s="651"/>
      <c r="O2" s="651"/>
      <c r="P2" s="651"/>
    </row>
    <row r="3" spans="1:24" ht="13.5" customHeight="1">
      <c r="A3" s="335"/>
      <c r="B3" s="244"/>
      <c r="C3" s="648" t="s">
        <v>196</v>
      </c>
      <c r="D3" s="647"/>
      <c r="E3" s="647"/>
      <c r="F3" s="650"/>
      <c r="G3" s="650"/>
      <c r="H3" s="649"/>
      <c r="I3" s="648" t="s">
        <v>196</v>
      </c>
      <c r="J3" s="647"/>
      <c r="K3" s="647"/>
      <c r="L3" s="647"/>
      <c r="M3" s="646"/>
      <c r="N3" s="646"/>
      <c r="O3" s="645"/>
      <c r="P3" s="644" t="s">
        <v>243</v>
      </c>
    </row>
    <row r="4" spans="1:24" ht="13.5" customHeight="1">
      <c r="A4" s="638"/>
      <c r="B4" s="244"/>
      <c r="C4" s="642"/>
      <c r="D4" s="641"/>
      <c r="E4" s="641"/>
      <c r="F4" s="643" t="s">
        <v>244</v>
      </c>
      <c r="G4" s="643"/>
      <c r="H4" s="643"/>
      <c r="I4" s="642"/>
      <c r="J4" s="641"/>
      <c r="K4" s="641"/>
      <c r="L4" s="640"/>
      <c r="M4" s="639" t="s">
        <v>244</v>
      </c>
      <c r="N4" s="639"/>
      <c r="O4" s="639"/>
      <c r="P4" s="635"/>
    </row>
    <row r="5" spans="1:24" s="57" customFormat="1" ht="13.5" customHeight="1">
      <c r="A5" s="638"/>
      <c r="B5" s="244"/>
      <c r="C5" s="247" t="s">
        <v>195</v>
      </c>
      <c r="D5" s="474" t="s">
        <v>194</v>
      </c>
      <c r="E5" s="247" t="s">
        <v>38</v>
      </c>
      <c r="F5" s="247" t="s">
        <v>195</v>
      </c>
      <c r="G5" s="474" t="s">
        <v>194</v>
      </c>
      <c r="H5" s="247" t="s">
        <v>38</v>
      </c>
      <c r="I5" s="247" t="s">
        <v>195</v>
      </c>
      <c r="J5" s="474" t="s">
        <v>194</v>
      </c>
      <c r="K5" s="247" t="s">
        <v>38</v>
      </c>
      <c r="L5" s="637" t="s">
        <v>263</v>
      </c>
      <c r="M5" s="637" t="s">
        <v>195</v>
      </c>
      <c r="N5" s="636" t="s">
        <v>194</v>
      </c>
      <c r="O5" s="247" t="s">
        <v>38</v>
      </c>
      <c r="P5" s="635"/>
    </row>
    <row r="6" spans="1:24" ht="13.5" customHeight="1">
      <c r="A6" s="577" t="s">
        <v>33</v>
      </c>
      <c r="B6" s="32">
        <v>1042843</v>
      </c>
      <c r="C6" s="32">
        <v>157</v>
      </c>
      <c r="D6" s="32">
        <v>1036</v>
      </c>
      <c r="E6" s="32">
        <f>SUM(C6:D6)</f>
        <v>1193</v>
      </c>
      <c r="F6" s="32">
        <v>2</v>
      </c>
      <c r="G6" s="32">
        <v>80</v>
      </c>
      <c r="H6" s="32">
        <f>SUM(F6:G6)</f>
        <v>82</v>
      </c>
      <c r="I6" s="32">
        <v>67239</v>
      </c>
      <c r="J6" s="32">
        <v>70722</v>
      </c>
      <c r="K6" s="32">
        <f>SUM(I6:J6)</f>
        <v>137961</v>
      </c>
      <c r="L6" s="634">
        <f>(P6+K6-O6)/B6*100</f>
        <v>25.441892979096565</v>
      </c>
      <c r="M6" s="32">
        <v>11010</v>
      </c>
      <c r="N6" s="32">
        <v>3730</v>
      </c>
      <c r="O6" s="32">
        <f>SUM(M6:N6)</f>
        <v>14740</v>
      </c>
      <c r="P6" s="465">
        <v>142098</v>
      </c>
    </row>
    <row r="7" spans="1:24" ht="12" customHeight="1">
      <c r="A7" s="576" t="s">
        <v>32</v>
      </c>
      <c r="B7" s="18">
        <f>IF(SUM(B8,B17)=0,"-",SUM(B8,B17))</f>
        <v>53872</v>
      </c>
      <c r="C7" s="18" t="str">
        <f>IF(SUM(C8,C17)=0,"-",SUM(C8,C17))</f>
        <v>-</v>
      </c>
      <c r="D7" s="18">
        <f>IF(SUM(D8,D17)=0,"-",SUM(D8,D17))</f>
        <v>5</v>
      </c>
      <c r="E7" s="172">
        <f>IF(SUM(C7:D7)=0,"-",SUM(C7:D7))</f>
        <v>5</v>
      </c>
      <c r="F7" s="18" t="str">
        <f>IF(SUM(F8,F17)=0,"-",SUM(F8,F17))</f>
        <v>-</v>
      </c>
      <c r="G7" s="18" t="str">
        <f>IF(SUM(G8,G17)=0,"-",SUM(G8,G17))</f>
        <v>-</v>
      </c>
      <c r="H7" s="172" t="str">
        <f>IF(SUM(F7:G7)=0,"-",SUM(F7:G7))</f>
        <v>-</v>
      </c>
      <c r="I7" s="18">
        <f>IF(SUM(I8,I17)=0,"-",SUM(I8,I17))</f>
        <v>1259</v>
      </c>
      <c r="J7" s="18">
        <f>IF(SUM(J8,J17)=0,"-",SUM(J8,J17))</f>
        <v>6430</v>
      </c>
      <c r="K7" s="172">
        <f>IF(SUM(I7:J7)=0,"-",SUM(I7:J7))</f>
        <v>7689</v>
      </c>
      <c r="L7" s="458">
        <f>IF(SUM(P7+K7-O7)=0,"-",(P7+K7-O7)/B7*100)</f>
        <v>27.68228393228393</v>
      </c>
      <c r="M7" s="18">
        <f>IF(SUM(M8,M17)=0,"-",SUM(M8,M17))</f>
        <v>157</v>
      </c>
      <c r="N7" s="18">
        <f>IF(SUM(N8,N17)=0,"-",SUM(N8,N17))</f>
        <v>448</v>
      </c>
      <c r="O7" s="172">
        <f>IF(SUM(M7:N7)=0,"-",SUM(M7:N7))</f>
        <v>605</v>
      </c>
      <c r="P7" s="18">
        <f>IF(SUM(P8,P17)=0,"-",SUM(P8,P17))</f>
        <v>7829</v>
      </c>
    </row>
    <row r="8" spans="1:24">
      <c r="A8" s="16" t="s">
        <v>31</v>
      </c>
      <c r="B8" s="15">
        <f>IF(SUM(B9:B16)=0,"-",SUM(B9:B16))</f>
        <v>17251</v>
      </c>
      <c r="C8" s="15" t="str">
        <f>IF(SUM(C9:C16)=0,"-",SUM(C9:C16))</f>
        <v>-</v>
      </c>
      <c r="D8" s="15">
        <f>IF(SUM(D9:D16)=0,"-",SUM(D9:D16))</f>
        <v>5</v>
      </c>
      <c r="E8" s="172">
        <f>IF(SUM(C8:D8)=0,"-",SUM(C8:D8))</f>
        <v>5</v>
      </c>
      <c r="F8" s="15" t="str">
        <f>IF(SUM(F9:F16)=0,"-",SUM(F9:F16))</f>
        <v>-</v>
      </c>
      <c r="G8" s="15" t="str">
        <f>IF(SUM(G9:G16)=0,"-",SUM(G9:G16))</f>
        <v>-</v>
      </c>
      <c r="H8" s="172" t="str">
        <f>IF(SUM(F8:G8)=0,"-",SUM(F8:G8))</f>
        <v>-</v>
      </c>
      <c r="I8" s="15">
        <f>IF(SUM(I9:I16)=0,"-",SUM(I9:I16))</f>
        <v>1041</v>
      </c>
      <c r="J8" s="15">
        <f>IF(SUM(J9:J16)=0,"-",SUM(J9:J16))</f>
        <v>1202</v>
      </c>
      <c r="K8" s="172">
        <f>IF(SUM(I8:J8)=0,"-",SUM(I8:J8))</f>
        <v>2243</v>
      </c>
      <c r="L8" s="458">
        <f>IF(SUM(P8+K8-O8)=0,"-",(P8+K8-O8)/B8*100)</f>
        <v>26.821633528491102</v>
      </c>
      <c r="M8" s="15">
        <f>IF(SUM(M9:M16)=0,"-",SUM(M9:M16))</f>
        <v>151</v>
      </c>
      <c r="N8" s="15">
        <f>IF(SUM(N9:N16)=0,"-",SUM(N9:N16))</f>
        <v>49</v>
      </c>
      <c r="O8" s="172">
        <f>IF(SUM(M8:N8)=0,"-",SUM(M8:N8))</f>
        <v>200</v>
      </c>
      <c r="P8" s="15">
        <f>IF(SUM(P9:P16)=0,"-",SUM(P9:P16))</f>
        <v>2584</v>
      </c>
    </row>
    <row r="9" spans="1:24">
      <c r="A9" s="13" t="s">
        <v>30</v>
      </c>
      <c r="B9" s="69">
        <v>4570</v>
      </c>
      <c r="C9" s="69" t="s">
        <v>69</v>
      </c>
      <c r="D9" s="69" t="s">
        <v>69</v>
      </c>
      <c r="E9" s="158" t="str">
        <f>IF(SUM(C9:D9)=0,"-",SUM(C9:D9))</f>
        <v>-</v>
      </c>
      <c r="F9" s="69" t="s">
        <v>69</v>
      </c>
      <c r="G9" s="69" t="s">
        <v>69</v>
      </c>
      <c r="H9" s="158" t="str">
        <f>IF(SUM(F9:G9)=0,"-",SUM(F9:G9))</f>
        <v>-</v>
      </c>
      <c r="I9" s="69">
        <v>284</v>
      </c>
      <c r="J9" s="69">
        <v>512</v>
      </c>
      <c r="K9" s="158">
        <f>IF(SUM(I9:J9)=0,"-",SUM(I9:J9))</f>
        <v>796</v>
      </c>
      <c r="L9" s="633">
        <f>IF(SUM(P9+K9-O9)=0,"-",(P9+K9-O9)/B9*100)</f>
        <v>39.540481400437635</v>
      </c>
      <c r="M9" s="69">
        <v>5</v>
      </c>
      <c r="N9" s="69" t="s">
        <v>69</v>
      </c>
      <c r="O9" s="158">
        <f>IF(SUM(M9:N9)=0,"-",SUM(M9:N9))</f>
        <v>5</v>
      </c>
      <c r="P9" s="69">
        <v>1016</v>
      </c>
    </row>
    <row r="10" spans="1:24">
      <c r="A10" s="13" t="s">
        <v>29</v>
      </c>
      <c r="B10" s="68">
        <v>3442</v>
      </c>
      <c r="C10" s="68" t="s">
        <v>69</v>
      </c>
      <c r="D10" s="68" t="s">
        <v>69</v>
      </c>
      <c r="E10" s="574" t="str">
        <f>IF(SUM(C10:D10)=0,"-",SUM(C10:D10))</f>
        <v>-</v>
      </c>
      <c r="F10" s="68" t="s">
        <v>69</v>
      </c>
      <c r="G10" s="68" t="s">
        <v>69</v>
      </c>
      <c r="H10" s="574" t="str">
        <f>IF(SUM(F10:G10)=0,"-",SUM(F10:G10))</f>
        <v>-</v>
      </c>
      <c r="I10" s="68">
        <v>171</v>
      </c>
      <c r="J10" s="68">
        <v>93</v>
      </c>
      <c r="K10" s="574">
        <f>IF(SUM(I10:J10)=0,"-",SUM(I10:J10))</f>
        <v>264</v>
      </c>
      <c r="L10" s="632">
        <f>IF(SUM(P10+K10-O10)=0,"-",(P10+K10-O10)/B10*100)</f>
        <v>11.853573503776873</v>
      </c>
      <c r="M10" s="68">
        <v>124</v>
      </c>
      <c r="N10" s="68">
        <v>21</v>
      </c>
      <c r="O10" s="574">
        <f>IF(SUM(M10:N10)=0,"-",SUM(M10:N10))</f>
        <v>145</v>
      </c>
      <c r="P10" s="68">
        <v>289</v>
      </c>
    </row>
    <row r="11" spans="1:24">
      <c r="A11" s="13" t="s">
        <v>28</v>
      </c>
      <c r="B11" s="68">
        <v>811</v>
      </c>
      <c r="C11" s="68" t="s">
        <v>69</v>
      </c>
      <c r="D11" s="68" t="s">
        <v>69</v>
      </c>
      <c r="E11" s="574" t="str">
        <f>IF(SUM(C11:D11)=0,"-",SUM(C11:D11))</f>
        <v>-</v>
      </c>
      <c r="F11" s="68" t="s">
        <v>69</v>
      </c>
      <c r="G11" s="68" t="s">
        <v>69</v>
      </c>
      <c r="H11" s="574" t="str">
        <f>IF(SUM(F11:G11)=0,"-",SUM(F11:G11))</f>
        <v>-</v>
      </c>
      <c r="I11" s="68">
        <v>113</v>
      </c>
      <c r="J11" s="68">
        <v>13</v>
      </c>
      <c r="K11" s="574">
        <f>IF(SUM(I11:J11)=0,"-",SUM(I11:J11))</f>
        <v>126</v>
      </c>
      <c r="L11" s="632">
        <f>IF(SUM(P11+K11-O11)=0,"-",(P11+K11-O11)/B11*100)</f>
        <v>29.839704069050555</v>
      </c>
      <c r="M11" s="68">
        <v>5</v>
      </c>
      <c r="N11" s="68" t="s">
        <v>69</v>
      </c>
      <c r="O11" s="574">
        <f>IF(SUM(M11:N11)=0,"-",SUM(M11:N11))</f>
        <v>5</v>
      </c>
      <c r="P11" s="68">
        <v>121</v>
      </c>
    </row>
    <row r="12" spans="1:24">
      <c r="A12" s="13" t="s">
        <v>27</v>
      </c>
      <c r="B12" s="68">
        <v>1459</v>
      </c>
      <c r="C12" s="68" t="s">
        <v>69</v>
      </c>
      <c r="D12" s="68" t="s">
        <v>69</v>
      </c>
      <c r="E12" s="574" t="str">
        <f>IF(SUM(C12:D12)=0,"-",SUM(C12:D12))</f>
        <v>-</v>
      </c>
      <c r="F12" s="68" t="s">
        <v>69</v>
      </c>
      <c r="G12" s="68" t="s">
        <v>69</v>
      </c>
      <c r="H12" s="574" t="str">
        <f>IF(SUM(F12:G12)=0,"-",SUM(F12:G12))</f>
        <v>-</v>
      </c>
      <c r="I12" s="68">
        <v>94</v>
      </c>
      <c r="J12" s="68">
        <v>27</v>
      </c>
      <c r="K12" s="574">
        <f>IF(SUM(I12:J12)=0,"-",SUM(I12:J12))</f>
        <v>121</v>
      </c>
      <c r="L12" s="632">
        <f>IF(SUM(P12+K12-O12)=0,"-",(P12+K12-O12)/B12*100)</f>
        <v>15.901302261823167</v>
      </c>
      <c r="M12" s="68">
        <v>6</v>
      </c>
      <c r="N12" s="68">
        <v>2</v>
      </c>
      <c r="O12" s="574">
        <f>IF(SUM(M12:N12)=0,"-",SUM(M12:N12))</f>
        <v>8</v>
      </c>
      <c r="P12" s="68">
        <v>119</v>
      </c>
    </row>
    <row r="13" spans="1:24">
      <c r="A13" s="13" t="s">
        <v>26</v>
      </c>
      <c r="B13" s="68">
        <v>793</v>
      </c>
      <c r="C13" s="68" t="s">
        <v>69</v>
      </c>
      <c r="D13" s="68" t="s">
        <v>69</v>
      </c>
      <c r="E13" s="574" t="str">
        <f>IF(SUM(C13:D13)=0,"-",SUM(C13:D13))</f>
        <v>-</v>
      </c>
      <c r="F13" s="68" t="s">
        <v>69</v>
      </c>
      <c r="G13" s="68" t="s">
        <v>69</v>
      </c>
      <c r="H13" s="574" t="str">
        <f>IF(SUM(F13:G13)=0,"-",SUM(F13:G13))</f>
        <v>-</v>
      </c>
      <c r="I13" s="68">
        <v>83</v>
      </c>
      <c r="J13" s="68">
        <v>28</v>
      </c>
      <c r="K13" s="574">
        <f>IF(SUM(I13:J13)=0,"-",SUM(I13:J13))</f>
        <v>111</v>
      </c>
      <c r="L13" s="632">
        <f>IF(SUM(P13+K13-O13)=0,"-",(P13+K13-O13)/B13*100)</f>
        <v>30.012610340479196</v>
      </c>
      <c r="M13" s="68">
        <v>5</v>
      </c>
      <c r="N13" s="68">
        <v>1</v>
      </c>
      <c r="O13" s="574">
        <f>IF(SUM(M13:N13)=0,"-",SUM(M13:N13))</f>
        <v>6</v>
      </c>
      <c r="P13" s="68">
        <v>133</v>
      </c>
    </row>
    <row r="14" spans="1:24">
      <c r="A14" s="13" t="s">
        <v>24</v>
      </c>
      <c r="B14" s="68">
        <v>2310</v>
      </c>
      <c r="C14" s="68" t="s">
        <v>69</v>
      </c>
      <c r="D14" s="68" t="s">
        <v>69</v>
      </c>
      <c r="E14" s="574" t="str">
        <f>IF(SUM(C14:D14)=0,"-",SUM(C14:D14))</f>
        <v>-</v>
      </c>
      <c r="F14" s="68" t="s">
        <v>69</v>
      </c>
      <c r="G14" s="68" t="s">
        <v>69</v>
      </c>
      <c r="H14" s="574" t="str">
        <f>IF(SUM(F14:G14)=0,"-",SUM(F14:G14))</f>
        <v>-</v>
      </c>
      <c r="I14" s="68">
        <v>143</v>
      </c>
      <c r="J14" s="68">
        <v>406</v>
      </c>
      <c r="K14" s="574">
        <f>IF(SUM(I14:J14)=0,"-",SUM(I14:J14))</f>
        <v>549</v>
      </c>
      <c r="L14" s="632">
        <f>IF(SUM(P14+K14-O14)=0,"-",(P14+K14-O14)/B14*100)</f>
        <v>48.874458874458874</v>
      </c>
      <c r="M14" s="68">
        <v>4</v>
      </c>
      <c r="N14" s="68">
        <v>25</v>
      </c>
      <c r="O14" s="574">
        <f>IF(SUM(M14:N14)=0,"-",SUM(M14:N14))</f>
        <v>29</v>
      </c>
      <c r="P14" s="68">
        <v>609</v>
      </c>
    </row>
    <row r="15" spans="1:24">
      <c r="A15" s="13" t="s">
        <v>23</v>
      </c>
      <c r="B15" s="68">
        <v>776</v>
      </c>
      <c r="C15" s="68" t="s">
        <v>69</v>
      </c>
      <c r="D15" s="68" t="s">
        <v>69</v>
      </c>
      <c r="E15" s="574" t="str">
        <f>IF(SUM(C15:D15)=0,"-",SUM(C15:D15))</f>
        <v>-</v>
      </c>
      <c r="F15" s="68" t="s">
        <v>69</v>
      </c>
      <c r="G15" s="68" t="s">
        <v>69</v>
      </c>
      <c r="H15" s="574" t="str">
        <f>IF(SUM(F15:G15)=0,"-",SUM(F15:G15))</f>
        <v>-</v>
      </c>
      <c r="I15" s="68">
        <v>25</v>
      </c>
      <c r="J15" s="68">
        <v>41</v>
      </c>
      <c r="K15" s="574">
        <f>IF(SUM(I15:J15)=0,"-",SUM(I15:J15))</f>
        <v>66</v>
      </c>
      <c r="L15" s="632">
        <f>IF(SUM(P15+K15-O15)=0,"-",(P15+K15-O15)/B15*100)</f>
        <v>14.690721649484537</v>
      </c>
      <c r="M15" s="68" t="s">
        <v>69</v>
      </c>
      <c r="N15" s="68" t="s">
        <v>69</v>
      </c>
      <c r="O15" s="574">
        <v>0</v>
      </c>
      <c r="P15" s="68">
        <v>48</v>
      </c>
    </row>
    <row r="16" spans="1:24">
      <c r="A16" s="10" t="s">
        <v>22</v>
      </c>
      <c r="B16" s="66">
        <v>3090</v>
      </c>
      <c r="C16" s="66" t="s">
        <v>69</v>
      </c>
      <c r="D16" s="66">
        <v>5</v>
      </c>
      <c r="E16" s="151">
        <f>IF(SUM(C16:D16)=0,"-",SUM(C16:D16))</f>
        <v>5</v>
      </c>
      <c r="F16" s="66" t="s">
        <v>69</v>
      </c>
      <c r="G16" s="66" t="s">
        <v>69</v>
      </c>
      <c r="H16" s="151" t="str">
        <f>IF(SUM(F16:G16)=0,"-",SUM(F16:G16))</f>
        <v>-</v>
      </c>
      <c r="I16" s="66">
        <v>128</v>
      </c>
      <c r="J16" s="66">
        <v>82</v>
      </c>
      <c r="K16" s="151">
        <f>IF(SUM(I16:J16)=0,"-",SUM(I16:J16))</f>
        <v>210</v>
      </c>
      <c r="L16" s="632">
        <f>IF(SUM(P16+K16-O16)=0,"-",(P16+K16-O16)/B16*100)</f>
        <v>14.789644012944983</v>
      </c>
      <c r="M16" s="66">
        <v>2</v>
      </c>
      <c r="N16" s="66" t="s">
        <v>69</v>
      </c>
      <c r="O16" s="151">
        <f>IF(SUM(M16:N16)=0,"-",SUM(M16:N16))</f>
        <v>2</v>
      </c>
      <c r="P16" s="66">
        <v>249</v>
      </c>
    </row>
    <row r="17" spans="1:18">
      <c r="A17" s="20" t="s">
        <v>20</v>
      </c>
      <c r="B17" s="73">
        <v>36621</v>
      </c>
      <c r="C17" s="73" t="s">
        <v>69</v>
      </c>
      <c r="D17" s="73" t="s">
        <v>69</v>
      </c>
      <c r="E17" s="73" t="s">
        <v>69</v>
      </c>
      <c r="F17" s="73" t="s">
        <v>69</v>
      </c>
      <c r="G17" s="73" t="s">
        <v>69</v>
      </c>
      <c r="H17" s="151" t="str">
        <f>IF(SUM(F17:G17)=0,"-",SUM(F17:G17))</f>
        <v>-</v>
      </c>
      <c r="I17" s="73">
        <v>218</v>
      </c>
      <c r="J17" s="73">
        <v>5228</v>
      </c>
      <c r="K17" s="151">
        <f>IF(SUM(I17:J17)=0,"-",SUM(I17:J17))</f>
        <v>5446</v>
      </c>
      <c r="L17" s="553">
        <f>IF(SUM(P17+K17-O17)=0,"-",(P17+K17-O17)/B17*100)</f>
        <v>28.087709237868978</v>
      </c>
      <c r="M17" s="66">
        <v>6</v>
      </c>
      <c r="N17" s="66">
        <v>399</v>
      </c>
      <c r="O17" s="151">
        <f>IF(SUM(M17:N17)=0,"-",SUM(M17:N17))</f>
        <v>405</v>
      </c>
      <c r="P17" s="611">
        <v>5245</v>
      </c>
    </row>
    <row r="18" spans="1:18" ht="33.75">
      <c r="A18" s="610" t="s">
        <v>19</v>
      </c>
      <c r="B18" s="17">
        <f>B19</f>
        <v>7564</v>
      </c>
      <c r="C18" s="17" t="str">
        <f>C19</f>
        <v>-</v>
      </c>
      <c r="D18" s="17" t="str">
        <f>D19</f>
        <v>-</v>
      </c>
      <c r="E18" s="17" t="str">
        <f>E19</f>
        <v>-</v>
      </c>
      <c r="F18" s="17" t="str">
        <f>F19</f>
        <v>-</v>
      </c>
      <c r="G18" s="17" t="str">
        <f>G19</f>
        <v>-</v>
      </c>
      <c r="H18" s="17" t="str">
        <f>H19</f>
        <v>-</v>
      </c>
      <c r="I18" s="17">
        <f>I19</f>
        <v>685</v>
      </c>
      <c r="J18" s="17">
        <f>J19</f>
        <v>177</v>
      </c>
      <c r="K18" s="17">
        <f>K19</f>
        <v>862</v>
      </c>
      <c r="L18" s="449">
        <f>L19</f>
        <v>18.693812797461661</v>
      </c>
      <c r="M18" s="17">
        <f>M19</f>
        <v>294</v>
      </c>
      <c r="N18" s="17">
        <f>N19</f>
        <v>11</v>
      </c>
      <c r="O18" s="17">
        <f>O19</f>
        <v>305</v>
      </c>
      <c r="P18" s="17">
        <f>P19</f>
        <v>857</v>
      </c>
    </row>
    <row r="19" spans="1:18" ht="13.5" customHeight="1">
      <c r="A19" s="16" t="s">
        <v>191</v>
      </c>
      <c r="B19" s="15">
        <f>IF(SUM(B20:B24)=0,"-",SUM(B20:B24))</f>
        <v>7564</v>
      </c>
      <c r="C19" s="15" t="str">
        <f>IF(SUM(C20:C24)=0,"-",SUM(C20:C24))</f>
        <v>-</v>
      </c>
      <c r="D19" s="15" t="str">
        <f>IF(SUM(D20:D24)=0,"-",SUM(D20:D24))</f>
        <v>-</v>
      </c>
      <c r="E19" s="15" t="str">
        <f>IF(SUM(E20:E24)=0,"-",SUM(E20:E24))</f>
        <v>-</v>
      </c>
      <c r="F19" s="15" t="str">
        <f>IF(SUM(F20:F24)=0,"-",SUM(F20:F24))</f>
        <v>-</v>
      </c>
      <c r="G19" s="15" t="str">
        <f>IF(SUM(G20:G24)=0,"-",SUM(G20:G24))</f>
        <v>-</v>
      </c>
      <c r="H19" s="15" t="str">
        <f>IF(SUM(H20:H24)=0,"-",SUM(H20:H24))</f>
        <v>-</v>
      </c>
      <c r="I19" s="15">
        <f>IF(SUM(I20:I24)=0,"-",SUM(I20:I24))</f>
        <v>685</v>
      </c>
      <c r="J19" s="15">
        <f>IF(SUM(J20:J24)=0,"-",SUM(J20:J24))</f>
        <v>177</v>
      </c>
      <c r="K19" s="15">
        <f>IF(SUM(K20:K24)=0,"-",SUM(K20:K24))</f>
        <v>862</v>
      </c>
      <c r="L19" s="458">
        <f>IF(SUM(P19+K19-O19)=0,"-",(P19+K19-O19)/B19*100)</f>
        <v>18.693812797461661</v>
      </c>
      <c r="M19" s="15">
        <f>IF(SUM(M20:M24)=0,"-",SUM(M20:M24))</f>
        <v>294</v>
      </c>
      <c r="N19" s="15">
        <f>IF(SUM(N20:N24)=0,"-",SUM(N20:N24))</f>
        <v>11</v>
      </c>
      <c r="O19" s="15">
        <f>IF(SUM(M19:N19)=0,"-",SUM(M19:N19))</f>
        <v>305</v>
      </c>
      <c r="P19" s="15">
        <f>IF(SUM(P20:P24)=0,"-",SUM(P20:P24))</f>
        <v>857</v>
      </c>
    </row>
    <row r="20" spans="1:18" ht="13.5" customHeight="1">
      <c r="A20" s="20" t="s">
        <v>17</v>
      </c>
      <c r="B20" s="69">
        <v>2287</v>
      </c>
      <c r="C20" s="69" t="s">
        <v>68</v>
      </c>
      <c r="D20" s="69" t="s">
        <v>68</v>
      </c>
      <c r="E20" s="127" t="str">
        <f>IF(SUM(C20:D20)=0,"-",SUM(C20:D20))</f>
        <v>-</v>
      </c>
      <c r="F20" s="69" t="s">
        <v>68</v>
      </c>
      <c r="G20" s="69" t="s">
        <v>68</v>
      </c>
      <c r="H20" s="127" t="str">
        <f>IF(SUM(F20:G20)=0,"-",SUM(F20:G20))</f>
        <v>-</v>
      </c>
      <c r="I20" s="69">
        <v>141</v>
      </c>
      <c r="J20" s="69">
        <v>124</v>
      </c>
      <c r="K20" s="127">
        <f>IF(SUM(I20:J20)=0,"-",SUM(I20:J20))</f>
        <v>265</v>
      </c>
      <c r="L20" s="632">
        <f>IF(SUM(P20+K20-O20)=0,"-",(P20+K20-O20)/B20*100)</f>
        <v>20.288587669435941</v>
      </c>
      <c r="M20" s="69">
        <v>29</v>
      </c>
      <c r="N20" s="69">
        <v>9</v>
      </c>
      <c r="O20" s="127">
        <f>IF(SUM(M20:N20)=0,"-",SUM(M20:N20))</f>
        <v>38</v>
      </c>
      <c r="P20" s="607">
        <v>237</v>
      </c>
    </row>
    <row r="21" spans="1:18" ht="13.5" customHeight="1">
      <c r="A21" s="13" t="s">
        <v>16</v>
      </c>
      <c r="B21" s="68">
        <v>1374</v>
      </c>
      <c r="C21" s="68" t="s">
        <v>67</v>
      </c>
      <c r="D21" s="68" t="s">
        <v>67</v>
      </c>
      <c r="E21" s="24" t="str">
        <f>IF(SUM(C21:D21)=0,"-",SUM(C21:D21))</f>
        <v>-</v>
      </c>
      <c r="F21" s="68" t="s">
        <v>67</v>
      </c>
      <c r="G21" s="68" t="s">
        <v>67</v>
      </c>
      <c r="H21" s="24" t="str">
        <f>IF(SUM(F21:G21)=0,"-",SUM(F21:G21))</f>
        <v>-</v>
      </c>
      <c r="I21" s="68">
        <v>164</v>
      </c>
      <c r="J21" s="68">
        <v>20</v>
      </c>
      <c r="K21" s="24">
        <f>IF(SUM(I21:J21)=0,"-",SUM(I21:J21))</f>
        <v>184</v>
      </c>
      <c r="L21" s="632">
        <f>IF(SUM(P21+K21-O21)=0,"-",(P21+K21-O21)/B21*100)</f>
        <v>20.451237263464336</v>
      </c>
      <c r="M21" s="68">
        <v>88</v>
      </c>
      <c r="N21" s="68">
        <v>1</v>
      </c>
      <c r="O21" s="24">
        <f>IF(SUM(M21:N21)=0,"-",SUM(M21:N21))</f>
        <v>89</v>
      </c>
      <c r="P21" s="603">
        <v>186</v>
      </c>
    </row>
    <row r="22" spans="1:18" s="148" customFormat="1" ht="13.5" customHeight="1">
      <c r="A22" s="13" t="s">
        <v>15</v>
      </c>
      <c r="B22" s="68">
        <v>1666</v>
      </c>
      <c r="C22" s="68" t="s">
        <v>66</v>
      </c>
      <c r="D22" s="68" t="s">
        <v>66</v>
      </c>
      <c r="E22" s="24" t="str">
        <f>IF(SUM(C22:D22)=0,"-",SUM(C22:D22))</f>
        <v>-</v>
      </c>
      <c r="F22" s="68" t="s">
        <v>66</v>
      </c>
      <c r="G22" s="68" t="s">
        <v>66</v>
      </c>
      <c r="H22" s="24" t="str">
        <f>IF(SUM(F22:G22)=0,"-",SUM(F22:G22))</f>
        <v>-</v>
      </c>
      <c r="I22" s="68">
        <v>215</v>
      </c>
      <c r="J22" s="68">
        <v>22</v>
      </c>
      <c r="K22" s="24">
        <f>IF(SUM(I22:J22)=0,"-",SUM(I22:J22))</f>
        <v>237</v>
      </c>
      <c r="L22" s="632">
        <f>IF(SUM(P22+K22-O22)=0,"-",(P22+K22-O22)/B22*100)</f>
        <v>18.967587034813928</v>
      </c>
      <c r="M22" s="68">
        <v>150</v>
      </c>
      <c r="N22" s="68">
        <v>1</v>
      </c>
      <c r="O22" s="24">
        <f>IF(SUM(M22:N22)=0,"-",SUM(M22:N22))</f>
        <v>151</v>
      </c>
      <c r="P22" s="603">
        <v>230</v>
      </c>
      <c r="Q22" s="156"/>
    </row>
    <row r="23" spans="1:18" ht="13.5" customHeight="1">
      <c r="A23" s="13" t="s">
        <v>14</v>
      </c>
      <c r="B23" s="68">
        <v>1174</v>
      </c>
      <c r="C23" s="68" t="s">
        <v>66</v>
      </c>
      <c r="D23" s="68" t="s">
        <v>66</v>
      </c>
      <c r="E23" s="24" t="str">
        <f>IF(SUM(C23:D23)=0,"-",SUM(C23:D23))</f>
        <v>-</v>
      </c>
      <c r="F23" s="68" t="s">
        <v>66</v>
      </c>
      <c r="G23" s="68" t="s">
        <v>66</v>
      </c>
      <c r="H23" s="24" t="str">
        <f>IF(SUM(F23:G23)=0,"-",SUM(F23:G23))</f>
        <v>-</v>
      </c>
      <c r="I23" s="68">
        <v>67</v>
      </c>
      <c r="J23" s="68">
        <v>11</v>
      </c>
      <c r="K23" s="24">
        <f>IF(SUM(I23:J23)=0,"-",SUM(I23:J23))</f>
        <v>78</v>
      </c>
      <c r="L23" s="632">
        <f>IF(SUM(P23+K23-O23)=0,"-",(P23+K23-O23)/B23*100)</f>
        <v>13.202725724020443</v>
      </c>
      <c r="M23" s="68">
        <v>5</v>
      </c>
      <c r="N23" s="68" t="s">
        <v>66</v>
      </c>
      <c r="O23" s="24">
        <f>IF(SUM(M23:N23)=0,"-",SUM(M23:N23))</f>
        <v>5</v>
      </c>
      <c r="P23" s="603">
        <v>82</v>
      </c>
    </row>
    <row r="24" spans="1:18" s="148" customFormat="1" ht="13.5" customHeight="1">
      <c r="A24" s="10" t="s">
        <v>13</v>
      </c>
      <c r="B24" s="66">
        <v>1063</v>
      </c>
      <c r="C24" s="66" t="s">
        <v>65</v>
      </c>
      <c r="D24" s="66" t="s">
        <v>65</v>
      </c>
      <c r="E24" s="103" t="str">
        <f>IF(SUM(C24:D24)=0,"-",SUM(C24:D24))</f>
        <v>-</v>
      </c>
      <c r="F24" s="66" t="s">
        <v>65</v>
      </c>
      <c r="G24" s="66" t="s">
        <v>65</v>
      </c>
      <c r="H24" s="103" t="str">
        <f>IF(SUM(F24:G24)=0,"-",SUM(F24:G24))</f>
        <v>-</v>
      </c>
      <c r="I24" s="66">
        <v>98</v>
      </c>
      <c r="J24" s="66" t="s">
        <v>65</v>
      </c>
      <c r="K24" s="103">
        <f>IF(SUM(I24:J24)=0,"-",SUM(I24:J24))</f>
        <v>98</v>
      </c>
      <c r="L24" s="632">
        <f>IF(SUM(P24+K24-O24)=0,"-",(P24+K24-O24)/B24*100)</f>
        <v>18.626528692380056</v>
      </c>
      <c r="M24" s="66">
        <v>22</v>
      </c>
      <c r="N24" s="66" t="s">
        <v>65</v>
      </c>
      <c r="O24" s="103">
        <f>IF(SUM(M24:N24)=0,"-",SUM(M24:N24))</f>
        <v>22</v>
      </c>
      <c r="P24" s="604">
        <v>122</v>
      </c>
      <c r="Q24" s="156"/>
    </row>
    <row r="25" spans="1:18" ht="33.75">
      <c r="A25" s="19" t="s">
        <v>11</v>
      </c>
      <c r="B25" s="17">
        <f>B26</f>
        <v>9217</v>
      </c>
      <c r="C25" s="17" t="str">
        <f>C26</f>
        <v>-</v>
      </c>
      <c r="D25" s="17" t="str">
        <f>D26</f>
        <v>-</v>
      </c>
      <c r="E25" s="17" t="str">
        <f>E26</f>
        <v>-</v>
      </c>
      <c r="F25" s="17" t="str">
        <f>F26</f>
        <v>-</v>
      </c>
      <c r="G25" s="17" t="str">
        <f>G26</f>
        <v>-</v>
      </c>
      <c r="H25" s="17" t="str">
        <f>H26</f>
        <v>-</v>
      </c>
      <c r="I25" s="17">
        <f>I26</f>
        <v>864</v>
      </c>
      <c r="J25" s="17">
        <f>J26</f>
        <v>252</v>
      </c>
      <c r="K25" s="17">
        <f>K26</f>
        <v>1116</v>
      </c>
      <c r="L25" s="449">
        <f>L26</f>
        <v>20.961267223608548</v>
      </c>
      <c r="M25" s="17">
        <f>M26</f>
        <v>233</v>
      </c>
      <c r="N25" s="17">
        <f>N26</f>
        <v>66</v>
      </c>
      <c r="O25" s="17">
        <f>O26</f>
        <v>299</v>
      </c>
      <c r="P25" s="17">
        <f>P26</f>
        <v>1115</v>
      </c>
    </row>
    <row r="26" spans="1:18">
      <c r="A26" s="16" t="s">
        <v>242</v>
      </c>
      <c r="B26" s="15">
        <f>IF(SUM(B27:B30)=0,"-",SUM(B27:B30))</f>
        <v>9217</v>
      </c>
      <c r="C26" s="15" t="str">
        <f>IF(SUM(C27:C30)=0,"-",SUM(C27:C30))</f>
        <v>-</v>
      </c>
      <c r="D26" s="15" t="str">
        <f>IF(SUM(D27:D30)=0,"-",SUM(D27:D30))</f>
        <v>-</v>
      </c>
      <c r="E26" s="18" t="str">
        <f>IF(SUM(C26:D26)=0,"-",SUM(C26:D26))</f>
        <v>-</v>
      </c>
      <c r="F26" s="15" t="str">
        <f>IF(SUM(F27:F30)=0,"-",SUM(F27:F30))</f>
        <v>-</v>
      </c>
      <c r="G26" s="15" t="str">
        <f>IF(SUM(G27:G30)=0,"-",SUM(G27:G30))</f>
        <v>-</v>
      </c>
      <c r="H26" s="18" t="str">
        <f>IF(SUM(F26:G26)=0,"-",SUM(F26:G26))</f>
        <v>-</v>
      </c>
      <c r="I26" s="15">
        <f>IF(SUM(I27:I30)=0,"-",SUM(I27:I30))</f>
        <v>864</v>
      </c>
      <c r="J26" s="15">
        <f>IF(SUM(J27:J30)=0,"-",SUM(J27:J30))</f>
        <v>252</v>
      </c>
      <c r="K26" s="18">
        <f>IF(SUM(I26:J26)=0,"-",SUM(I26:J26))</f>
        <v>1116</v>
      </c>
      <c r="L26" s="553">
        <f>IF(SUM(P26+K26-O26)=0,"-",(P26+K26-O26)/B26*100)</f>
        <v>20.961267223608548</v>
      </c>
      <c r="M26" s="15">
        <f>IF(SUM(M27:M30)=0,"-",SUM(M27:M30))</f>
        <v>233</v>
      </c>
      <c r="N26" s="15">
        <f>IF(SUM(N27:N30)=0,"-",SUM(N27:N30))</f>
        <v>66</v>
      </c>
      <c r="O26" s="18">
        <f>IF(SUM(M26:N26)=0,"-",SUM(M26:N26))</f>
        <v>299</v>
      </c>
      <c r="P26" s="15">
        <f>IF(SUM(P27:P30)=0,"-",SUM(P27:P30))</f>
        <v>1115</v>
      </c>
    </row>
    <row r="27" spans="1:18" ht="13.5" customHeight="1">
      <c r="A27" s="20" t="s">
        <v>9</v>
      </c>
      <c r="B27" s="69">
        <v>4800</v>
      </c>
      <c r="C27" s="69" t="s">
        <v>5</v>
      </c>
      <c r="D27" s="69" t="s">
        <v>5</v>
      </c>
      <c r="E27" s="69" t="s">
        <v>5</v>
      </c>
      <c r="F27" s="69" t="s">
        <v>5</v>
      </c>
      <c r="G27" s="69" t="s">
        <v>5</v>
      </c>
      <c r="H27" s="69" t="s">
        <v>5</v>
      </c>
      <c r="I27" s="69">
        <v>454</v>
      </c>
      <c r="J27" s="69">
        <v>157</v>
      </c>
      <c r="K27" s="69">
        <v>611</v>
      </c>
      <c r="L27" s="633">
        <f>IF(SUM(P27+K27-O27)=0,"-",(P27+K27-O27)/B27*100)</f>
        <v>19.4375</v>
      </c>
      <c r="M27" s="69">
        <v>229</v>
      </c>
      <c r="N27" s="69">
        <v>60</v>
      </c>
      <c r="O27" s="69">
        <v>289</v>
      </c>
      <c r="P27" s="607">
        <v>611</v>
      </c>
    </row>
    <row r="28" spans="1:18" ht="13.5" customHeight="1">
      <c r="A28" s="13" t="s">
        <v>8</v>
      </c>
      <c r="B28" s="68">
        <v>803</v>
      </c>
      <c r="C28" s="68" t="s">
        <v>5</v>
      </c>
      <c r="D28" s="68" t="s">
        <v>5</v>
      </c>
      <c r="E28" s="68" t="s">
        <v>5</v>
      </c>
      <c r="F28" s="68" t="s">
        <v>5</v>
      </c>
      <c r="G28" s="68" t="s">
        <v>5</v>
      </c>
      <c r="H28" s="68" t="s">
        <v>5</v>
      </c>
      <c r="I28" s="68" t="s">
        <v>5</v>
      </c>
      <c r="J28" s="68">
        <v>61</v>
      </c>
      <c r="K28" s="68">
        <v>61</v>
      </c>
      <c r="L28" s="632">
        <f>IF(SUM(P28+K28-O28)=0,"-",(P28+K28-O28)/B28*100)</f>
        <v>15.193026151930262</v>
      </c>
      <c r="M28" s="68" t="s">
        <v>5</v>
      </c>
      <c r="N28" s="68" t="s">
        <v>5</v>
      </c>
      <c r="O28" s="68">
        <v>0</v>
      </c>
      <c r="P28" s="603">
        <v>61</v>
      </c>
    </row>
    <row r="29" spans="1:18" ht="13.5" customHeight="1">
      <c r="A29" s="13" t="s">
        <v>7</v>
      </c>
      <c r="B29" s="68">
        <v>1559</v>
      </c>
      <c r="C29" s="68" t="s">
        <v>5</v>
      </c>
      <c r="D29" s="68" t="s">
        <v>5</v>
      </c>
      <c r="E29" s="68" t="s">
        <v>5</v>
      </c>
      <c r="F29" s="68" t="s">
        <v>5</v>
      </c>
      <c r="G29" s="68" t="s">
        <v>5</v>
      </c>
      <c r="H29" s="68" t="s">
        <v>5</v>
      </c>
      <c r="I29" s="68">
        <v>146</v>
      </c>
      <c r="J29" s="68" t="s">
        <v>5</v>
      </c>
      <c r="K29" s="68">
        <v>146</v>
      </c>
      <c r="L29" s="632">
        <f>IF(SUM(P29+K29-O29)=0,"-",(P29+K29-O29)/B29*100)</f>
        <v>18.665811417575366</v>
      </c>
      <c r="M29" s="68">
        <v>1</v>
      </c>
      <c r="N29" s="68" t="s">
        <v>5</v>
      </c>
      <c r="O29" s="68">
        <v>1</v>
      </c>
      <c r="P29" s="603">
        <v>146</v>
      </c>
    </row>
    <row r="30" spans="1:18" s="148" customFormat="1" ht="13.5" customHeight="1">
      <c r="A30" s="10" t="s">
        <v>6</v>
      </c>
      <c r="B30" s="66">
        <v>2055</v>
      </c>
      <c r="C30" s="66" t="s">
        <v>5</v>
      </c>
      <c r="D30" s="66" t="s">
        <v>5</v>
      </c>
      <c r="E30" s="66" t="s">
        <v>5</v>
      </c>
      <c r="F30" s="66" t="s">
        <v>5</v>
      </c>
      <c r="G30" s="66" t="s">
        <v>5</v>
      </c>
      <c r="H30" s="66" t="s">
        <v>5</v>
      </c>
      <c r="I30" s="66">
        <v>264</v>
      </c>
      <c r="J30" s="66">
        <v>34</v>
      </c>
      <c r="K30" s="66">
        <v>298</v>
      </c>
      <c r="L30" s="458">
        <f>IF(SUM(P30+K30-O30)=0,"-",(P30+K30-O30)/B30*100)</f>
        <v>28.515815085158152</v>
      </c>
      <c r="M30" s="66">
        <v>3</v>
      </c>
      <c r="N30" s="66">
        <v>6</v>
      </c>
      <c r="O30" s="66">
        <v>9</v>
      </c>
      <c r="P30" s="604">
        <v>297</v>
      </c>
      <c r="Q30" s="156"/>
    </row>
    <row r="31" spans="1:18" ht="13.5" customHeight="1">
      <c r="A31" s="556" t="s">
        <v>231</v>
      </c>
      <c r="B31" s="60"/>
      <c r="C31" s="517"/>
      <c r="D31" s="60"/>
      <c r="E31" s="517"/>
      <c r="F31" s="63"/>
      <c r="G31" s="63"/>
      <c r="H31" s="63"/>
      <c r="I31" s="60"/>
      <c r="J31" s="517"/>
      <c r="K31" s="60"/>
      <c r="L31" s="517"/>
      <c r="M31" s="63"/>
      <c r="N31" s="63"/>
      <c r="O31" s="63"/>
      <c r="Q31" s="60"/>
      <c r="R31" s="517"/>
    </row>
    <row r="32" spans="1:18" ht="13.5" customHeight="1">
      <c r="A32" s="146" t="s">
        <v>2</v>
      </c>
      <c r="B32" s="564"/>
      <c r="C32" s="565"/>
      <c r="D32" s="564"/>
      <c r="E32" s="565"/>
      <c r="F32" s="564"/>
      <c r="G32" s="564"/>
      <c r="H32" s="63"/>
      <c r="I32" s="63"/>
      <c r="J32" s="63"/>
      <c r="K32" s="63"/>
    </row>
    <row r="33" spans="1:25" ht="6" customHeight="1">
      <c r="A33" s="147"/>
      <c r="B33" s="54"/>
      <c r="C33" s="426"/>
      <c r="D33" s="54"/>
      <c r="E33" s="426"/>
      <c r="F33" s="54"/>
      <c r="G33" s="54"/>
      <c r="I33" s="63"/>
      <c r="J33" s="63"/>
      <c r="K33" s="63"/>
      <c r="O33" s="64"/>
      <c r="P33" s="57"/>
    </row>
    <row r="34" spans="1:25" ht="13.5" customHeight="1">
      <c r="A34" s="55" t="s">
        <v>241</v>
      </c>
      <c r="B34" s="54"/>
      <c r="C34" s="426"/>
      <c r="D34" s="54"/>
      <c r="E34" s="426"/>
      <c r="F34" s="54"/>
      <c r="G34" s="54"/>
      <c r="J34" s="63"/>
      <c r="K34" s="63"/>
      <c r="O34" s="64"/>
    </row>
    <row r="35" spans="1:25" s="148" customFormat="1" ht="13.5" customHeight="1">
      <c r="A35" s="55" t="s">
        <v>0</v>
      </c>
      <c r="B35" s="55"/>
      <c r="C35" s="55"/>
      <c r="D35" s="55"/>
      <c r="E35" s="54"/>
      <c r="F35" s="426"/>
      <c r="G35" s="54"/>
      <c r="H35" s="54"/>
      <c r="O35" s="64"/>
    </row>
    <row r="36" spans="1:25" s="148" customFormat="1" ht="13.5" customHeight="1">
      <c r="A36" s="427" t="s">
        <v>240</v>
      </c>
      <c r="B36" s="427"/>
      <c r="C36" s="427"/>
      <c r="D36" s="427"/>
      <c r="E36" s="427"/>
      <c r="F36" s="427"/>
      <c r="G36" s="427"/>
      <c r="H36" s="427"/>
      <c r="I36" s="427"/>
      <c r="J36" s="427"/>
      <c r="K36" s="427"/>
      <c r="L36" s="427"/>
      <c r="M36" s="427"/>
      <c r="N36" s="427"/>
      <c r="O36" s="427"/>
      <c r="P36" s="427"/>
    </row>
    <row r="37" spans="1:25" s="148" customFormat="1" ht="13.5" customHeight="1">
      <c r="A37" s="425" t="s">
        <v>186</v>
      </c>
      <c r="B37" s="55"/>
      <c r="C37" s="55"/>
      <c r="D37" s="55"/>
      <c r="E37" s="54"/>
      <c r="F37" s="426"/>
      <c r="G37" s="54"/>
      <c r="H37" s="54"/>
      <c r="I37" s="54"/>
    </row>
    <row r="38" spans="1:25" s="148" customFormat="1" ht="14.25" customHeight="1">
      <c r="A38" s="425" t="s">
        <v>222</v>
      </c>
      <c r="B38" s="55"/>
      <c r="C38" s="55"/>
      <c r="D38" s="55"/>
      <c r="E38" s="54"/>
      <c r="F38" s="426"/>
      <c r="G38" s="54"/>
      <c r="H38" s="54"/>
    </row>
    <row r="39" spans="1:25" ht="13.5" customHeight="1">
      <c r="A39" s="425" t="s">
        <v>262</v>
      </c>
      <c r="B39" s="100"/>
      <c r="C39" s="631"/>
      <c r="D39" s="100"/>
      <c r="E39" s="631"/>
      <c r="F39" s="100"/>
      <c r="G39" s="100"/>
      <c r="H39" s="630"/>
      <c r="I39" s="630"/>
      <c r="J39" s="630"/>
      <c r="K39" s="630"/>
      <c r="L39" s="630"/>
      <c r="M39" s="630"/>
      <c r="N39" s="630"/>
      <c r="O39" s="630"/>
      <c r="Q39" s="94"/>
      <c r="T39" s="60"/>
      <c r="U39" s="517"/>
      <c r="V39" s="148"/>
      <c r="W39" s="148"/>
      <c r="X39" s="148"/>
      <c r="Y39" s="93"/>
    </row>
    <row r="40" spans="1:25" ht="13.5" customHeight="1">
      <c r="A40" s="425" t="s">
        <v>238</v>
      </c>
      <c r="B40" s="100"/>
      <c r="C40" s="631"/>
      <c r="D40" s="100"/>
      <c r="E40" s="631"/>
      <c r="F40" s="100"/>
      <c r="G40" s="100"/>
      <c r="H40" s="630"/>
      <c r="I40" s="630"/>
      <c r="J40" s="630"/>
      <c r="K40" s="630"/>
      <c r="L40" s="630"/>
      <c r="M40" s="630"/>
      <c r="N40" s="630"/>
      <c r="O40" s="630"/>
    </row>
    <row r="41" spans="1:25" ht="13.5" customHeight="1">
      <c r="A41" s="55"/>
      <c r="B41" s="100"/>
      <c r="C41" s="631"/>
      <c r="D41" s="100"/>
      <c r="E41" s="631"/>
      <c r="F41" s="100"/>
      <c r="G41" s="100"/>
      <c r="H41" s="630"/>
      <c r="I41" s="630"/>
      <c r="J41" s="630"/>
      <c r="K41" s="630"/>
      <c r="L41" s="630"/>
      <c r="M41" s="630"/>
      <c r="N41" s="630"/>
      <c r="O41" s="630"/>
    </row>
  </sheetData>
  <mergeCells count="10">
    <mergeCell ref="A36:P36"/>
    <mergeCell ref="B2:B5"/>
    <mergeCell ref="C2:H2"/>
    <mergeCell ref="I2:P2"/>
    <mergeCell ref="C3:E4"/>
    <mergeCell ref="I3:L4"/>
    <mergeCell ref="M3:O3"/>
    <mergeCell ref="P3:P5"/>
    <mergeCell ref="F4:H4"/>
    <mergeCell ref="M4:O4"/>
  </mergeCells>
  <phoneticPr fontId="5"/>
  <pageMargins left="0.78740157480314965" right="0.78740157480314965" top="0.78740157480314965" bottom="0.37" header="0" footer="0"/>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view="pageBreakPreview" zoomScale="115" zoomScaleNormal="75" zoomScaleSheetLayoutView="115" workbookViewId="0">
      <selection activeCell="D13" sqref="D13"/>
    </sheetView>
  </sheetViews>
  <sheetFormatPr defaultRowHeight="12"/>
  <cols>
    <col min="1" max="1" width="10.25" style="53" customWidth="1"/>
    <col min="2" max="2" width="7.75" style="52" customWidth="1"/>
    <col min="3" max="5" width="9.125" style="563" customWidth="1"/>
    <col min="6" max="6" width="7.75" style="52" customWidth="1"/>
    <col min="7" max="7" width="7.75" style="563" customWidth="1"/>
    <col min="8" max="10" width="7.75" style="52" customWidth="1"/>
    <col min="11" max="11" width="8.875" style="52" customWidth="1"/>
    <col min="12" max="12" width="8.75" style="52" customWidth="1"/>
    <col min="13" max="18" width="7.75" style="52" customWidth="1"/>
    <col min="19" max="20" width="5.875" style="52" customWidth="1"/>
    <col min="21" max="21" width="1.375" style="52" customWidth="1"/>
    <col min="22" max="28" width="5.875" style="52" customWidth="1"/>
    <col min="29" max="16384" width="9" style="52"/>
  </cols>
  <sheetData>
    <row r="1" spans="1:27" ht="13.5" customHeight="1">
      <c r="A1" s="144" t="s">
        <v>279</v>
      </c>
      <c r="B1" s="590"/>
      <c r="C1" s="589"/>
      <c r="D1" s="589"/>
      <c r="E1" s="589"/>
      <c r="F1" s="412"/>
      <c r="G1" s="589"/>
      <c r="H1" s="412"/>
      <c r="I1" s="412"/>
      <c r="J1" s="412"/>
      <c r="K1" s="629"/>
      <c r="L1" s="654"/>
      <c r="M1" s="93"/>
      <c r="N1" s="93"/>
      <c r="O1" s="93"/>
      <c r="P1" s="93"/>
      <c r="Q1" s="93"/>
      <c r="R1" s="419" t="s">
        <v>278</v>
      </c>
      <c r="S1" s="419"/>
      <c r="T1" s="419"/>
      <c r="V1" s="60"/>
      <c r="W1" s="517"/>
      <c r="X1" s="148"/>
      <c r="Y1" s="148"/>
      <c r="Z1" s="148"/>
      <c r="AA1" s="93"/>
    </row>
    <row r="2" spans="1:27" s="148" customFormat="1" ht="12" customHeight="1">
      <c r="A2" s="506"/>
      <c r="B2" s="506"/>
      <c r="C2" s="251" t="s">
        <v>213</v>
      </c>
      <c r="D2" s="257" t="s">
        <v>251</v>
      </c>
      <c r="E2" s="256"/>
      <c r="F2" s="296" t="s">
        <v>277</v>
      </c>
      <c r="G2" s="296"/>
      <c r="H2" s="296"/>
      <c r="I2" s="296"/>
      <c r="J2" s="296"/>
      <c r="K2" s="503"/>
      <c r="L2" s="512" t="s">
        <v>235</v>
      </c>
      <c r="M2" s="511"/>
      <c r="N2" s="511"/>
      <c r="O2" s="511"/>
      <c r="P2" s="511"/>
      <c r="Q2" s="511"/>
      <c r="R2" s="511"/>
      <c r="S2" s="511"/>
      <c r="T2" s="510"/>
    </row>
    <row r="3" spans="1:27" s="148" customFormat="1" ht="12" customHeight="1">
      <c r="A3" s="506"/>
      <c r="B3" s="506"/>
      <c r="C3" s="244"/>
      <c r="D3" s="251" t="s">
        <v>276</v>
      </c>
      <c r="E3" s="251" t="s">
        <v>275</v>
      </c>
      <c r="F3" s="251" t="s">
        <v>274</v>
      </c>
      <c r="G3" s="251" t="s">
        <v>273</v>
      </c>
      <c r="H3" s="251" t="s">
        <v>272</v>
      </c>
      <c r="I3" s="251" t="s">
        <v>271</v>
      </c>
      <c r="J3" s="251" t="s">
        <v>270</v>
      </c>
      <c r="K3" s="251" t="s">
        <v>269</v>
      </c>
      <c r="L3" s="620" t="s">
        <v>210</v>
      </c>
      <c r="M3" s="619"/>
      <c r="N3" s="619"/>
      <c r="O3" s="619"/>
      <c r="P3" s="619"/>
      <c r="Q3" s="619"/>
      <c r="R3" s="618"/>
      <c r="S3" s="296" t="s">
        <v>209</v>
      </c>
      <c r="T3" s="296" t="s">
        <v>208</v>
      </c>
    </row>
    <row r="4" spans="1:27" s="148" customFormat="1" ht="12" customHeight="1">
      <c r="A4" s="506"/>
      <c r="B4" s="506"/>
      <c r="C4" s="244"/>
      <c r="D4" s="244"/>
      <c r="E4" s="244"/>
      <c r="F4" s="244"/>
      <c r="G4" s="244"/>
      <c r="H4" s="244"/>
      <c r="I4" s="244"/>
      <c r="J4" s="244"/>
      <c r="K4" s="244"/>
      <c r="L4" s="251" t="s">
        <v>207</v>
      </c>
      <c r="M4" s="264" t="s">
        <v>206</v>
      </c>
      <c r="N4" s="511"/>
      <c r="O4" s="511"/>
      <c r="P4" s="545"/>
      <c r="Q4" s="296" t="s">
        <v>205</v>
      </c>
      <c r="R4" s="265" t="s">
        <v>204</v>
      </c>
      <c r="S4" s="296"/>
      <c r="T4" s="296"/>
    </row>
    <row r="5" spans="1:27" s="148" customFormat="1" ht="12" customHeight="1">
      <c r="A5" s="506"/>
      <c r="B5" s="506"/>
      <c r="C5" s="244"/>
      <c r="D5" s="244"/>
      <c r="E5" s="244"/>
      <c r="F5" s="244"/>
      <c r="G5" s="244"/>
      <c r="H5" s="244"/>
      <c r="I5" s="244"/>
      <c r="J5" s="244"/>
      <c r="K5" s="244"/>
      <c r="L5" s="244"/>
      <c r="M5" s="509"/>
      <c r="N5" s="257" t="s">
        <v>227</v>
      </c>
      <c r="O5" s="545"/>
      <c r="P5" s="545"/>
      <c r="Q5" s="296"/>
      <c r="R5" s="507"/>
      <c r="S5" s="296"/>
      <c r="T5" s="296"/>
    </row>
    <row r="6" spans="1:27" s="148" customFormat="1" ht="12" customHeight="1">
      <c r="A6" s="506"/>
      <c r="B6" s="506"/>
      <c r="C6" s="244"/>
      <c r="D6" s="244"/>
      <c r="E6" s="244"/>
      <c r="F6" s="244"/>
      <c r="G6" s="244"/>
      <c r="H6" s="244"/>
      <c r="I6" s="244"/>
      <c r="J6" s="244"/>
      <c r="K6" s="244"/>
      <c r="L6" s="244"/>
      <c r="M6" s="509"/>
      <c r="N6" s="296"/>
      <c r="O6" s="264" t="s">
        <v>268</v>
      </c>
      <c r="P6" s="663" t="s">
        <v>267</v>
      </c>
      <c r="Q6" s="296"/>
      <c r="R6" s="507"/>
      <c r="S6" s="296"/>
      <c r="T6" s="296"/>
    </row>
    <row r="7" spans="1:27" s="148" customFormat="1" ht="33.75" customHeight="1">
      <c r="A7" s="506"/>
      <c r="B7" s="506"/>
      <c r="C7" s="284"/>
      <c r="D7" s="284"/>
      <c r="E7" s="284"/>
      <c r="F7" s="284"/>
      <c r="G7" s="284"/>
      <c r="H7" s="284"/>
      <c r="I7" s="284"/>
      <c r="J7" s="284"/>
      <c r="K7" s="284"/>
      <c r="L7" s="284"/>
      <c r="M7" s="505"/>
      <c r="N7" s="296"/>
      <c r="O7" s="505"/>
      <c r="P7" s="662"/>
      <c r="Q7" s="296"/>
      <c r="R7" s="502"/>
      <c r="S7" s="296"/>
      <c r="T7" s="296"/>
    </row>
    <row r="8" spans="1:27" ht="12.75" customHeight="1">
      <c r="A8" s="615" t="s">
        <v>33</v>
      </c>
      <c r="B8" s="628"/>
      <c r="C8" s="32">
        <v>142098</v>
      </c>
      <c r="D8" s="322">
        <v>695</v>
      </c>
      <c r="E8" s="322">
        <v>115</v>
      </c>
      <c r="F8" s="465">
        <v>75561</v>
      </c>
      <c r="G8" s="32">
        <v>5197</v>
      </c>
      <c r="H8" s="465">
        <v>4927</v>
      </c>
      <c r="I8" s="465">
        <v>359</v>
      </c>
      <c r="J8" s="465">
        <v>88</v>
      </c>
      <c r="K8" s="465">
        <v>8933</v>
      </c>
      <c r="L8" s="465">
        <v>2146</v>
      </c>
      <c r="M8" s="465">
        <v>525</v>
      </c>
      <c r="N8" s="465">
        <v>321</v>
      </c>
      <c r="O8" s="465">
        <v>189</v>
      </c>
      <c r="P8" s="465">
        <v>31</v>
      </c>
      <c r="Q8" s="465">
        <v>766</v>
      </c>
      <c r="R8" s="465">
        <v>3808</v>
      </c>
      <c r="S8" s="465">
        <v>1346</v>
      </c>
      <c r="T8" s="465">
        <v>342</v>
      </c>
      <c r="U8" s="660"/>
    </row>
    <row r="9" spans="1:27" ht="33.75">
      <c r="A9" s="610" t="s">
        <v>32</v>
      </c>
      <c r="B9" s="609"/>
      <c r="C9" s="18">
        <f>IF(SUM(C10,C19)=0,"-",SUM(C10,C19))</f>
        <v>7688</v>
      </c>
      <c r="D9" s="18" t="str">
        <f>IF(SUM(D10,D19)=0,"-",SUM(D10,D19))</f>
        <v>-</v>
      </c>
      <c r="E9" s="18" t="str">
        <f>IF(SUM(E10,E19)=0,"-",SUM(E10,E19))</f>
        <v>-</v>
      </c>
      <c r="F9" s="18">
        <f>IF(SUM(F10,F19)=0,"-",SUM(F10,F19))</f>
        <v>2130</v>
      </c>
      <c r="G9" s="18">
        <f>IF(SUM(G10,G19)=0,"-",SUM(G10,G19))</f>
        <v>146</v>
      </c>
      <c r="H9" s="18">
        <f>IF(SUM(H10,H19)=0,"-",SUM(H10,H19))</f>
        <v>155</v>
      </c>
      <c r="I9" s="18">
        <f>IF(SUM(I10,I19)=0,"-",SUM(I10,I19))</f>
        <v>11</v>
      </c>
      <c r="J9" s="18">
        <f>IF(SUM(J10,J19)=0,"-",SUM(J10,J19))</f>
        <v>1</v>
      </c>
      <c r="K9" s="18">
        <f>IF(SUM(K10,K19)=0,"-",SUM(K10,K19))</f>
        <v>743</v>
      </c>
      <c r="L9" s="18">
        <f>IF(SUM(L10,L19)=0,"-",SUM(L10,L19))</f>
        <v>282</v>
      </c>
      <c r="M9" s="18">
        <f>IF(SUM(M10,M19)=0,"-",SUM(M10,M19))</f>
        <v>40</v>
      </c>
      <c r="N9" s="18">
        <f>IF(SUM(N10,N19)=0,"-",SUM(N10,N19))</f>
        <v>4</v>
      </c>
      <c r="O9" s="18">
        <f>IF(SUM(O10,O19)=0,"-",SUM(O10,O19))</f>
        <v>3</v>
      </c>
      <c r="P9" s="18">
        <f>IF(SUM(P10,P19)=0,"-",SUM(P10,P19))</f>
        <v>2</v>
      </c>
      <c r="Q9" s="18">
        <f>IF(SUM(Q10,Q19)=0,"-",SUM(Q10,Q19))</f>
        <v>41</v>
      </c>
      <c r="R9" s="18">
        <f>IF(SUM(R10,R19)=0,"-",SUM(R10,R19))</f>
        <v>206</v>
      </c>
      <c r="S9" s="18">
        <f>IF(SUM(S10,S19)=0,"-",SUM(S10,S19))</f>
        <v>113</v>
      </c>
      <c r="T9" s="18">
        <f>IF(SUM(T10,T19)=0,"-",SUM(T10,T19))</f>
        <v>45</v>
      </c>
      <c r="U9" s="660"/>
    </row>
    <row r="10" spans="1:27" ht="12.75" customHeight="1">
      <c r="A10" s="599" t="s">
        <v>31</v>
      </c>
      <c r="B10" s="609"/>
      <c r="C10" s="15">
        <f>IF(SUM(C11:C18)=0,"-",SUM(C11:C18))</f>
        <v>2443</v>
      </c>
      <c r="D10" s="15" t="str">
        <f>IF(SUM(D11:D18)=0,"-",SUM(D11:D18))</f>
        <v>-</v>
      </c>
      <c r="E10" s="15" t="str">
        <f>IF(SUM(E11:E18)=0,"-",SUM(E11:E18))</f>
        <v>-</v>
      </c>
      <c r="F10" s="15">
        <f>IF(SUM(F11:F18)=0,"-",SUM(F11:F18))</f>
        <v>2130</v>
      </c>
      <c r="G10" s="15">
        <f>IF(SUM(G11:G18)=0,"-",SUM(G11:G18))</f>
        <v>146</v>
      </c>
      <c r="H10" s="15">
        <f>IF(SUM(H11:H18)=0,"-",SUM(H11:H18))</f>
        <v>155</v>
      </c>
      <c r="I10" s="15">
        <f>IF(SUM(I11:I18)=0,"-",SUM(I11:I18))</f>
        <v>11</v>
      </c>
      <c r="J10" s="15">
        <f>IF(SUM(J11:J18)=0,"-",SUM(J11:J18))</f>
        <v>1</v>
      </c>
      <c r="K10" s="15">
        <f>IF(SUM(K11:K18)=0,"-",SUM(K11:K18))</f>
        <v>189</v>
      </c>
      <c r="L10" s="15">
        <f>IF(SUM(L11:L18)=0,"-",SUM(L11:L18))</f>
        <v>32</v>
      </c>
      <c r="M10" s="15">
        <f>IF(SUM(M11:M18)=0,"-",SUM(M11:M18))</f>
        <v>8</v>
      </c>
      <c r="N10" s="15">
        <f>IF(SUM(N11:N18)=0,"-",SUM(N11:N18))</f>
        <v>4</v>
      </c>
      <c r="O10" s="15">
        <f>IF(SUM(O11:O18)=0,"-",SUM(O11:O18))</f>
        <v>3</v>
      </c>
      <c r="P10" s="15">
        <f>IF(SUM(P11:P18)=0,"-",SUM(P11:P18))</f>
        <v>2</v>
      </c>
      <c r="Q10" s="15">
        <f>IF(SUM(Q11:Q18)=0,"-",SUM(Q11:Q18))</f>
        <v>26</v>
      </c>
      <c r="R10" s="15">
        <f>IF(SUM(R11:R18)=0,"-",SUM(R11:R18))</f>
        <v>22</v>
      </c>
      <c r="S10" s="15">
        <f>IF(SUM(S11:S18)=0,"-",SUM(S11:S18))</f>
        <v>40</v>
      </c>
      <c r="T10" s="15">
        <f>IF(SUM(T11:T18)=0,"-",SUM(T11:T18))</f>
        <v>45</v>
      </c>
      <c r="U10" s="660"/>
    </row>
    <row r="11" spans="1:27" ht="12.75" customHeight="1">
      <c r="A11" s="595" t="s">
        <v>30</v>
      </c>
      <c r="B11" s="613"/>
      <c r="C11" s="69">
        <v>965</v>
      </c>
      <c r="D11" s="69" t="s">
        <v>69</v>
      </c>
      <c r="E11" s="69" t="s">
        <v>69</v>
      </c>
      <c r="F11" s="69">
        <v>824</v>
      </c>
      <c r="G11" s="69">
        <v>77</v>
      </c>
      <c r="H11" s="69">
        <v>60</v>
      </c>
      <c r="I11" s="69">
        <v>3</v>
      </c>
      <c r="J11" s="69">
        <v>1</v>
      </c>
      <c r="K11" s="69">
        <v>66</v>
      </c>
      <c r="L11" s="69">
        <v>7</v>
      </c>
      <c r="M11" s="69">
        <v>2</v>
      </c>
      <c r="N11" s="69">
        <v>1</v>
      </c>
      <c r="O11" s="69">
        <v>1</v>
      </c>
      <c r="P11" s="69">
        <v>1</v>
      </c>
      <c r="Q11" s="69">
        <v>10</v>
      </c>
      <c r="R11" s="69">
        <v>13</v>
      </c>
      <c r="S11" s="69">
        <v>2</v>
      </c>
      <c r="T11" s="69">
        <v>32</v>
      </c>
      <c r="U11" s="660"/>
    </row>
    <row r="12" spans="1:27" ht="12.75" customHeight="1">
      <c r="A12" s="595" t="s">
        <v>29</v>
      </c>
      <c r="B12" s="613"/>
      <c r="C12" s="68">
        <v>276</v>
      </c>
      <c r="D12" s="68" t="s">
        <v>69</v>
      </c>
      <c r="E12" s="68" t="s">
        <v>69</v>
      </c>
      <c r="F12" s="68">
        <v>266</v>
      </c>
      <c r="G12" s="68">
        <v>3</v>
      </c>
      <c r="H12" s="68">
        <v>7</v>
      </c>
      <c r="I12" s="68" t="s">
        <v>69</v>
      </c>
      <c r="J12" s="68" t="s">
        <v>69</v>
      </c>
      <c r="K12" s="68">
        <v>27</v>
      </c>
      <c r="L12" s="68">
        <v>8</v>
      </c>
      <c r="M12" s="68">
        <v>2</v>
      </c>
      <c r="N12" s="68" t="s">
        <v>69</v>
      </c>
      <c r="O12" s="68" t="s">
        <v>69</v>
      </c>
      <c r="P12" s="68" t="s">
        <v>69</v>
      </c>
      <c r="Q12" s="68">
        <v>8</v>
      </c>
      <c r="R12" s="68" t="s">
        <v>69</v>
      </c>
      <c r="S12" s="68" t="s">
        <v>69</v>
      </c>
      <c r="T12" s="68">
        <v>9</v>
      </c>
      <c r="U12" s="660"/>
    </row>
    <row r="13" spans="1:27" ht="12.75" customHeight="1">
      <c r="A13" s="595" t="s">
        <v>28</v>
      </c>
      <c r="B13" s="613"/>
      <c r="C13" s="68">
        <v>125</v>
      </c>
      <c r="D13" s="68" t="s">
        <v>69</v>
      </c>
      <c r="E13" s="68" t="s">
        <v>69</v>
      </c>
      <c r="F13" s="68">
        <v>103</v>
      </c>
      <c r="G13" s="68">
        <v>14</v>
      </c>
      <c r="H13" s="68">
        <v>6</v>
      </c>
      <c r="I13" s="68">
        <v>2</v>
      </c>
      <c r="J13" s="68" t="s">
        <v>69</v>
      </c>
      <c r="K13" s="68">
        <v>8</v>
      </c>
      <c r="L13" s="68">
        <v>3</v>
      </c>
      <c r="M13" s="68" t="s">
        <v>69</v>
      </c>
      <c r="N13" s="68" t="s">
        <v>69</v>
      </c>
      <c r="O13" s="68" t="s">
        <v>69</v>
      </c>
      <c r="P13" s="68" t="s">
        <v>69</v>
      </c>
      <c r="Q13" s="68">
        <v>2</v>
      </c>
      <c r="R13" s="68" t="s">
        <v>69</v>
      </c>
      <c r="S13" s="68" t="s">
        <v>69</v>
      </c>
      <c r="T13" s="68" t="s">
        <v>69</v>
      </c>
      <c r="U13" s="660"/>
    </row>
    <row r="14" spans="1:27" ht="12.75" customHeight="1">
      <c r="A14" s="595" t="s">
        <v>27</v>
      </c>
      <c r="B14" s="613"/>
      <c r="C14" s="68">
        <v>115</v>
      </c>
      <c r="D14" s="68" t="s">
        <v>69</v>
      </c>
      <c r="E14" s="68" t="s">
        <v>69</v>
      </c>
      <c r="F14" s="68">
        <v>94</v>
      </c>
      <c r="G14" s="68">
        <v>9</v>
      </c>
      <c r="H14" s="68">
        <v>8</v>
      </c>
      <c r="I14" s="68">
        <v>4</v>
      </c>
      <c r="J14" s="68" t="s">
        <v>69</v>
      </c>
      <c r="K14" s="68">
        <v>12</v>
      </c>
      <c r="L14" s="68">
        <v>6</v>
      </c>
      <c r="M14" s="68" t="s">
        <v>69</v>
      </c>
      <c r="N14" s="68" t="s">
        <v>69</v>
      </c>
      <c r="O14" s="68" t="s">
        <v>69</v>
      </c>
      <c r="P14" s="68" t="s">
        <v>69</v>
      </c>
      <c r="Q14" s="68" t="s">
        <v>69</v>
      </c>
      <c r="R14" s="68" t="s">
        <v>69</v>
      </c>
      <c r="S14" s="68">
        <v>2</v>
      </c>
      <c r="T14" s="68">
        <v>4</v>
      </c>
      <c r="U14" s="660"/>
    </row>
    <row r="15" spans="1:27" ht="12.75" customHeight="1">
      <c r="A15" s="595" t="s">
        <v>26</v>
      </c>
      <c r="B15" s="613"/>
      <c r="C15" s="68">
        <v>129</v>
      </c>
      <c r="D15" s="68" t="s">
        <v>69</v>
      </c>
      <c r="E15" s="68" t="s">
        <v>69</v>
      </c>
      <c r="F15" s="68">
        <v>111</v>
      </c>
      <c r="G15" s="68">
        <v>12</v>
      </c>
      <c r="H15" s="68">
        <v>4</v>
      </c>
      <c r="I15" s="68">
        <v>2</v>
      </c>
      <c r="J15" s="68" t="s">
        <v>69</v>
      </c>
      <c r="K15" s="68">
        <v>4</v>
      </c>
      <c r="L15" s="68">
        <v>1</v>
      </c>
      <c r="M15" s="68" t="s">
        <v>69</v>
      </c>
      <c r="N15" s="68" t="s">
        <v>69</v>
      </c>
      <c r="O15" s="68" t="s">
        <v>69</v>
      </c>
      <c r="P15" s="68" t="s">
        <v>69</v>
      </c>
      <c r="Q15" s="68" t="s">
        <v>69</v>
      </c>
      <c r="R15" s="68">
        <v>3</v>
      </c>
      <c r="S15" s="68" t="s">
        <v>69</v>
      </c>
      <c r="T15" s="68" t="s">
        <v>69</v>
      </c>
      <c r="U15" s="660"/>
    </row>
    <row r="16" spans="1:27" ht="12.75" customHeight="1">
      <c r="A16" s="595" t="s">
        <v>24</v>
      </c>
      <c r="B16" s="613"/>
      <c r="C16" s="68">
        <v>509</v>
      </c>
      <c r="D16" s="68" t="s">
        <v>69</v>
      </c>
      <c r="E16" s="68" t="s">
        <v>69</v>
      </c>
      <c r="F16" s="68">
        <v>453</v>
      </c>
      <c r="G16" s="68">
        <v>15</v>
      </c>
      <c r="H16" s="68">
        <v>41</v>
      </c>
      <c r="I16" s="68" t="s">
        <v>69</v>
      </c>
      <c r="J16" s="68" t="s">
        <v>69</v>
      </c>
      <c r="K16" s="68">
        <v>42</v>
      </c>
      <c r="L16" s="68">
        <v>2</v>
      </c>
      <c r="M16" s="68">
        <v>1</v>
      </c>
      <c r="N16" s="68" t="s">
        <v>69</v>
      </c>
      <c r="O16" s="68" t="s">
        <v>69</v>
      </c>
      <c r="P16" s="68" t="s">
        <v>69</v>
      </c>
      <c r="Q16" s="68">
        <v>1</v>
      </c>
      <c r="R16" s="68">
        <v>2</v>
      </c>
      <c r="S16" s="68">
        <v>36</v>
      </c>
      <c r="T16" s="68" t="s">
        <v>69</v>
      </c>
      <c r="U16" s="660"/>
    </row>
    <row r="17" spans="1:21" ht="12.75" customHeight="1">
      <c r="A17" s="595" t="s">
        <v>23</v>
      </c>
      <c r="B17" s="613"/>
      <c r="C17" s="68">
        <v>77</v>
      </c>
      <c r="D17" s="68" t="s">
        <v>69</v>
      </c>
      <c r="E17" s="68" t="s">
        <v>69</v>
      </c>
      <c r="F17" s="68">
        <v>76</v>
      </c>
      <c r="G17" s="68">
        <v>1</v>
      </c>
      <c r="H17" s="68" t="s">
        <v>69</v>
      </c>
      <c r="I17" s="68" t="s">
        <v>69</v>
      </c>
      <c r="J17" s="68" t="s">
        <v>69</v>
      </c>
      <c r="K17" s="68" t="s">
        <v>69</v>
      </c>
      <c r="L17" s="68" t="s">
        <v>69</v>
      </c>
      <c r="M17" s="68" t="s">
        <v>69</v>
      </c>
      <c r="N17" s="68" t="s">
        <v>69</v>
      </c>
      <c r="O17" s="68" t="s">
        <v>69</v>
      </c>
      <c r="P17" s="68" t="s">
        <v>69</v>
      </c>
      <c r="Q17" s="68" t="s">
        <v>69</v>
      </c>
      <c r="R17" s="68" t="s">
        <v>69</v>
      </c>
      <c r="S17" s="68" t="s">
        <v>69</v>
      </c>
      <c r="T17" s="68" t="s">
        <v>69</v>
      </c>
      <c r="U17" s="656"/>
    </row>
    <row r="18" spans="1:21" ht="12.75" customHeight="1">
      <c r="A18" s="593" t="s">
        <v>22</v>
      </c>
      <c r="B18" s="613"/>
      <c r="C18" s="66">
        <v>247</v>
      </c>
      <c r="D18" s="66" t="s">
        <v>69</v>
      </c>
      <c r="E18" s="66" t="s">
        <v>69</v>
      </c>
      <c r="F18" s="66">
        <v>203</v>
      </c>
      <c r="G18" s="66">
        <v>15</v>
      </c>
      <c r="H18" s="66">
        <v>29</v>
      </c>
      <c r="I18" s="66" t="s">
        <v>69</v>
      </c>
      <c r="J18" s="66" t="s">
        <v>69</v>
      </c>
      <c r="K18" s="66">
        <v>30</v>
      </c>
      <c r="L18" s="66">
        <v>5</v>
      </c>
      <c r="M18" s="66">
        <v>3</v>
      </c>
      <c r="N18" s="66">
        <v>3</v>
      </c>
      <c r="O18" s="66">
        <v>2</v>
      </c>
      <c r="P18" s="68">
        <v>1</v>
      </c>
      <c r="Q18" s="66">
        <v>5</v>
      </c>
      <c r="R18" s="66">
        <v>4</v>
      </c>
      <c r="S18" s="66" t="s">
        <v>69</v>
      </c>
      <c r="T18" s="66" t="s">
        <v>69</v>
      </c>
      <c r="U18" s="656"/>
    </row>
    <row r="19" spans="1:21" ht="12.75" customHeight="1">
      <c r="A19" s="593" t="s">
        <v>20</v>
      </c>
      <c r="B19" s="612"/>
      <c r="C19" s="73">
        <v>5245</v>
      </c>
      <c r="D19" s="73" t="s">
        <v>69</v>
      </c>
      <c r="E19" s="73" t="s">
        <v>69</v>
      </c>
      <c r="F19" s="316" t="s">
        <v>69</v>
      </c>
      <c r="G19" s="316" t="s">
        <v>69</v>
      </c>
      <c r="H19" s="316" t="s">
        <v>69</v>
      </c>
      <c r="I19" s="316" t="s">
        <v>69</v>
      </c>
      <c r="J19" s="316" t="s">
        <v>69</v>
      </c>
      <c r="K19" s="611">
        <f>SUM(L19,M19,Q19,R19,S19,T19)</f>
        <v>554</v>
      </c>
      <c r="L19" s="611">
        <v>250</v>
      </c>
      <c r="M19" s="611">
        <v>32</v>
      </c>
      <c r="N19" s="73" t="s">
        <v>69</v>
      </c>
      <c r="O19" s="73" t="s">
        <v>69</v>
      </c>
      <c r="P19" s="73" t="s">
        <v>69</v>
      </c>
      <c r="Q19" s="611">
        <v>15</v>
      </c>
      <c r="R19" s="611">
        <v>184</v>
      </c>
      <c r="S19" s="611">
        <v>73</v>
      </c>
      <c r="T19" s="73" t="s">
        <v>69</v>
      </c>
      <c r="U19" s="656"/>
    </row>
    <row r="20" spans="1:21" ht="33.75">
      <c r="A20" s="610" t="s">
        <v>19</v>
      </c>
      <c r="B20" s="661"/>
      <c r="C20" s="17">
        <f>C21</f>
        <v>854</v>
      </c>
      <c r="D20" s="17" t="str">
        <f>D21</f>
        <v>-</v>
      </c>
      <c r="E20" s="17" t="str">
        <f>E21</f>
        <v>-</v>
      </c>
      <c r="F20" s="17">
        <f>F21</f>
        <v>762</v>
      </c>
      <c r="G20" s="17">
        <f>G21</f>
        <v>56</v>
      </c>
      <c r="H20" s="17">
        <f>H21</f>
        <v>34</v>
      </c>
      <c r="I20" s="17">
        <f>I21</f>
        <v>2</v>
      </c>
      <c r="J20" s="17" t="str">
        <f>J21</f>
        <v>-</v>
      </c>
      <c r="K20" s="17">
        <f>K21</f>
        <v>32</v>
      </c>
      <c r="L20" s="17">
        <f>L21</f>
        <v>11</v>
      </c>
      <c r="M20" s="17">
        <f>M21</f>
        <v>3</v>
      </c>
      <c r="N20" s="17">
        <f>N21</f>
        <v>3</v>
      </c>
      <c r="O20" s="17">
        <f>O21</f>
        <v>3</v>
      </c>
      <c r="P20" s="17" t="str">
        <f>P21</f>
        <v>-</v>
      </c>
      <c r="Q20" s="17" t="str">
        <f>Q21</f>
        <v>-</v>
      </c>
      <c r="R20" s="17">
        <f>R21</f>
        <v>6</v>
      </c>
      <c r="S20" s="17">
        <f>S21</f>
        <v>6</v>
      </c>
      <c r="T20" s="17">
        <f>T21</f>
        <v>2</v>
      </c>
      <c r="U20" s="63"/>
    </row>
    <row r="21" spans="1:21" ht="12.75" customHeight="1">
      <c r="A21" s="599" t="s">
        <v>191</v>
      </c>
      <c r="B21" s="598"/>
      <c r="C21" s="72">
        <f>IF(SUM(C22:C26)=0,"-",SUM(C22:C26))</f>
        <v>854</v>
      </c>
      <c r="D21" s="72" t="str">
        <f>IF(SUM(D22:D26)=0,"-",SUM(D22:D26))</f>
        <v>-</v>
      </c>
      <c r="E21" s="72" t="str">
        <f>IF(SUM(E22:E26)=0,"-",SUM(E22:E26))</f>
        <v>-</v>
      </c>
      <c r="F21" s="15">
        <f>IF(SUM(F22:F26)=0,"-",SUM(F22:F26))</f>
        <v>762</v>
      </c>
      <c r="G21" s="15">
        <f>IF(SUM(G22:G26)=0,"-",SUM(G22:G26))</f>
        <v>56</v>
      </c>
      <c r="H21" s="15">
        <f>IF(SUM(H22:H26)=0,"-",SUM(H22:H26))</f>
        <v>34</v>
      </c>
      <c r="I21" s="15">
        <f>IF(SUM(I22:I26)=0,"-",SUM(I22:I26))</f>
        <v>2</v>
      </c>
      <c r="J21" s="15" t="str">
        <f>IF(SUM(J22:J26)=0,"-",SUM(J22:J26))</f>
        <v>-</v>
      </c>
      <c r="K21" s="72">
        <f>IF(SUM(K22:K26)=0,"-",SUM(K22:K26))</f>
        <v>32</v>
      </c>
      <c r="L21" s="15">
        <f>IF(SUM(L22:L26)=0,"-",SUM(L22:L26))</f>
        <v>11</v>
      </c>
      <c r="M21" s="15">
        <f>IF(SUM(M22:M26)=0,"-",SUM(M22:M26))</f>
        <v>3</v>
      </c>
      <c r="N21" s="15">
        <f>IF(SUM(N22:N26)=0,"-",SUM(N22:N26))</f>
        <v>3</v>
      </c>
      <c r="O21" s="15">
        <f>IF(SUM(O22:O26)=0,"-",SUM(O22:O26))</f>
        <v>3</v>
      </c>
      <c r="P21" s="15" t="str">
        <f>IF(SUM(P22:P26)=0,"-",SUM(P22:P26))</f>
        <v>-</v>
      </c>
      <c r="Q21" s="15" t="str">
        <f>IF(SUM(Q22:Q26)=0,"-",SUM(Q22:Q26))</f>
        <v>-</v>
      </c>
      <c r="R21" s="15">
        <f>IF(SUM(R22:R26)=0,"-",SUM(R22:R26))</f>
        <v>6</v>
      </c>
      <c r="S21" s="598">
        <f>IF(SUM(S22:S26)=0,"-",SUM(S22:S26))</f>
        <v>6</v>
      </c>
      <c r="T21" s="15">
        <f>IF(SUM(T22:T26)=0,"-",SUM(T22:T26))</f>
        <v>2</v>
      </c>
      <c r="U21" s="660"/>
    </row>
    <row r="22" spans="1:21" ht="12.75" customHeight="1">
      <c r="A22" s="597" t="s">
        <v>17</v>
      </c>
      <c r="B22" s="596"/>
      <c r="C22" s="69">
        <v>231</v>
      </c>
      <c r="D22" s="69" t="s">
        <v>68</v>
      </c>
      <c r="E22" s="69" t="s">
        <v>68</v>
      </c>
      <c r="F22" s="607">
        <v>210</v>
      </c>
      <c r="G22" s="69">
        <v>10</v>
      </c>
      <c r="H22" s="607">
        <v>11</v>
      </c>
      <c r="I22" s="69" t="s">
        <v>68</v>
      </c>
      <c r="J22" s="69" t="s">
        <v>68</v>
      </c>
      <c r="K22" s="69">
        <v>11</v>
      </c>
      <c r="L22" s="69">
        <v>3</v>
      </c>
      <c r="M22" s="69" t="s">
        <v>68</v>
      </c>
      <c r="N22" s="69" t="s">
        <v>68</v>
      </c>
      <c r="O22" s="69" t="s">
        <v>68</v>
      </c>
      <c r="P22" s="69"/>
      <c r="Q22" s="69" t="s">
        <v>68</v>
      </c>
      <c r="R22" s="69">
        <v>2</v>
      </c>
      <c r="S22" s="69">
        <v>3</v>
      </c>
      <c r="T22" s="69" t="s">
        <v>68</v>
      </c>
      <c r="U22" s="659">
        <v>3</v>
      </c>
    </row>
    <row r="23" spans="1:21" ht="12.75" customHeight="1">
      <c r="A23" s="595" t="s">
        <v>16</v>
      </c>
      <c r="B23" s="594"/>
      <c r="C23" s="68">
        <v>189</v>
      </c>
      <c r="D23" s="68" t="s">
        <v>67</v>
      </c>
      <c r="E23" s="68" t="s">
        <v>67</v>
      </c>
      <c r="F23" s="603">
        <v>177</v>
      </c>
      <c r="G23" s="68">
        <v>7</v>
      </c>
      <c r="H23" s="603">
        <v>5</v>
      </c>
      <c r="I23" s="68" t="s">
        <v>67</v>
      </c>
      <c r="J23" s="68" t="s">
        <v>67</v>
      </c>
      <c r="K23" s="68">
        <v>1</v>
      </c>
      <c r="L23" s="68" t="s">
        <v>67</v>
      </c>
      <c r="M23" s="68" t="s">
        <v>67</v>
      </c>
      <c r="N23" s="68" t="s">
        <v>67</v>
      </c>
      <c r="O23" s="68" t="s">
        <v>67</v>
      </c>
      <c r="P23" s="68"/>
      <c r="Q23" s="68" t="s">
        <v>67</v>
      </c>
      <c r="R23" s="68" t="s">
        <v>67</v>
      </c>
      <c r="S23" s="68" t="s">
        <v>67</v>
      </c>
      <c r="T23" s="68" t="s">
        <v>67</v>
      </c>
      <c r="U23" s="659">
        <v>1</v>
      </c>
    </row>
    <row r="24" spans="1:21" ht="12.75" customHeight="1">
      <c r="A24" s="595" t="s">
        <v>15</v>
      </c>
      <c r="B24" s="594"/>
      <c r="C24" s="68">
        <v>230</v>
      </c>
      <c r="D24" s="68" t="s">
        <v>66</v>
      </c>
      <c r="E24" s="68" t="s">
        <v>66</v>
      </c>
      <c r="F24" s="603">
        <v>221</v>
      </c>
      <c r="G24" s="68">
        <v>1</v>
      </c>
      <c r="H24" s="603">
        <v>7</v>
      </c>
      <c r="I24" s="68">
        <v>1</v>
      </c>
      <c r="J24" s="68" t="s">
        <v>66</v>
      </c>
      <c r="K24" s="68">
        <v>8</v>
      </c>
      <c r="L24" s="68">
        <v>4</v>
      </c>
      <c r="M24" s="68">
        <v>1</v>
      </c>
      <c r="N24" s="68">
        <v>1</v>
      </c>
      <c r="O24" s="68">
        <v>1</v>
      </c>
      <c r="P24" s="68"/>
      <c r="Q24" s="68" t="s">
        <v>66</v>
      </c>
      <c r="R24" s="68" t="s">
        <v>66</v>
      </c>
      <c r="S24" s="68">
        <v>2</v>
      </c>
      <c r="T24" s="68">
        <v>1</v>
      </c>
      <c r="U24" s="659"/>
    </row>
    <row r="25" spans="1:21" ht="12.75" customHeight="1">
      <c r="A25" s="595" t="s">
        <v>14</v>
      </c>
      <c r="B25" s="594"/>
      <c r="C25" s="68">
        <v>82</v>
      </c>
      <c r="D25" s="68" t="s">
        <v>66</v>
      </c>
      <c r="E25" s="68" t="s">
        <v>66</v>
      </c>
      <c r="F25" s="603">
        <v>67</v>
      </c>
      <c r="G25" s="68">
        <v>6</v>
      </c>
      <c r="H25" s="603">
        <v>8</v>
      </c>
      <c r="I25" s="68">
        <v>1</v>
      </c>
      <c r="J25" s="68" t="s">
        <v>66</v>
      </c>
      <c r="K25" s="68">
        <v>9</v>
      </c>
      <c r="L25" s="68">
        <v>3</v>
      </c>
      <c r="M25" s="68">
        <v>2</v>
      </c>
      <c r="N25" s="68">
        <v>2</v>
      </c>
      <c r="O25" s="68">
        <v>2</v>
      </c>
      <c r="P25" s="68"/>
      <c r="Q25" s="68" t="s">
        <v>66</v>
      </c>
      <c r="R25" s="68">
        <v>4</v>
      </c>
      <c r="S25" s="68" t="s">
        <v>66</v>
      </c>
      <c r="T25" s="68" t="s">
        <v>66</v>
      </c>
      <c r="U25" s="659"/>
    </row>
    <row r="26" spans="1:21" ht="12.75" customHeight="1">
      <c r="A26" s="593" t="s">
        <v>13</v>
      </c>
      <c r="B26" s="592"/>
      <c r="C26" s="66">
        <v>122</v>
      </c>
      <c r="D26" s="66" t="s">
        <v>65</v>
      </c>
      <c r="E26" s="66" t="s">
        <v>65</v>
      </c>
      <c r="F26" s="604">
        <v>87</v>
      </c>
      <c r="G26" s="66">
        <v>32</v>
      </c>
      <c r="H26" s="604">
        <v>3</v>
      </c>
      <c r="I26" s="66" t="s">
        <v>65</v>
      </c>
      <c r="J26" s="66" t="s">
        <v>65</v>
      </c>
      <c r="K26" s="66">
        <v>3</v>
      </c>
      <c r="L26" s="66">
        <v>1</v>
      </c>
      <c r="M26" s="66" t="s">
        <v>65</v>
      </c>
      <c r="N26" s="66" t="s">
        <v>65</v>
      </c>
      <c r="O26" s="66" t="s">
        <v>65</v>
      </c>
      <c r="P26" s="66"/>
      <c r="Q26" s="66" t="s">
        <v>65</v>
      </c>
      <c r="R26" s="66" t="s">
        <v>65</v>
      </c>
      <c r="S26" s="66">
        <v>1</v>
      </c>
      <c r="T26" s="66">
        <v>1</v>
      </c>
      <c r="U26" s="659"/>
    </row>
    <row r="27" spans="1:21" ht="33.75">
      <c r="A27" s="601" t="s">
        <v>11</v>
      </c>
      <c r="B27" s="600"/>
      <c r="C27" s="17">
        <f>C28</f>
        <v>1116</v>
      </c>
      <c r="D27" s="17"/>
      <c r="E27" s="17"/>
      <c r="F27" s="17">
        <f>F28</f>
        <v>985</v>
      </c>
      <c r="G27" s="17">
        <f>G28</f>
        <v>73</v>
      </c>
      <c r="H27" s="17">
        <f>H28</f>
        <v>47</v>
      </c>
      <c r="I27" s="17">
        <f>I28</f>
        <v>8</v>
      </c>
      <c r="J27" s="17">
        <f>J28</f>
        <v>3</v>
      </c>
      <c r="K27" s="17">
        <f>K28</f>
        <v>49</v>
      </c>
      <c r="L27" s="17">
        <f>L28</f>
        <v>20</v>
      </c>
      <c r="M27" s="17">
        <f>M28</f>
        <v>2</v>
      </c>
      <c r="N27" s="17">
        <f>N28</f>
        <v>2</v>
      </c>
      <c r="O27" s="17">
        <f>O28</f>
        <v>1</v>
      </c>
      <c r="P27" s="17" t="str">
        <f>P28</f>
        <v>-</v>
      </c>
      <c r="Q27" s="17">
        <f>Q28</f>
        <v>5</v>
      </c>
      <c r="R27" s="17">
        <f>R28</f>
        <v>21</v>
      </c>
      <c r="S27" s="17">
        <f>S28</f>
        <v>1</v>
      </c>
      <c r="T27" s="17" t="str">
        <f>T28</f>
        <v>-</v>
      </c>
      <c r="U27" s="63"/>
    </row>
    <row r="28" spans="1:21" ht="12.75" customHeight="1">
      <c r="A28" s="599" t="s">
        <v>242</v>
      </c>
      <c r="B28" s="598"/>
      <c r="C28" s="15">
        <f>IF(SUM(C29:C32)=0,"-",SUM(C29:C32))</f>
        <v>1116</v>
      </c>
      <c r="D28" s="15" t="str">
        <f>IF(SUM(D29:D32)=0,"-",SUM(D29:D32))</f>
        <v>-</v>
      </c>
      <c r="E28" s="15" t="str">
        <f>IF(SUM(E29:E32)=0,"-",SUM(E29:E32))</f>
        <v>-</v>
      </c>
      <c r="F28" s="15">
        <f>IF(SUM(F29:F32)=0,"-",SUM(F29:F32))</f>
        <v>985</v>
      </c>
      <c r="G28" s="15">
        <f>IF(SUM(G29:G32)=0,"-",SUM(G29:G32))</f>
        <v>73</v>
      </c>
      <c r="H28" s="15">
        <f>IF(SUM(H29:H32)=0,"-",SUM(H29:H32))</f>
        <v>47</v>
      </c>
      <c r="I28" s="15">
        <f>IF(SUM(I29:I32)=0,"-",SUM(I29:I32))</f>
        <v>8</v>
      </c>
      <c r="J28" s="15">
        <f>IF(SUM(J29:J32)=0,"-",SUM(J29:J32))</f>
        <v>3</v>
      </c>
      <c r="K28" s="15">
        <f>IF(SUM(K29:K32)=0,"-",SUM(K29:K32))</f>
        <v>49</v>
      </c>
      <c r="L28" s="15">
        <f>IF(SUM(L29:L32)=0,"-",SUM(L29:L32))</f>
        <v>20</v>
      </c>
      <c r="M28" s="15">
        <f>IF(SUM(M29:M32)=0,"-",SUM(M29:M32))</f>
        <v>2</v>
      </c>
      <c r="N28" s="15">
        <f>IF(SUM(N29:N32)=0,"-",SUM(N29:N32))</f>
        <v>2</v>
      </c>
      <c r="O28" s="15">
        <f>IF(SUM(O29:O32)=0,"-",SUM(O29:O32))</f>
        <v>1</v>
      </c>
      <c r="P28" s="15" t="str">
        <f>IF(SUM(P29:P32)=0,"-",SUM(P29:P32))</f>
        <v>-</v>
      </c>
      <c r="Q28" s="15">
        <f>IF(SUM(Q29:Q32)=0,"-",SUM(Q29:Q32))</f>
        <v>5</v>
      </c>
      <c r="R28" s="15">
        <f>IF(SUM(R29:R32)=0,"-",SUM(R29:R32))</f>
        <v>21</v>
      </c>
      <c r="S28" s="15">
        <f>IF(SUM(S29:S32)=0,"-",SUM(S29:S32))</f>
        <v>1</v>
      </c>
      <c r="T28" s="15" t="str">
        <f>IF(SUM(T29:T32)=0,"-",SUM(T29:T32))</f>
        <v>-</v>
      </c>
      <c r="U28" s="63"/>
    </row>
    <row r="29" spans="1:21" ht="12.75" customHeight="1">
      <c r="A29" s="597" t="s">
        <v>9</v>
      </c>
      <c r="B29" s="596"/>
      <c r="C29" s="69">
        <v>611</v>
      </c>
      <c r="D29" s="69" t="s">
        <v>69</v>
      </c>
      <c r="E29" s="69" t="s">
        <v>69</v>
      </c>
      <c r="F29" s="69">
        <v>540</v>
      </c>
      <c r="G29" s="69">
        <v>41</v>
      </c>
      <c r="H29" s="69">
        <v>28</v>
      </c>
      <c r="I29" s="69">
        <v>2</v>
      </c>
      <c r="J29" s="69" t="s">
        <v>69</v>
      </c>
      <c r="K29" s="69">
        <v>23</v>
      </c>
      <c r="L29" s="69">
        <v>6</v>
      </c>
      <c r="M29" s="69" t="s">
        <v>69</v>
      </c>
      <c r="N29" s="69" t="s">
        <v>69</v>
      </c>
      <c r="O29" s="69" t="s">
        <v>69</v>
      </c>
      <c r="P29" s="69" t="s">
        <v>69</v>
      </c>
      <c r="Q29" s="69" t="s">
        <v>69</v>
      </c>
      <c r="R29" s="69">
        <v>17</v>
      </c>
      <c r="S29" s="69" t="s">
        <v>69</v>
      </c>
      <c r="T29" s="69" t="s">
        <v>69</v>
      </c>
      <c r="U29" s="656"/>
    </row>
    <row r="30" spans="1:21" ht="12.75" customHeight="1">
      <c r="A30" s="658" t="s">
        <v>8</v>
      </c>
      <c r="B30" s="594"/>
      <c r="C30" s="68">
        <v>61</v>
      </c>
      <c r="D30" s="68" t="s">
        <v>69</v>
      </c>
      <c r="E30" s="68" t="s">
        <v>69</v>
      </c>
      <c r="F30" s="68">
        <v>42</v>
      </c>
      <c r="G30" s="68">
        <v>16</v>
      </c>
      <c r="H30" s="68">
        <v>1</v>
      </c>
      <c r="I30" s="68">
        <v>2</v>
      </c>
      <c r="J30" s="68" t="s">
        <v>69</v>
      </c>
      <c r="K30" s="68">
        <v>2</v>
      </c>
      <c r="L30" s="68">
        <v>2</v>
      </c>
      <c r="M30" s="68" t="s">
        <v>69</v>
      </c>
      <c r="N30" s="68" t="s">
        <v>69</v>
      </c>
      <c r="O30" s="68" t="s">
        <v>69</v>
      </c>
      <c r="P30" s="68" t="s">
        <v>69</v>
      </c>
      <c r="Q30" s="68" t="s">
        <v>69</v>
      </c>
      <c r="R30" s="68" t="s">
        <v>69</v>
      </c>
      <c r="S30" s="68" t="s">
        <v>69</v>
      </c>
      <c r="T30" s="68" t="s">
        <v>69</v>
      </c>
      <c r="U30" s="657"/>
    </row>
    <row r="31" spans="1:21" ht="12.75" customHeight="1">
      <c r="A31" s="595" t="s">
        <v>7</v>
      </c>
      <c r="B31" s="594"/>
      <c r="C31" s="68">
        <v>146</v>
      </c>
      <c r="D31" s="68" t="s">
        <v>5</v>
      </c>
      <c r="E31" s="68" t="s">
        <v>5</v>
      </c>
      <c r="F31" s="68">
        <v>126</v>
      </c>
      <c r="G31" s="68">
        <v>6</v>
      </c>
      <c r="H31" s="68">
        <v>9</v>
      </c>
      <c r="I31" s="68">
        <v>2</v>
      </c>
      <c r="J31" s="68">
        <v>3</v>
      </c>
      <c r="K31" s="68">
        <v>14</v>
      </c>
      <c r="L31" s="68">
        <v>5</v>
      </c>
      <c r="M31" s="68">
        <v>2</v>
      </c>
      <c r="N31" s="68">
        <v>2</v>
      </c>
      <c r="O31" s="68">
        <v>1</v>
      </c>
      <c r="P31" s="68" t="s">
        <v>5</v>
      </c>
      <c r="Q31" s="68">
        <v>4</v>
      </c>
      <c r="R31" s="68">
        <v>2</v>
      </c>
      <c r="S31" s="68">
        <v>1</v>
      </c>
      <c r="T31" s="68" t="s">
        <v>5</v>
      </c>
      <c r="U31" s="656"/>
    </row>
    <row r="32" spans="1:21" ht="12.75" customHeight="1">
      <c r="A32" s="593" t="s">
        <v>6</v>
      </c>
      <c r="B32" s="592"/>
      <c r="C32" s="66">
        <v>298</v>
      </c>
      <c r="D32" s="66" t="s">
        <v>5</v>
      </c>
      <c r="E32" s="66" t="s">
        <v>5</v>
      </c>
      <c r="F32" s="66">
        <v>277</v>
      </c>
      <c r="G32" s="66">
        <v>10</v>
      </c>
      <c r="H32" s="66">
        <v>9</v>
      </c>
      <c r="I32" s="66">
        <v>2</v>
      </c>
      <c r="J32" s="66" t="s">
        <v>5</v>
      </c>
      <c r="K32" s="66">
        <v>10</v>
      </c>
      <c r="L32" s="66">
        <v>7</v>
      </c>
      <c r="M32" s="66" t="s">
        <v>5</v>
      </c>
      <c r="N32" s="66" t="s">
        <v>5</v>
      </c>
      <c r="O32" s="66" t="s">
        <v>5</v>
      </c>
      <c r="P32" s="66" t="s">
        <v>5</v>
      </c>
      <c r="Q32" s="66">
        <v>1</v>
      </c>
      <c r="R32" s="66">
        <v>2</v>
      </c>
      <c r="S32" s="66" t="s">
        <v>5</v>
      </c>
      <c r="T32" s="66" t="s">
        <v>5</v>
      </c>
      <c r="U32" s="656"/>
    </row>
    <row r="33" spans="1:20" ht="13.5" customHeight="1">
      <c r="A33" s="556" t="s">
        <v>231</v>
      </c>
      <c r="B33" s="60"/>
      <c r="C33" s="517"/>
      <c r="D33" s="517"/>
      <c r="E33" s="517"/>
      <c r="F33" s="60"/>
      <c r="G33" s="517"/>
      <c r="H33" s="63"/>
      <c r="I33" s="63"/>
      <c r="J33" s="63"/>
      <c r="K33" s="63"/>
      <c r="L33" s="60"/>
      <c r="M33" s="517"/>
      <c r="N33" s="60"/>
      <c r="O33" s="517"/>
      <c r="P33" s="517"/>
      <c r="Q33" s="63"/>
      <c r="R33" s="94"/>
      <c r="S33" s="60"/>
      <c r="T33" s="517"/>
    </row>
    <row r="34" spans="1:20" ht="13.5" customHeight="1">
      <c r="A34" s="146" t="s">
        <v>2</v>
      </c>
      <c r="B34" s="564"/>
      <c r="C34" s="565"/>
      <c r="D34" s="565"/>
      <c r="E34" s="565"/>
      <c r="F34" s="564"/>
      <c r="G34" s="565"/>
      <c r="H34" s="564"/>
      <c r="I34" s="564"/>
      <c r="J34" s="564"/>
      <c r="K34" s="63"/>
      <c r="L34" s="63"/>
      <c r="M34" s="63"/>
      <c r="N34" s="63"/>
    </row>
    <row r="35" spans="1:20" ht="4.5" customHeight="1">
      <c r="A35" s="147"/>
      <c r="B35" s="54"/>
      <c r="C35" s="426"/>
      <c r="D35" s="426"/>
      <c r="E35" s="426"/>
      <c r="F35" s="54"/>
      <c r="G35" s="426"/>
      <c r="H35" s="54"/>
      <c r="I35" s="54"/>
      <c r="J35" s="54"/>
      <c r="L35" s="63"/>
      <c r="M35" s="63"/>
      <c r="N35" s="63"/>
    </row>
    <row r="36" spans="1:20" ht="13.5" customHeight="1">
      <c r="A36" s="55" t="s">
        <v>241</v>
      </c>
      <c r="B36" s="54"/>
      <c r="C36" s="426"/>
      <c r="D36" s="426"/>
      <c r="E36" s="426"/>
      <c r="F36" s="54"/>
      <c r="G36" s="426"/>
      <c r="H36" s="54"/>
      <c r="I36" s="54"/>
      <c r="J36" s="54"/>
      <c r="M36" s="63"/>
      <c r="N36" s="63"/>
    </row>
    <row r="37" spans="1:20" s="148" customFormat="1" ht="9.75" customHeight="1">
      <c r="A37" s="55" t="s">
        <v>0</v>
      </c>
      <c r="B37" s="55"/>
      <c r="C37" s="55"/>
      <c r="D37" s="55"/>
      <c r="E37" s="55"/>
      <c r="F37" s="55"/>
      <c r="G37" s="54"/>
      <c r="H37" s="426"/>
      <c r="I37" s="54"/>
      <c r="J37" s="54"/>
      <c r="K37" s="54"/>
    </row>
    <row r="38" spans="1:20" s="148" customFormat="1" ht="9.75" customHeight="1">
      <c r="A38" s="55" t="s">
        <v>224</v>
      </c>
      <c r="B38" s="55"/>
      <c r="C38" s="55"/>
      <c r="D38" s="55"/>
      <c r="E38" s="55"/>
      <c r="F38" s="55"/>
      <c r="G38" s="54"/>
      <c r="H38" s="426"/>
      <c r="I38" s="54"/>
      <c r="J38" s="54"/>
      <c r="K38" s="54"/>
    </row>
    <row r="39" spans="1:20" s="148" customFormat="1" ht="9.75" customHeight="1">
      <c r="A39" s="55" t="s">
        <v>223</v>
      </c>
      <c r="B39" s="55"/>
      <c r="C39" s="55"/>
      <c r="D39" s="55"/>
      <c r="E39" s="55"/>
      <c r="F39" s="55"/>
      <c r="G39" s="54"/>
      <c r="H39" s="426"/>
      <c r="I39" s="54"/>
      <c r="J39" s="54"/>
      <c r="K39" s="54"/>
    </row>
    <row r="40" spans="1:20" s="148" customFormat="1" ht="9.75" customHeight="1">
      <c r="A40" s="55" t="s">
        <v>222</v>
      </c>
      <c r="B40" s="55"/>
      <c r="C40" s="55"/>
      <c r="D40" s="55"/>
      <c r="E40" s="55"/>
      <c r="F40" s="55"/>
      <c r="G40" s="54"/>
      <c r="H40" s="426"/>
      <c r="I40" s="54"/>
      <c r="J40" s="54"/>
      <c r="K40" s="54"/>
    </row>
  </sheetData>
  <mergeCells count="25">
    <mergeCell ref="T3:T7"/>
    <mergeCell ref="L4:L7"/>
    <mergeCell ref="M4:M7"/>
    <mergeCell ref="N4:O4"/>
    <mergeCell ref="Q4:Q7"/>
    <mergeCell ref="R4:R7"/>
    <mergeCell ref="N5:N7"/>
    <mergeCell ref="O6:O7"/>
    <mergeCell ref="P6:P7"/>
    <mergeCell ref="H3:H7"/>
    <mergeCell ref="I3:I7"/>
    <mergeCell ref="J3:J7"/>
    <mergeCell ref="K3:K7"/>
    <mergeCell ref="L3:R3"/>
    <mergeCell ref="S3:S7"/>
    <mergeCell ref="R1:T1"/>
    <mergeCell ref="A2:B7"/>
    <mergeCell ref="C2:C7"/>
    <mergeCell ref="D2:E2"/>
    <mergeCell ref="F2:J2"/>
    <mergeCell ref="L2:T2"/>
    <mergeCell ref="D3:D7"/>
    <mergeCell ref="E3:E7"/>
    <mergeCell ref="F3:F7"/>
    <mergeCell ref="G3:G7"/>
  </mergeCells>
  <phoneticPr fontId="5"/>
  <pageMargins left="0.78740157480314965" right="0.46" top="0.59" bottom="0.44" header="0" footer="0"/>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view="pageBreakPreview" zoomScaleNormal="75" zoomScaleSheetLayoutView="100" workbookViewId="0">
      <selection activeCell="D13" sqref="D13"/>
    </sheetView>
  </sheetViews>
  <sheetFormatPr defaultRowHeight="12"/>
  <cols>
    <col min="1" max="1" width="10.25" style="53" customWidth="1"/>
    <col min="2" max="2" width="7.625" style="52" customWidth="1"/>
    <col min="3" max="5" width="7.625" style="563" customWidth="1"/>
    <col min="6" max="6" width="7.625" style="52" customWidth="1"/>
    <col min="7" max="7" width="7.625" style="563" customWidth="1"/>
    <col min="8" max="21" width="7.625" style="52" customWidth="1"/>
    <col min="22" max="16384" width="9" style="52"/>
  </cols>
  <sheetData>
    <row r="1" spans="1:21" s="93" customFormat="1" ht="18" customHeight="1">
      <c r="A1" s="144" t="s">
        <v>295</v>
      </c>
      <c r="B1" s="590"/>
      <c r="C1" s="589"/>
      <c r="D1" s="589"/>
      <c r="E1" s="589"/>
      <c r="F1" s="412"/>
      <c r="G1" s="589"/>
      <c r="H1" s="412"/>
      <c r="I1" s="412"/>
      <c r="J1" s="412"/>
      <c r="K1" s="412"/>
      <c r="L1" s="701"/>
      <c r="M1" s="698"/>
      <c r="N1" s="700" t="s">
        <v>110</v>
      </c>
      <c r="O1" s="699"/>
      <c r="P1" s="654"/>
      <c r="Q1" s="654"/>
      <c r="R1" s="698"/>
      <c r="S1" s="698"/>
      <c r="T1" s="698"/>
      <c r="U1" s="698"/>
    </row>
    <row r="2" spans="1:21" ht="15" customHeight="1">
      <c r="A2" s="653"/>
      <c r="B2" s="697" t="s">
        <v>294</v>
      </c>
      <c r="C2" s="696"/>
      <c r="D2" s="696"/>
      <c r="E2" s="696"/>
      <c r="F2" s="696"/>
      <c r="G2" s="696"/>
      <c r="H2" s="696"/>
      <c r="I2" s="696"/>
      <c r="J2" s="696"/>
      <c r="K2" s="696"/>
      <c r="L2" s="697" t="s">
        <v>293</v>
      </c>
      <c r="M2" s="696"/>
      <c r="N2" s="696"/>
      <c r="O2" s="696"/>
      <c r="P2" s="696"/>
      <c r="Q2" s="696"/>
      <c r="R2" s="696"/>
      <c r="S2" s="696"/>
      <c r="T2" s="696"/>
      <c r="U2" s="696"/>
    </row>
    <row r="3" spans="1:21" ht="16.5" customHeight="1">
      <c r="A3" s="638"/>
      <c r="B3" s="690" t="s">
        <v>292</v>
      </c>
      <c r="C3" s="689"/>
      <c r="D3" s="695" t="s">
        <v>291</v>
      </c>
      <c r="E3" s="694"/>
      <c r="F3" s="693" t="s">
        <v>289</v>
      </c>
      <c r="G3" s="688"/>
      <c r="H3" s="692"/>
      <c r="I3" s="692"/>
      <c r="J3" s="692"/>
      <c r="K3" s="691"/>
      <c r="L3" s="690" t="s">
        <v>196</v>
      </c>
      <c r="M3" s="689"/>
      <c r="N3" s="688" t="s">
        <v>290</v>
      </c>
      <c r="O3" s="687"/>
      <c r="P3" s="686"/>
      <c r="Q3" s="686"/>
      <c r="R3" s="685" t="s">
        <v>289</v>
      </c>
      <c r="S3" s="685"/>
      <c r="T3" s="685"/>
      <c r="U3" s="684"/>
    </row>
    <row r="4" spans="1:21" s="57" customFormat="1" ht="13.5" customHeight="1">
      <c r="A4" s="683"/>
      <c r="B4" s="678" t="s">
        <v>288</v>
      </c>
      <c r="C4" s="678" t="s">
        <v>287</v>
      </c>
      <c r="D4" s="678" t="s">
        <v>286</v>
      </c>
      <c r="E4" s="678" t="s">
        <v>285</v>
      </c>
      <c r="F4" s="682" t="s">
        <v>284</v>
      </c>
      <c r="G4" s="675" t="s">
        <v>283</v>
      </c>
      <c r="H4" s="681" t="s">
        <v>282</v>
      </c>
      <c r="I4" s="680" t="s">
        <v>281</v>
      </c>
      <c r="J4" s="679" t="s">
        <v>280</v>
      </c>
      <c r="K4" s="672" t="s">
        <v>38</v>
      </c>
      <c r="L4" s="678" t="s">
        <v>288</v>
      </c>
      <c r="M4" s="677" t="s">
        <v>287</v>
      </c>
      <c r="N4" s="676" t="s">
        <v>286</v>
      </c>
      <c r="O4" s="675" t="s">
        <v>285</v>
      </c>
      <c r="P4" s="675" t="s">
        <v>284</v>
      </c>
      <c r="Q4" s="675" t="s">
        <v>283</v>
      </c>
      <c r="R4" s="675" t="s">
        <v>282</v>
      </c>
      <c r="S4" s="674" t="s">
        <v>281</v>
      </c>
      <c r="T4" s="673" t="s">
        <v>280</v>
      </c>
      <c r="U4" s="672" t="s">
        <v>38</v>
      </c>
    </row>
    <row r="5" spans="1:21">
      <c r="A5" s="196" t="s">
        <v>33</v>
      </c>
      <c r="B5" s="32">
        <v>1981</v>
      </c>
      <c r="C5" s="32">
        <v>1994</v>
      </c>
      <c r="D5" s="32">
        <v>10</v>
      </c>
      <c r="E5" s="32">
        <v>1971</v>
      </c>
      <c r="F5" s="32">
        <v>2</v>
      </c>
      <c r="G5" s="32">
        <v>1</v>
      </c>
      <c r="H5" s="77">
        <v>0</v>
      </c>
      <c r="I5" s="77">
        <v>18</v>
      </c>
      <c r="J5" s="77">
        <v>1973</v>
      </c>
      <c r="K5" s="18">
        <f>SUM(F5:H5)</f>
        <v>3</v>
      </c>
      <c r="L5" s="32">
        <v>34325</v>
      </c>
      <c r="M5" s="32">
        <v>34462</v>
      </c>
      <c r="N5" s="32">
        <v>615</v>
      </c>
      <c r="O5" s="32">
        <v>33710</v>
      </c>
      <c r="P5" s="32">
        <v>117</v>
      </c>
      <c r="Q5" s="32">
        <v>28</v>
      </c>
      <c r="R5" s="77">
        <v>12</v>
      </c>
      <c r="S5" s="77">
        <v>282</v>
      </c>
      <c r="T5" s="77">
        <v>34023</v>
      </c>
      <c r="U5" s="18">
        <f>SUM(N5:T5)</f>
        <v>68787</v>
      </c>
    </row>
    <row r="6" spans="1:21" ht="33.75">
      <c r="A6" s="21" t="s">
        <v>32</v>
      </c>
      <c r="B6" s="18">
        <f>IF(SUM(B7,B16)=0,"-",SUM(B7,B16))</f>
        <v>93</v>
      </c>
      <c r="C6" s="18">
        <f>IF(SUM(C7,C16)=0,"-",SUM(C7,C16))</f>
        <v>93</v>
      </c>
      <c r="D6" s="18">
        <f>IF(SUM(D7,D16)=0,"-",SUM(D7,D16))</f>
        <v>1</v>
      </c>
      <c r="E6" s="18">
        <f>IF(SUM(E7,E16)=0,"-",SUM(E7,E16))</f>
        <v>92</v>
      </c>
      <c r="F6" s="18" t="str">
        <f>IF(SUM(F7,F16)=0,"-",SUM(F7,F16))</f>
        <v>-</v>
      </c>
      <c r="G6" s="18">
        <f>IF(SUM(G7,G16)=0,"-",SUM(G7,G16))</f>
        <v>1</v>
      </c>
      <c r="H6" s="18" t="str">
        <f>IF(SUM(H7,H16)=0,"-",SUM(H7,H16))</f>
        <v>-</v>
      </c>
      <c r="I6" s="18" t="str">
        <f>IF(SUM(I7,I16)=0,"-",SUM(I7,I16))</f>
        <v>-</v>
      </c>
      <c r="J6" s="18">
        <f>IF(SUM(J7,J16)=0,"-",SUM(J7,J16))</f>
        <v>92</v>
      </c>
      <c r="K6" s="18">
        <f>IF(SUM(K7,K16)=0,"-",SUM(K7,K16))</f>
        <v>186</v>
      </c>
      <c r="L6" s="614">
        <f>IF(SUM(L7,L16)=0,"-",SUM(L7,L16))</f>
        <v>2192</v>
      </c>
      <c r="M6" s="18">
        <f>IF(SUM(M7,M16)=0,"-",SUM(M7,M16))</f>
        <v>2191</v>
      </c>
      <c r="N6" s="614">
        <f>IF(SUM(N7,N16)=0,"-",SUM(N7,N16))</f>
        <v>36</v>
      </c>
      <c r="O6" s="18">
        <f>IF(SUM(O7,O16)=0,"-",SUM(O7,O16))</f>
        <v>2156</v>
      </c>
      <c r="P6" s="18">
        <f>IF(SUM(P7,P16)=0,"-",SUM(P7,P16))</f>
        <v>5</v>
      </c>
      <c r="Q6" s="18">
        <f>IF(SUM(Q7,Q16)=0,"-",SUM(Q7,Q16))</f>
        <v>1</v>
      </c>
      <c r="R6" s="18">
        <f>IF(SUM(R7,R16)=0,"-",SUM(R7,R16))</f>
        <v>1</v>
      </c>
      <c r="S6" s="18">
        <f>IF(SUM(S7,S16)=0,"-",SUM(S7,S16))</f>
        <v>16</v>
      </c>
      <c r="T6" s="18">
        <f>IF(SUM(T7,T16)=0,"-",SUM(T7,T16))</f>
        <v>2168</v>
      </c>
      <c r="U6" s="18">
        <f>IF(SUM(U7,U16)=0,"-",SUM(U7,U16))</f>
        <v>4383</v>
      </c>
    </row>
    <row r="7" spans="1:21">
      <c r="A7" s="16" t="s">
        <v>31</v>
      </c>
      <c r="B7" s="15">
        <f>IF(SUM(B8:B15)=0,"-",SUM(B8:B15))</f>
        <v>29</v>
      </c>
      <c r="C7" s="15">
        <f>IF(SUM(C8:C15)=0,"-",SUM(C8:C15))</f>
        <v>28</v>
      </c>
      <c r="D7" s="15">
        <f>IF(SUM(D8:D15)=0,"-",SUM(D8:D15))</f>
        <v>1</v>
      </c>
      <c r="E7" s="15">
        <f>IF(SUM(E8:E15)=0,"-",SUM(E8:E15))</f>
        <v>28</v>
      </c>
      <c r="F7" s="15" t="str">
        <f>IF(SUM(F8:F15)=0,"-",SUM(F8:F15))</f>
        <v>-</v>
      </c>
      <c r="G7" s="15">
        <f>IF(SUM(G8:G15)=0,"-",SUM(G8:G15))</f>
        <v>1</v>
      </c>
      <c r="H7" s="15" t="str">
        <f>IF(SUM(H8:H15)=0,"-",SUM(H8:H15))</f>
        <v>-</v>
      </c>
      <c r="I7" s="15" t="str">
        <f>IF(SUM(I8:I15)=0,"-",SUM(I8:I15))</f>
        <v>-</v>
      </c>
      <c r="J7" s="15">
        <f>IF(SUM(J8:J15)=0,"-",SUM(J8:J15))</f>
        <v>27</v>
      </c>
      <c r="K7" s="15">
        <f>IF(SUM(K8:K15)=0,"-",SUM(K8:K15))</f>
        <v>57</v>
      </c>
      <c r="L7" s="598">
        <f>IF(SUM(L8:L15)=0,"-",SUM(L8:L15))</f>
        <v>582</v>
      </c>
      <c r="M7" s="15">
        <f>IF(SUM(M8:M15)=0,"-",SUM(M8:M15))</f>
        <v>583</v>
      </c>
      <c r="N7" s="598">
        <f>IF(SUM(N8:N15)=0,"-",SUM(N8:N15))</f>
        <v>12</v>
      </c>
      <c r="O7" s="15">
        <f>IF(SUM(O8:O15)=0,"-",SUM(O8:O15))</f>
        <v>570</v>
      </c>
      <c r="P7" s="15" t="str">
        <f>IF(SUM(P8:P15)=0,"-",SUM(P8:P15))</f>
        <v>-</v>
      </c>
      <c r="Q7" s="15">
        <f>IF(SUM(Q8:Q15)=0,"-",SUM(Q8:Q15))</f>
        <v>1</v>
      </c>
      <c r="R7" s="15">
        <f>IF(SUM(R8:R15)=0,"-",SUM(R8:R15))</f>
        <v>1</v>
      </c>
      <c r="S7" s="15">
        <f>IF(SUM(S8:S15)=0,"-",SUM(S8:S15))</f>
        <v>1</v>
      </c>
      <c r="T7" s="15">
        <f>IF(SUM(T8:T15)=0,"-",SUM(T8:T15))</f>
        <v>580</v>
      </c>
      <c r="U7" s="15">
        <f>IF(SUM(U8:U15)=0,"-",SUM(U8:U15))</f>
        <v>1165</v>
      </c>
    </row>
    <row r="8" spans="1:21">
      <c r="A8" s="13" t="s">
        <v>30</v>
      </c>
      <c r="B8" s="24">
        <v>6</v>
      </c>
      <c r="C8" s="24">
        <v>6</v>
      </c>
      <c r="D8" s="24" t="s">
        <v>69</v>
      </c>
      <c r="E8" s="24">
        <v>6</v>
      </c>
      <c r="F8" s="24" t="s">
        <v>69</v>
      </c>
      <c r="G8" s="24" t="s">
        <v>69</v>
      </c>
      <c r="H8" s="24" t="s">
        <v>69</v>
      </c>
      <c r="I8" s="24" t="s">
        <v>69</v>
      </c>
      <c r="J8" s="24">
        <v>6</v>
      </c>
      <c r="K8" s="31">
        <f>IF(SUM(D8:J8)=0,"-",SUM((D8:J8)))</f>
        <v>12</v>
      </c>
      <c r="L8" s="24">
        <v>253</v>
      </c>
      <c r="M8" s="24">
        <v>253</v>
      </c>
      <c r="N8" s="671">
        <v>6</v>
      </c>
      <c r="O8" s="671">
        <v>247</v>
      </c>
      <c r="P8" s="671" t="s">
        <v>69</v>
      </c>
      <c r="Q8" s="671" t="s">
        <v>69</v>
      </c>
      <c r="R8" s="24" t="s">
        <v>69</v>
      </c>
      <c r="S8" s="24" t="s">
        <v>69</v>
      </c>
      <c r="T8" s="24">
        <v>253</v>
      </c>
      <c r="U8" s="31">
        <f>IF(SUM(N8:T8)=0,"-",SUM((N8:T8)))</f>
        <v>506</v>
      </c>
    </row>
    <row r="9" spans="1:21">
      <c r="A9" s="13" t="s">
        <v>29</v>
      </c>
      <c r="B9" s="24">
        <v>6</v>
      </c>
      <c r="C9" s="24">
        <v>6</v>
      </c>
      <c r="D9" s="24">
        <v>1</v>
      </c>
      <c r="E9" s="24">
        <v>5</v>
      </c>
      <c r="F9" s="24" t="s">
        <v>69</v>
      </c>
      <c r="G9" s="24" t="s">
        <v>69</v>
      </c>
      <c r="H9" s="24" t="s">
        <v>69</v>
      </c>
      <c r="I9" s="24" t="s">
        <v>69</v>
      </c>
      <c r="J9" s="24">
        <v>6</v>
      </c>
      <c r="K9" s="12">
        <f>IF(SUM(D9:J9)=0,"-",SUM((D9:J9)))</f>
        <v>12</v>
      </c>
      <c r="L9" s="24">
        <v>84</v>
      </c>
      <c r="M9" s="24">
        <v>84</v>
      </c>
      <c r="N9" s="671">
        <v>1</v>
      </c>
      <c r="O9" s="671">
        <v>83</v>
      </c>
      <c r="P9" s="671" t="s">
        <v>69</v>
      </c>
      <c r="Q9" s="671" t="s">
        <v>69</v>
      </c>
      <c r="R9" s="24" t="s">
        <v>69</v>
      </c>
      <c r="S9" s="24" t="s">
        <v>69</v>
      </c>
      <c r="T9" s="24">
        <v>84</v>
      </c>
      <c r="U9" s="12">
        <f>IF(SUM(N9:T9)=0,"-",SUM((N9:T9)))</f>
        <v>168</v>
      </c>
    </row>
    <row r="10" spans="1:21">
      <c r="A10" s="13" t="s">
        <v>28</v>
      </c>
      <c r="B10" s="24">
        <v>4</v>
      </c>
      <c r="C10" s="24">
        <v>4</v>
      </c>
      <c r="D10" s="24" t="s">
        <v>69</v>
      </c>
      <c r="E10" s="24">
        <v>4</v>
      </c>
      <c r="F10" s="24" t="s">
        <v>69</v>
      </c>
      <c r="G10" s="24" t="s">
        <v>69</v>
      </c>
      <c r="H10" s="24" t="s">
        <v>69</v>
      </c>
      <c r="I10" s="24" t="s">
        <v>69</v>
      </c>
      <c r="J10" s="24">
        <v>4</v>
      </c>
      <c r="K10" s="12">
        <f>IF(SUM(D10:J10)=0,"-",SUM((D10:J10)))</f>
        <v>8</v>
      </c>
      <c r="L10" s="24">
        <v>28</v>
      </c>
      <c r="M10" s="24">
        <v>28</v>
      </c>
      <c r="N10" s="671">
        <v>1</v>
      </c>
      <c r="O10" s="671">
        <v>27</v>
      </c>
      <c r="P10" s="671" t="s">
        <v>69</v>
      </c>
      <c r="Q10" s="671" t="s">
        <v>69</v>
      </c>
      <c r="R10" s="24" t="s">
        <v>69</v>
      </c>
      <c r="S10" s="24" t="s">
        <v>69</v>
      </c>
      <c r="T10" s="24">
        <v>28</v>
      </c>
      <c r="U10" s="12">
        <f>IF(SUM(N10:T10)=0,"-",SUM((N10:T10)))</f>
        <v>56</v>
      </c>
    </row>
    <row r="11" spans="1:21">
      <c r="A11" s="13" t="s">
        <v>27</v>
      </c>
      <c r="B11" s="24">
        <v>1</v>
      </c>
      <c r="C11" s="24">
        <v>1</v>
      </c>
      <c r="D11" s="24" t="s">
        <v>69</v>
      </c>
      <c r="E11" s="24">
        <v>1</v>
      </c>
      <c r="F11" s="24" t="s">
        <v>69</v>
      </c>
      <c r="G11" s="24" t="s">
        <v>69</v>
      </c>
      <c r="H11" s="24" t="s">
        <v>69</v>
      </c>
      <c r="I11" s="24" t="s">
        <v>69</v>
      </c>
      <c r="J11" s="24">
        <v>1</v>
      </c>
      <c r="K11" s="12">
        <f>IF(SUM(D11:J11)=0,"-",SUM((D11:J11)))</f>
        <v>2</v>
      </c>
      <c r="L11" s="24">
        <v>24</v>
      </c>
      <c r="M11" s="24">
        <v>24</v>
      </c>
      <c r="N11" s="671" t="s">
        <v>69</v>
      </c>
      <c r="O11" s="671">
        <v>24</v>
      </c>
      <c r="P11" s="671" t="s">
        <v>69</v>
      </c>
      <c r="Q11" s="671" t="s">
        <v>69</v>
      </c>
      <c r="R11" s="24" t="s">
        <v>69</v>
      </c>
      <c r="S11" s="24" t="s">
        <v>69</v>
      </c>
      <c r="T11" s="24">
        <v>24</v>
      </c>
      <c r="U11" s="12">
        <f>IF(SUM(N11:T11)=0,"-",SUM((N11:T11)))</f>
        <v>48</v>
      </c>
    </row>
    <row r="12" spans="1:21">
      <c r="A12" s="13" t="s">
        <v>26</v>
      </c>
      <c r="B12" s="24" t="s">
        <v>69</v>
      </c>
      <c r="C12" s="24" t="s">
        <v>69</v>
      </c>
      <c r="D12" s="24" t="s">
        <v>69</v>
      </c>
      <c r="E12" s="24" t="s">
        <v>69</v>
      </c>
      <c r="F12" s="24" t="s">
        <v>69</v>
      </c>
      <c r="G12" s="24" t="s">
        <v>69</v>
      </c>
      <c r="H12" s="24" t="s">
        <v>69</v>
      </c>
      <c r="I12" s="24" t="s">
        <v>69</v>
      </c>
      <c r="J12" s="24" t="s">
        <v>69</v>
      </c>
      <c r="K12" s="12" t="str">
        <f>IF(SUM(D12:J12)=0,"-",SUM((D12:J12)))</f>
        <v>-</v>
      </c>
      <c r="L12" s="24">
        <v>8</v>
      </c>
      <c r="M12" s="24">
        <v>8</v>
      </c>
      <c r="N12" s="671">
        <v>1</v>
      </c>
      <c r="O12" s="671">
        <v>7</v>
      </c>
      <c r="P12" s="671" t="s">
        <v>69</v>
      </c>
      <c r="Q12" s="671" t="s">
        <v>69</v>
      </c>
      <c r="R12" s="24" t="s">
        <v>69</v>
      </c>
      <c r="S12" s="24" t="s">
        <v>69</v>
      </c>
      <c r="T12" s="24">
        <v>8</v>
      </c>
      <c r="U12" s="12">
        <f>IF(SUM(N12:T12)=0,"-",SUM((N12:T12)))</f>
        <v>16</v>
      </c>
    </row>
    <row r="13" spans="1:21">
      <c r="A13" s="13" t="s">
        <v>24</v>
      </c>
      <c r="B13" s="24">
        <v>4</v>
      </c>
      <c r="C13" s="24">
        <v>3</v>
      </c>
      <c r="D13" s="24" t="s">
        <v>69</v>
      </c>
      <c r="E13" s="24">
        <v>4</v>
      </c>
      <c r="F13" s="24" t="s">
        <v>69</v>
      </c>
      <c r="G13" s="24" t="s">
        <v>69</v>
      </c>
      <c r="H13" s="24" t="s">
        <v>69</v>
      </c>
      <c r="I13" s="24" t="s">
        <v>69</v>
      </c>
      <c r="J13" s="24">
        <v>3</v>
      </c>
      <c r="K13" s="12">
        <f>IF(SUM(D13:J13)=0,"-",SUM((D13:J13)))</f>
        <v>7</v>
      </c>
      <c r="L13" s="24">
        <v>53</v>
      </c>
      <c r="M13" s="24">
        <v>54</v>
      </c>
      <c r="N13" s="24">
        <v>2</v>
      </c>
      <c r="O13" s="24">
        <v>51</v>
      </c>
      <c r="P13" s="671" t="s">
        <v>69</v>
      </c>
      <c r="Q13" s="24" t="s">
        <v>69</v>
      </c>
      <c r="R13" s="24" t="s">
        <v>69</v>
      </c>
      <c r="S13" s="24" t="s">
        <v>69</v>
      </c>
      <c r="T13" s="24">
        <v>54</v>
      </c>
      <c r="U13" s="12">
        <f>IF(SUM(N13:T13)=0,"-",SUM((N13:T13)))</f>
        <v>107</v>
      </c>
    </row>
    <row r="14" spans="1:21">
      <c r="A14" s="13" t="s">
        <v>23</v>
      </c>
      <c r="B14" s="24">
        <v>7</v>
      </c>
      <c r="C14" s="24">
        <v>7</v>
      </c>
      <c r="D14" s="24" t="s">
        <v>69</v>
      </c>
      <c r="E14" s="24">
        <v>7</v>
      </c>
      <c r="F14" s="24" t="s">
        <v>69</v>
      </c>
      <c r="G14" s="24">
        <v>1</v>
      </c>
      <c r="H14" s="24" t="s">
        <v>69</v>
      </c>
      <c r="I14" s="24" t="s">
        <v>69</v>
      </c>
      <c r="J14" s="24">
        <v>6</v>
      </c>
      <c r="K14" s="12">
        <f>IF(SUM(D14:J14)=0,"-",SUM((D14:J14)))</f>
        <v>14</v>
      </c>
      <c r="L14" s="24">
        <v>38</v>
      </c>
      <c r="M14" s="24">
        <v>38</v>
      </c>
      <c r="N14" s="671">
        <v>1</v>
      </c>
      <c r="O14" s="671">
        <v>37</v>
      </c>
      <c r="P14" s="671" t="s">
        <v>69</v>
      </c>
      <c r="Q14" s="671">
        <v>1</v>
      </c>
      <c r="R14" s="24">
        <v>1</v>
      </c>
      <c r="S14" s="24" t="s">
        <v>69</v>
      </c>
      <c r="T14" s="24">
        <v>36</v>
      </c>
      <c r="U14" s="12">
        <f>IF(SUM(N14:T14)=0,"-",SUM((N14:T14)))</f>
        <v>76</v>
      </c>
    </row>
    <row r="15" spans="1:21">
      <c r="A15" s="10" t="s">
        <v>22</v>
      </c>
      <c r="B15" s="103">
        <v>1</v>
      </c>
      <c r="C15" s="103">
        <v>1</v>
      </c>
      <c r="D15" s="103" t="s">
        <v>69</v>
      </c>
      <c r="E15" s="103">
        <v>1</v>
      </c>
      <c r="F15" s="103" t="s">
        <v>69</v>
      </c>
      <c r="G15" s="103" t="s">
        <v>69</v>
      </c>
      <c r="H15" s="103" t="s">
        <v>69</v>
      </c>
      <c r="I15" s="103" t="s">
        <v>69</v>
      </c>
      <c r="J15" s="103">
        <v>1</v>
      </c>
      <c r="K15" s="9">
        <f>IF(SUM(D15:J15)=0,"-",SUM((D15:J15)))</f>
        <v>2</v>
      </c>
      <c r="L15" s="103">
        <v>94</v>
      </c>
      <c r="M15" s="103">
        <v>94</v>
      </c>
      <c r="N15" s="670" t="s">
        <v>69</v>
      </c>
      <c r="O15" s="670">
        <v>94</v>
      </c>
      <c r="P15" s="671" t="s">
        <v>69</v>
      </c>
      <c r="Q15" s="670" t="s">
        <v>69</v>
      </c>
      <c r="R15" s="103" t="s">
        <v>69</v>
      </c>
      <c r="S15" s="103">
        <v>1</v>
      </c>
      <c r="T15" s="103">
        <v>93</v>
      </c>
      <c r="U15" s="9">
        <f>IF(SUM(N15:T15)=0,"-",SUM((N15:T15)))</f>
        <v>188</v>
      </c>
    </row>
    <row r="16" spans="1:21" s="148" customFormat="1" ht="11.25">
      <c r="A16" s="10" t="s">
        <v>20</v>
      </c>
      <c r="B16" s="73">
        <v>64</v>
      </c>
      <c r="C16" s="73">
        <v>65</v>
      </c>
      <c r="D16" s="73" t="s">
        <v>69</v>
      </c>
      <c r="E16" s="73">
        <v>64</v>
      </c>
      <c r="F16" s="73" t="s">
        <v>69</v>
      </c>
      <c r="G16" s="73" t="s">
        <v>69</v>
      </c>
      <c r="H16" s="73" t="s">
        <v>69</v>
      </c>
      <c r="I16" s="73" t="s">
        <v>69</v>
      </c>
      <c r="J16" s="73">
        <v>65</v>
      </c>
      <c r="K16" s="15">
        <f>IF(SUM(D16:J16)=0,"-",SUM(D16:J16))</f>
        <v>129</v>
      </c>
      <c r="L16" s="73">
        <v>1610</v>
      </c>
      <c r="M16" s="73">
        <v>1608</v>
      </c>
      <c r="N16" s="73">
        <v>24</v>
      </c>
      <c r="O16" s="73">
        <v>1586</v>
      </c>
      <c r="P16" s="73">
        <v>5</v>
      </c>
      <c r="Q16" s="73" t="s">
        <v>69</v>
      </c>
      <c r="R16" s="73" t="s">
        <v>69</v>
      </c>
      <c r="S16" s="73">
        <v>15</v>
      </c>
      <c r="T16" s="73">
        <v>1588</v>
      </c>
      <c r="U16" s="15">
        <f>IF(SUM(N16:T16)=0,"-",SUM(N16:T16))</f>
        <v>3218</v>
      </c>
    </row>
    <row r="17" spans="1:21" s="148" customFormat="1" ht="33.75">
      <c r="A17" s="610" t="s">
        <v>19</v>
      </c>
      <c r="B17" s="17">
        <f>B18</f>
        <v>17</v>
      </c>
      <c r="C17" s="17">
        <f>C18</f>
        <v>17</v>
      </c>
      <c r="D17" s="17"/>
      <c r="E17" s="17"/>
      <c r="F17" s="17" t="str">
        <f>F18</f>
        <v>-</v>
      </c>
      <c r="G17" s="17" t="str">
        <f>G18</f>
        <v>-</v>
      </c>
      <c r="H17" s="17" t="str">
        <f>H18</f>
        <v>-</v>
      </c>
      <c r="I17" s="17" t="str">
        <f>I18</f>
        <v>-</v>
      </c>
      <c r="J17" s="17">
        <f>J18</f>
        <v>17</v>
      </c>
      <c r="K17" s="17">
        <f>K18</f>
        <v>34</v>
      </c>
      <c r="L17" s="600">
        <f>L18</f>
        <v>412</v>
      </c>
      <c r="M17" s="17">
        <f>M18</f>
        <v>415</v>
      </c>
      <c r="N17" s="17">
        <f>N18</f>
        <v>8</v>
      </c>
      <c r="O17" s="17">
        <f>O18</f>
        <v>404</v>
      </c>
      <c r="P17" s="17" t="str">
        <f>P18</f>
        <v>-</v>
      </c>
      <c r="Q17" s="17" t="str">
        <f>Q18</f>
        <v>-</v>
      </c>
      <c r="R17" s="17" t="str">
        <f>R18</f>
        <v>-</v>
      </c>
      <c r="S17" s="17">
        <f>S18</f>
        <v>1</v>
      </c>
      <c r="T17" s="17">
        <f>T18</f>
        <v>414</v>
      </c>
      <c r="U17" s="17">
        <f>U18</f>
        <v>827</v>
      </c>
    </row>
    <row r="18" spans="1:21">
      <c r="A18" s="16" t="s">
        <v>191</v>
      </c>
      <c r="B18" s="15">
        <f>IF(SUM(B19:B23)=0,"-",SUM(B19:B23))</f>
        <v>17</v>
      </c>
      <c r="C18" s="15">
        <f>IF(SUM(C19:C23)=0,"-",SUM(C19:C23))</f>
        <v>17</v>
      </c>
      <c r="D18" s="15"/>
      <c r="E18" s="15"/>
      <c r="F18" s="15" t="str">
        <f>IF(SUM(F19:F23)=0,"-",SUM(F19:F23))</f>
        <v>-</v>
      </c>
      <c r="G18" s="15" t="str">
        <f>IF(SUM(G19:G23)=0,"-",SUM(G19:G23))</f>
        <v>-</v>
      </c>
      <c r="H18" s="598" t="str">
        <f>IF(SUM(H19:H23)=0,"-",SUM(H19:H23))</f>
        <v>-</v>
      </c>
      <c r="I18" s="598" t="str">
        <f>IF(SUM(I19:I23)=0,"-",SUM(I19:I23))</f>
        <v>-</v>
      </c>
      <c r="J18" s="598">
        <f>IF(SUM(J19:J23)=0,"-",SUM(J19:J23))</f>
        <v>17</v>
      </c>
      <c r="K18" s="15">
        <f>IF(SUM(K19:K23)=0,"-",SUM(K19:K23))</f>
        <v>34</v>
      </c>
      <c r="L18" s="598">
        <f>IF(SUM(L19:L23)=0,"-",SUM(L19:L23))</f>
        <v>412</v>
      </c>
      <c r="M18" s="15">
        <f>IF(SUM(M19:M23)=0,"-",SUM(M19:M23))</f>
        <v>415</v>
      </c>
      <c r="N18" s="598">
        <f>IF(SUM(N19:N23)=0,"-",SUM(N19:N23))</f>
        <v>8</v>
      </c>
      <c r="O18" s="15">
        <f>IF(SUM(O19:O23)=0,"-",SUM(O19:O23))</f>
        <v>404</v>
      </c>
      <c r="P18" s="15" t="str">
        <f>IF(SUM(P19:P23)=0,"-",SUM(P19:P23))</f>
        <v>-</v>
      </c>
      <c r="Q18" s="15" t="str">
        <f>IF(SUM(Q19:Q23)=0,"-",SUM(Q19:Q23))</f>
        <v>-</v>
      </c>
      <c r="R18" s="15" t="str">
        <f>IF(SUM(R19:R23)=0,"-",SUM(R19:R23))</f>
        <v>-</v>
      </c>
      <c r="S18" s="15">
        <f>IF(SUM(S19:S23)=0,"-",SUM(S19:S23))</f>
        <v>1</v>
      </c>
      <c r="T18" s="598">
        <f>IF(SUM(T19:T23)=0,"-",SUM(T19:T23))</f>
        <v>414</v>
      </c>
      <c r="U18" s="15">
        <f>IF(SUM(N18:T18)=0,"-",SUM(N18:T18))</f>
        <v>827</v>
      </c>
    </row>
    <row r="19" spans="1:21">
      <c r="A19" s="20" t="s">
        <v>17</v>
      </c>
      <c r="B19" s="69">
        <v>5</v>
      </c>
      <c r="C19" s="69">
        <v>5</v>
      </c>
      <c r="D19" s="69" t="s">
        <v>68</v>
      </c>
      <c r="E19" s="69">
        <v>5</v>
      </c>
      <c r="F19" s="69" t="s">
        <v>68</v>
      </c>
      <c r="G19" s="69" t="s">
        <v>68</v>
      </c>
      <c r="H19" s="69" t="s">
        <v>68</v>
      </c>
      <c r="I19" s="69" t="s">
        <v>68</v>
      </c>
      <c r="J19" s="69">
        <v>5</v>
      </c>
      <c r="K19" s="669">
        <f>IF(SUM(D19:J19)=0,"-",SUM(D19:J19))</f>
        <v>10</v>
      </c>
      <c r="L19" s="69">
        <v>84</v>
      </c>
      <c r="M19" s="69">
        <v>84</v>
      </c>
      <c r="N19" s="69">
        <v>2</v>
      </c>
      <c r="O19" s="69">
        <v>82</v>
      </c>
      <c r="P19" s="69" t="s">
        <v>68</v>
      </c>
      <c r="Q19" s="69" t="s">
        <v>68</v>
      </c>
      <c r="R19" s="69" t="s">
        <v>68</v>
      </c>
      <c r="S19" s="69" t="s">
        <v>68</v>
      </c>
      <c r="T19" s="69">
        <v>84</v>
      </c>
      <c r="U19" s="31">
        <f>IF(SUM(N19:T19)=0,"-",SUM(N19:T19))</f>
        <v>168</v>
      </c>
    </row>
    <row r="20" spans="1:21">
      <c r="A20" s="13" t="s">
        <v>16</v>
      </c>
      <c r="B20" s="68" t="s">
        <v>67</v>
      </c>
      <c r="C20" s="68" t="s">
        <v>67</v>
      </c>
      <c r="D20" s="68" t="s">
        <v>67</v>
      </c>
      <c r="E20" s="68" t="s">
        <v>67</v>
      </c>
      <c r="F20" s="68" t="s">
        <v>67</v>
      </c>
      <c r="G20" s="68" t="s">
        <v>67</v>
      </c>
      <c r="H20" s="68" t="s">
        <v>67</v>
      </c>
      <c r="I20" s="68" t="s">
        <v>67</v>
      </c>
      <c r="J20" s="68" t="s">
        <v>67</v>
      </c>
      <c r="K20" s="668" t="str">
        <f>IF(SUM(D20:J20)=0,"-",SUM(D20:J20))</f>
        <v>-</v>
      </c>
      <c r="L20" s="68" t="s">
        <v>67</v>
      </c>
      <c r="M20" s="68" t="s">
        <v>67</v>
      </c>
      <c r="N20" s="68" t="s">
        <v>67</v>
      </c>
      <c r="O20" s="68" t="s">
        <v>67</v>
      </c>
      <c r="P20" s="68" t="s">
        <v>67</v>
      </c>
      <c r="Q20" s="68" t="s">
        <v>67</v>
      </c>
      <c r="R20" s="68" t="s">
        <v>67</v>
      </c>
      <c r="S20" s="68" t="s">
        <v>67</v>
      </c>
      <c r="T20" s="68" t="s">
        <v>67</v>
      </c>
      <c r="U20" s="12" t="str">
        <f>IF(SUM(N20:T20)=0,"-",SUM(N20:T20))</f>
        <v>-</v>
      </c>
    </row>
    <row r="21" spans="1:21">
      <c r="A21" s="13" t="s">
        <v>15</v>
      </c>
      <c r="B21" s="68">
        <v>9</v>
      </c>
      <c r="C21" s="68">
        <v>9</v>
      </c>
      <c r="D21" s="68" t="s">
        <v>66</v>
      </c>
      <c r="E21" s="68">
        <v>9</v>
      </c>
      <c r="F21" s="68" t="s">
        <v>66</v>
      </c>
      <c r="G21" s="68" t="s">
        <v>66</v>
      </c>
      <c r="H21" s="68" t="s">
        <v>66</v>
      </c>
      <c r="I21" s="68" t="s">
        <v>66</v>
      </c>
      <c r="J21" s="68">
        <v>9</v>
      </c>
      <c r="K21" s="668">
        <f>IF(SUM(D21:J21)=0,"-",SUM(D21:J21))</f>
        <v>18</v>
      </c>
      <c r="L21" s="68">
        <v>247</v>
      </c>
      <c r="M21" s="68">
        <v>247</v>
      </c>
      <c r="N21" s="68">
        <v>5</v>
      </c>
      <c r="O21" s="68">
        <v>242</v>
      </c>
      <c r="P21" s="68" t="s">
        <v>66</v>
      </c>
      <c r="Q21" s="68" t="s">
        <v>66</v>
      </c>
      <c r="R21" s="68" t="s">
        <v>66</v>
      </c>
      <c r="S21" s="68" t="s">
        <v>66</v>
      </c>
      <c r="T21" s="68">
        <v>247</v>
      </c>
      <c r="U21" s="12">
        <f>IF(SUM(N21:T21)=0,"-",SUM(N21:T21))</f>
        <v>494</v>
      </c>
    </row>
    <row r="22" spans="1:21">
      <c r="A22" s="13" t="s">
        <v>14</v>
      </c>
      <c r="B22" s="68">
        <v>2</v>
      </c>
      <c r="C22" s="68">
        <v>2</v>
      </c>
      <c r="D22" s="68" t="s">
        <v>66</v>
      </c>
      <c r="E22" s="68">
        <v>2</v>
      </c>
      <c r="F22" s="68" t="s">
        <v>66</v>
      </c>
      <c r="G22" s="68" t="s">
        <v>66</v>
      </c>
      <c r="H22" s="68" t="s">
        <v>66</v>
      </c>
      <c r="I22" s="68" t="s">
        <v>66</v>
      </c>
      <c r="J22" s="68">
        <v>2</v>
      </c>
      <c r="K22" s="668">
        <f>IF(SUM(D22:J22)=0,"-",SUM(D22:J22))</f>
        <v>4</v>
      </c>
      <c r="L22" s="68">
        <v>34</v>
      </c>
      <c r="M22" s="68">
        <v>37</v>
      </c>
      <c r="N22" s="68" t="s">
        <v>66</v>
      </c>
      <c r="O22" s="68">
        <v>34</v>
      </c>
      <c r="P22" s="68" t="s">
        <v>66</v>
      </c>
      <c r="Q22" s="68" t="s">
        <v>66</v>
      </c>
      <c r="R22" s="68" t="s">
        <v>66</v>
      </c>
      <c r="S22" s="68">
        <v>1</v>
      </c>
      <c r="T22" s="68">
        <v>36</v>
      </c>
      <c r="U22" s="12">
        <f>IF(SUM(N22:T22)=0,"-",SUM(N22:T22))</f>
        <v>71</v>
      </c>
    </row>
    <row r="23" spans="1:21">
      <c r="A23" s="10" t="s">
        <v>13</v>
      </c>
      <c r="B23" s="66">
        <v>1</v>
      </c>
      <c r="C23" s="66">
        <v>1</v>
      </c>
      <c r="D23" s="66" t="s">
        <v>65</v>
      </c>
      <c r="E23" s="66">
        <v>1</v>
      </c>
      <c r="F23" s="66" t="s">
        <v>65</v>
      </c>
      <c r="G23" s="66" t="s">
        <v>65</v>
      </c>
      <c r="H23" s="66" t="s">
        <v>65</v>
      </c>
      <c r="I23" s="66" t="s">
        <v>65</v>
      </c>
      <c r="J23" s="66">
        <v>1</v>
      </c>
      <c r="K23" s="668">
        <f>IF(SUM(D23:J23)=0,"-",SUM(D23:J23))</f>
        <v>2</v>
      </c>
      <c r="L23" s="66">
        <v>47</v>
      </c>
      <c r="M23" s="66">
        <v>47</v>
      </c>
      <c r="N23" s="66">
        <v>1</v>
      </c>
      <c r="O23" s="66">
        <v>46</v>
      </c>
      <c r="P23" s="66" t="s">
        <v>65</v>
      </c>
      <c r="Q23" s="66" t="s">
        <v>65</v>
      </c>
      <c r="R23" s="66" t="s">
        <v>65</v>
      </c>
      <c r="S23" s="66" t="s">
        <v>65</v>
      </c>
      <c r="T23" s="66">
        <v>47</v>
      </c>
      <c r="U23" s="9">
        <f>IF(SUM(N23:T23)=0,"-",SUM(N23:T23))</f>
        <v>94</v>
      </c>
    </row>
    <row r="24" spans="1:21" s="148" customFormat="1" ht="33.75">
      <c r="A24" s="19" t="s">
        <v>11</v>
      </c>
      <c r="B24" s="17">
        <f>B25</f>
        <v>11</v>
      </c>
      <c r="C24" s="17">
        <f>C25</f>
        <v>11</v>
      </c>
      <c r="D24" s="17" t="str">
        <f>D25</f>
        <v>-</v>
      </c>
      <c r="E24" s="17">
        <f>E25</f>
        <v>11</v>
      </c>
      <c r="F24" s="17">
        <f>F25</f>
        <v>2</v>
      </c>
      <c r="G24" s="17" t="str">
        <f>G25</f>
        <v>-</v>
      </c>
      <c r="H24" s="17" t="str">
        <f>H25</f>
        <v>-</v>
      </c>
      <c r="I24" s="17" t="str">
        <f>I25</f>
        <v>-</v>
      </c>
      <c r="J24" s="17">
        <f>J25</f>
        <v>9</v>
      </c>
      <c r="K24" s="667">
        <f>K25</f>
        <v>22</v>
      </c>
      <c r="L24" s="600">
        <f>L25</f>
        <v>143</v>
      </c>
      <c r="M24" s="17">
        <f>M25</f>
        <v>143</v>
      </c>
      <c r="N24" s="600">
        <f>N25</f>
        <v>2</v>
      </c>
      <c r="O24" s="17">
        <f>O25</f>
        <v>141</v>
      </c>
      <c r="P24" s="17">
        <f>P25</f>
        <v>22</v>
      </c>
      <c r="Q24" s="17" t="str">
        <f>Q25</f>
        <v>-</v>
      </c>
      <c r="R24" s="17" t="str">
        <f>R25</f>
        <v>-</v>
      </c>
      <c r="S24" s="17" t="str">
        <f>S25</f>
        <v>-</v>
      </c>
      <c r="T24" s="17">
        <f>T25</f>
        <v>121</v>
      </c>
      <c r="U24" s="667">
        <f>U25</f>
        <v>286</v>
      </c>
    </row>
    <row r="25" spans="1:21">
      <c r="A25" s="16" t="s">
        <v>10</v>
      </c>
      <c r="B25" s="15">
        <f>IF(SUM(B26:B29)=0,"-",SUM(B26:B29))</f>
        <v>11</v>
      </c>
      <c r="C25" s="15">
        <f>IF(SUM(C26:C29)=0,"-",SUM(C26:C29))</f>
        <v>11</v>
      </c>
      <c r="D25" s="15" t="str">
        <f>IF(SUM(D26:D29)=0,"-",SUM(D26:D29))</f>
        <v>-</v>
      </c>
      <c r="E25" s="15">
        <f>IF(SUM(E26:E29)=0,"-",SUM(E26:E29))</f>
        <v>11</v>
      </c>
      <c r="F25" s="15">
        <f>IF(SUM(F26:F29)=0,"-",SUM(F26:F29))</f>
        <v>2</v>
      </c>
      <c r="G25" s="15" t="str">
        <f>IF(SUM(G26:G29)=0,"-",SUM(G26:G29))</f>
        <v>-</v>
      </c>
      <c r="H25" s="598" t="str">
        <f>IF(SUM(H26:H29)=0,"-",SUM(H26:H29))</f>
        <v>-</v>
      </c>
      <c r="I25" s="598" t="str">
        <f>IF(SUM(I26:I29)=0,"-",SUM(I26:I29))</f>
        <v>-</v>
      </c>
      <c r="J25" s="598">
        <f>IF(SUM(J26:J29)=0,"-",SUM(J26:J29))</f>
        <v>9</v>
      </c>
      <c r="K25" s="15">
        <f>IF(SUM(K26:K29)=0,"-",SUM(K26:K29))</f>
        <v>22</v>
      </c>
      <c r="L25" s="598">
        <f>IF(SUM(L26:L29)=0,"-",SUM(L26:L29))</f>
        <v>143</v>
      </c>
      <c r="M25" s="15">
        <f>IF(SUM(M26:M29)=0,"-",SUM(M26:M29))</f>
        <v>143</v>
      </c>
      <c r="N25" s="598">
        <f>IF(SUM(N26:N29)=0,"-",SUM(N26:N29))</f>
        <v>2</v>
      </c>
      <c r="O25" s="15">
        <f>IF(SUM(O26:O29)=0,"-",SUM(O26:O29))</f>
        <v>141</v>
      </c>
      <c r="P25" s="15">
        <f>IF(SUM(P26:P29)=0,"-",SUM(P26:P29))</f>
        <v>22</v>
      </c>
      <c r="Q25" s="15" t="str">
        <f>IF(SUM(Q26:Q29)=0,"-",SUM(Q26:Q29))</f>
        <v>-</v>
      </c>
      <c r="R25" s="15" t="str">
        <f>IF(SUM(R26:R29)=0,"-",SUM(R26:R29))</f>
        <v>-</v>
      </c>
      <c r="S25" s="15" t="str">
        <f>IF(SUM(S26:S29)=0,"-",SUM(S26:S29))</f>
        <v>-</v>
      </c>
      <c r="T25" s="598">
        <f>IF(SUM(T26:T29)=0,"-",SUM(T26:T29))</f>
        <v>121</v>
      </c>
      <c r="U25" s="15">
        <f>IF(SUM(U26:U29)=0,"-",SUM(U26:U29))</f>
        <v>286</v>
      </c>
    </row>
    <row r="26" spans="1:21">
      <c r="A26" s="13" t="s">
        <v>9</v>
      </c>
      <c r="B26" s="69" t="s">
        <v>5</v>
      </c>
      <c r="C26" s="69" t="s">
        <v>5</v>
      </c>
      <c r="D26" s="69" t="s">
        <v>5</v>
      </c>
      <c r="E26" s="69" t="s">
        <v>5</v>
      </c>
      <c r="F26" s="69" t="s">
        <v>5</v>
      </c>
      <c r="G26" s="69" t="s">
        <v>5</v>
      </c>
      <c r="H26" s="69" t="s">
        <v>5</v>
      </c>
      <c r="I26" s="69" t="s">
        <v>5</v>
      </c>
      <c r="J26" s="69" t="s">
        <v>5</v>
      </c>
      <c r="K26" s="666" t="s">
        <v>5</v>
      </c>
      <c r="L26" s="69" t="s">
        <v>5</v>
      </c>
      <c r="M26" s="69" t="s">
        <v>5</v>
      </c>
      <c r="N26" s="69" t="s">
        <v>5</v>
      </c>
      <c r="O26" s="69" t="s">
        <v>5</v>
      </c>
      <c r="P26" s="69" t="s">
        <v>5</v>
      </c>
      <c r="Q26" s="69" t="s">
        <v>5</v>
      </c>
      <c r="R26" s="69" t="s">
        <v>5</v>
      </c>
      <c r="S26" s="69" t="s">
        <v>5</v>
      </c>
      <c r="T26" s="69" t="s">
        <v>5</v>
      </c>
      <c r="U26" s="69" t="s">
        <v>5</v>
      </c>
    </row>
    <row r="27" spans="1:21">
      <c r="A27" s="13" t="s">
        <v>8</v>
      </c>
      <c r="B27" s="68">
        <v>2</v>
      </c>
      <c r="C27" s="68">
        <v>2</v>
      </c>
      <c r="D27" s="68" t="s">
        <v>5</v>
      </c>
      <c r="E27" s="68">
        <v>2</v>
      </c>
      <c r="F27" s="68">
        <v>2</v>
      </c>
      <c r="G27" s="68" t="s">
        <v>5</v>
      </c>
      <c r="H27" s="68" t="s">
        <v>5</v>
      </c>
      <c r="I27" s="68" t="s">
        <v>5</v>
      </c>
      <c r="J27" s="68" t="s">
        <v>5</v>
      </c>
      <c r="K27" s="665">
        <f>SUM(D27:J27)</f>
        <v>4</v>
      </c>
      <c r="L27" s="68">
        <v>22</v>
      </c>
      <c r="M27" s="68">
        <v>22</v>
      </c>
      <c r="N27" s="68" t="s">
        <v>5</v>
      </c>
      <c r="O27" s="68">
        <v>22</v>
      </c>
      <c r="P27" s="68">
        <v>22</v>
      </c>
      <c r="Q27" s="68" t="s">
        <v>5</v>
      </c>
      <c r="R27" s="68" t="s">
        <v>5</v>
      </c>
      <c r="S27" s="68" t="s">
        <v>5</v>
      </c>
      <c r="T27" s="68" t="s">
        <v>5</v>
      </c>
      <c r="U27" s="68">
        <f>SUM(N27:T27)</f>
        <v>44</v>
      </c>
    </row>
    <row r="28" spans="1:21">
      <c r="A28" s="13" t="s">
        <v>7</v>
      </c>
      <c r="B28" s="68">
        <v>8</v>
      </c>
      <c r="C28" s="68">
        <v>8</v>
      </c>
      <c r="D28" s="68" t="s">
        <v>5</v>
      </c>
      <c r="E28" s="68">
        <v>8</v>
      </c>
      <c r="F28" s="68" t="s">
        <v>5</v>
      </c>
      <c r="G28" s="68" t="s">
        <v>5</v>
      </c>
      <c r="H28" s="68" t="s">
        <v>5</v>
      </c>
      <c r="I28" s="68" t="s">
        <v>5</v>
      </c>
      <c r="J28" s="68">
        <v>8</v>
      </c>
      <c r="K28" s="665">
        <f>SUM(D28:J28)</f>
        <v>16</v>
      </c>
      <c r="L28" s="68">
        <v>43</v>
      </c>
      <c r="M28" s="68">
        <v>43</v>
      </c>
      <c r="N28" s="68" t="s">
        <v>5</v>
      </c>
      <c r="O28" s="68">
        <v>43</v>
      </c>
      <c r="P28" s="68" t="s">
        <v>5</v>
      </c>
      <c r="Q28" s="68" t="s">
        <v>5</v>
      </c>
      <c r="R28" s="68" t="s">
        <v>5</v>
      </c>
      <c r="S28" s="68" t="s">
        <v>5</v>
      </c>
      <c r="T28" s="68">
        <v>43</v>
      </c>
      <c r="U28" s="68">
        <f>SUM(N28:T28)</f>
        <v>86</v>
      </c>
    </row>
    <row r="29" spans="1:21">
      <c r="A29" s="10" t="s">
        <v>6</v>
      </c>
      <c r="B29" s="66">
        <v>1</v>
      </c>
      <c r="C29" s="66">
        <v>1</v>
      </c>
      <c r="D29" s="66" t="s">
        <v>5</v>
      </c>
      <c r="E29" s="66">
        <v>1</v>
      </c>
      <c r="F29" s="66" t="s">
        <v>5</v>
      </c>
      <c r="G29" s="66" t="s">
        <v>5</v>
      </c>
      <c r="H29" s="66" t="s">
        <v>5</v>
      </c>
      <c r="I29" s="66" t="s">
        <v>5</v>
      </c>
      <c r="J29" s="66">
        <v>1</v>
      </c>
      <c r="K29" s="664">
        <f>SUM(D29:J29)</f>
        <v>2</v>
      </c>
      <c r="L29" s="66">
        <v>78</v>
      </c>
      <c r="M29" s="66">
        <v>78</v>
      </c>
      <c r="N29" s="66">
        <v>2</v>
      </c>
      <c r="O29" s="66">
        <v>76</v>
      </c>
      <c r="P29" s="66" t="s">
        <v>5</v>
      </c>
      <c r="Q29" s="66" t="s">
        <v>5</v>
      </c>
      <c r="R29" s="66" t="s">
        <v>5</v>
      </c>
      <c r="S29" s="66" t="s">
        <v>5</v>
      </c>
      <c r="T29" s="66">
        <v>78</v>
      </c>
      <c r="U29" s="66">
        <f>SUM(N29:T29)</f>
        <v>156</v>
      </c>
    </row>
    <row r="30" spans="1:21" s="148" customFormat="1" ht="11.25">
      <c r="A30" s="335" t="s">
        <v>189</v>
      </c>
      <c r="B30" s="567"/>
      <c r="C30" s="566"/>
      <c r="D30" s="517"/>
      <c r="E30" s="517"/>
      <c r="F30" s="60"/>
      <c r="G30" s="517"/>
    </row>
    <row r="31" spans="1:21">
      <c r="A31" s="146"/>
      <c r="B31" s="60"/>
      <c r="C31" s="517"/>
      <c r="D31" s="517"/>
      <c r="E31" s="517"/>
      <c r="F31" s="60"/>
      <c r="G31" s="517"/>
      <c r="H31" s="63"/>
      <c r="I31" s="63"/>
      <c r="J31" s="63"/>
      <c r="K31" s="63"/>
      <c r="L31" s="63"/>
      <c r="M31" s="63"/>
      <c r="R31" s="63"/>
      <c r="S31" s="63"/>
      <c r="T31" s="63"/>
    </row>
    <row r="32" spans="1:21">
      <c r="A32" s="147"/>
      <c r="B32" s="60"/>
      <c r="C32" s="517"/>
      <c r="D32" s="517"/>
      <c r="E32" s="517"/>
      <c r="F32" s="60"/>
      <c r="G32" s="517"/>
      <c r="H32" s="63"/>
      <c r="I32" s="63"/>
      <c r="J32" s="63"/>
      <c r="K32" s="63"/>
      <c r="L32" s="63"/>
      <c r="M32" s="63"/>
      <c r="R32" s="63"/>
      <c r="S32" s="63"/>
      <c r="T32" s="63"/>
    </row>
    <row r="33" spans="1:20">
      <c r="A33" s="55" t="s">
        <v>241</v>
      </c>
      <c r="B33" s="564"/>
      <c r="C33" s="565"/>
      <c r="D33" s="565"/>
      <c r="E33" s="565"/>
      <c r="F33" s="564"/>
      <c r="G33" s="565"/>
      <c r="H33" s="564"/>
      <c r="I33" s="564"/>
      <c r="J33" s="564"/>
      <c r="K33" s="564"/>
      <c r="L33" s="63"/>
      <c r="M33" s="63"/>
      <c r="R33" s="63"/>
      <c r="S33" s="63"/>
      <c r="T33" s="63"/>
    </row>
    <row r="34" spans="1:20">
      <c r="A34" s="55" t="s">
        <v>0</v>
      </c>
      <c r="B34" s="54"/>
      <c r="C34" s="426"/>
      <c r="D34" s="426"/>
      <c r="E34" s="426"/>
      <c r="F34" s="54"/>
      <c r="G34" s="426"/>
      <c r="H34" s="54"/>
      <c r="I34" s="54"/>
      <c r="J34" s="54"/>
      <c r="K34" s="54"/>
    </row>
    <row r="35" spans="1:20">
      <c r="A35" s="55"/>
      <c r="B35" s="54"/>
      <c r="C35" s="426"/>
      <c r="D35" s="426"/>
      <c r="E35" s="426"/>
      <c r="F35" s="54"/>
      <c r="G35" s="426"/>
      <c r="H35" s="54"/>
      <c r="I35" s="54"/>
      <c r="J35" s="54"/>
      <c r="K35" s="54"/>
    </row>
    <row r="36" spans="1:20">
      <c r="A36" s="55"/>
      <c r="B36" s="54"/>
      <c r="C36" s="426"/>
      <c r="D36" s="426"/>
      <c r="E36" s="426"/>
      <c r="F36" s="54"/>
      <c r="G36" s="426"/>
      <c r="H36" s="54"/>
      <c r="I36" s="54"/>
      <c r="J36" s="54"/>
      <c r="K36" s="54"/>
    </row>
    <row r="43" spans="1:20">
      <c r="L43" s="63"/>
    </row>
    <row r="44" spans="1:20">
      <c r="H44" s="63"/>
      <c r="I44" s="63"/>
      <c r="J44" s="63"/>
      <c r="L44" s="63"/>
    </row>
    <row r="45" spans="1:20">
      <c r="H45" s="63"/>
      <c r="I45" s="63"/>
      <c r="J45" s="63"/>
    </row>
  </sheetData>
  <mergeCells count="8">
    <mergeCell ref="N1:O1"/>
    <mergeCell ref="B2:K2"/>
    <mergeCell ref="L2:U2"/>
    <mergeCell ref="B3:C3"/>
    <mergeCell ref="D3:E3"/>
    <mergeCell ref="F3:K3"/>
    <mergeCell ref="L3:M3"/>
    <mergeCell ref="N3:O3"/>
  </mergeCells>
  <phoneticPr fontId="5"/>
  <pageMargins left="0.78740157480314965" right="0.54" top="0.79" bottom="0.78740157480314965" header="0" footer="0"/>
  <headerFooter alignWithMargins="0"/>
  <rowBreaks count="6" manualBreakCount="6">
    <brk id="220" min="14173" max="222" man="1"/>
    <brk id="224" min="13913" max="226" man="1"/>
    <brk id="228" min="63709" max="229" man="1"/>
    <brk id="35805" min="227" max="54353" man="1"/>
    <brk id="36255" min="223" max="57901" man="1"/>
    <brk id="36513" min="219" max="58033" man="1"/>
  </rowBreaks>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view="pageBreakPreview" zoomScaleNormal="75" workbookViewId="0">
      <selection activeCell="D13" sqref="D13"/>
    </sheetView>
  </sheetViews>
  <sheetFormatPr defaultRowHeight="12"/>
  <cols>
    <col min="1" max="1" width="10.25" style="53" customWidth="1"/>
    <col min="2" max="2" width="20.625" style="52" customWidth="1"/>
    <col min="3" max="3" width="20.625" style="563" customWidth="1"/>
    <col min="4" max="4" width="20.625" style="52" customWidth="1"/>
    <col min="5" max="5" width="20.625" style="563" customWidth="1"/>
    <col min="6" max="6" width="5.5" style="52" customWidth="1"/>
    <col min="7" max="16384" width="9" style="52"/>
  </cols>
  <sheetData>
    <row r="1" spans="1:6" s="93" customFormat="1" ht="18" customHeight="1">
      <c r="A1" s="144" t="s">
        <v>300</v>
      </c>
      <c r="B1" s="590"/>
      <c r="C1" s="589"/>
      <c r="D1" s="412"/>
      <c r="E1" s="589"/>
      <c r="F1" s="412"/>
    </row>
    <row r="2" spans="1:6" ht="16.5" customHeight="1">
      <c r="A2" s="710"/>
      <c r="B2" s="709" t="s">
        <v>299</v>
      </c>
      <c r="C2" s="708"/>
      <c r="D2" s="707" t="s">
        <v>298</v>
      </c>
      <c r="E2" s="706"/>
      <c r="F2" s="59"/>
    </row>
    <row r="3" spans="1:6" s="57" customFormat="1" ht="13.5" customHeight="1">
      <c r="A3" s="705"/>
      <c r="B3" s="676" t="s">
        <v>71</v>
      </c>
      <c r="C3" s="682" t="s">
        <v>297</v>
      </c>
      <c r="D3" s="682" t="s">
        <v>71</v>
      </c>
      <c r="E3" s="672" t="s">
        <v>297</v>
      </c>
      <c r="F3" s="704"/>
    </row>
    <row r="4" spans="1:6">
      <c r="A4" s="196" t="s">
        <v>33</v>
      </c>
      <c r="B4" s="32">
        <v>31</v>
      </c>
      <c r="C4" s="32">
        <v>1749</v>
      </c>
      <c r="D4" s="32">
        <v>82</v>
      </c>
      <c r="E4" s="32">
        <v>365</v>
      </c>
      <c r="F4" s="59"/>
    </row>
    <row r="5" spans="1:6" ht="33.75">
      <c r="A5" s="21" t="s">
        <v>32</v>
      </c>
      <c r="B5" s="18" t="str">
        <f>IF(SUM(B6,B15)=0,"-",SUM(B6,B15))</f>
        <v>-</v>
      </c>
      <c r="C5" s="18" t="str">
        <f>IF(SUM(C6,C15)=0,"-",SUM(C6,C15))</f>
        <v>-</v>
      </c>
      <c r="D5" s="18" t="str">
        <f>IF(SUM(D6,D15)=0,"-",SUM(D6,D15))</f>
        <v>-</v>
      </c>
      <c r="E5" s="18" t="str">
        <f>IF(SUM(E6,E15)=0,"-",SUM(E6,E15))</f>
        <v>-</v>
      </c>
      <c r="F5" s="59"/>
    </row>
    <row r="6" spans="1:6">
      <c r="A6" s="16" t="s">
        <v>31</v>
      </c>
      <c r="B6" s="15" t="str">
        <f>IF(SUM(B7:B14)=0,"-",SUM(B7:B14))</f>
        <v>-</v>
      </c>
      <c r="C6" s="15" t="str">
        <f>IF(SUM(C7:C14)=0,"-",SUM(C7:C14))</f>
        <v>-</v>
      </c>
      <c r="D6" s="15" t="str">
        <f>IF(SUM(D7:D14)=0,"-",SUM(D7:D14))</f>
        <v>-</v>
      </c>
      <c r="E6" s="15" t="str">
        <f>IF(SUM(E7:E14)=0,"-",SUM(E7:E14))</f>
        <v>-</v>
      </c>
      <c r="F6" s="59"/>
    </row>
    <row r="7" spans="1:6">
      <c r="A7" s="13" t="s">
        <v>30</v>
      </c>
      <c r="B7" s="24" t="s">
        <v>296</v>
      </c>
      <c r="C7" s="24" t="s">
        <v>296</v>
      </c>
      <c r="D7" s="24" t="s">
        <v>296</v>
      </c>
      <c r="E7" s="24" t="s">
        <v>296</v>
      </c>
      <c r="F7" s="59"/>
    </row>
    <row r="8" spans="1:6">
      <c r="A8" s="13" t="s">
        <v>29</v>
      </c>
      <c r="B8" s="24" t="s">
        <v>296</v>
      </c>
      <c r="C8" s="24" t="s">
        <v>296</v>
      </c>
      <c r="D8" s="24" t="s">
        <v>296</v>
      </c>
      <c r="E8" s="24" t="s">
        <v>296</v>
      </c>
      <c r="F8" s="59"/>
    </row>
    <row r="9" spans="1:6">
      <c r="A9" s="13" t="s">
        <v>28</v>
      </c>
      <c r="B9" s="24" t="s">
        <v>296</v>
      </c>
      <c r="C9" s="24" t="s">
        <v>296</v>
      </c>
      <c r="D9" s="24" t="s">
        <v>296</v>
      </c>
      <c r="E9" s="24" t="s">
        <v>296</v>
      </c>
      <c r="F9" s="59"/>
    </row>
    <row r="10" spans="1:6">
      <c r="A10" s="13" t="s">
        <v>27</v>
      </c>
      <c r="B10" s="24" t="s">
        <v>296</v>
      </c>
      <c r="C10" s="24" t="s">
        <v>296</v>
      </c>
      <c r="D10" s="24" t="s">
        <v>296</v>
      </c>
      <c r="E10" s="24" t="s">
        <v>296</v>
      </c>
      <c r="F10" s="59"/>
    </row>
    <row r="11" spans="1:6">
      <c r="A11" s="13" t="s">
        <v>26</v>
      </c>
      <c r="B11" s="24" t="s">
        <v>296</v>
      </c>
      <c r="C11" s="24" t="s">
        <v>296</v>
      </c>
      <c r="D11" s="24" t="s">
        <v>296</v>
      </c>
      <c r="E11" s="24" t="s">
        <v>296</v>
      </c>
      <c r="F11" s="59"/>
    </row>
    <row r="12" spans="1:6">
      <c r="A12" s="13" t="s">
        <v>24</v>
      </c>
      <c r="B12" s="24" t="s">
        <v>296</v>
      </c>
      <c r="C12" s="24" t="s">
        <v>296</v>
      </c>
      <c r="D12" s="24" t="s">
        <v>296</v>
      </c>
      <c r="E12" s="24" t="s">
        <v>296</v>
      </c>
      <c r="F12" s="59"/>
    </row>
    <row r="13" spans="1:6">
      <c r="A13" s="13" t="s">
        <v>23</v>
      </c>
      <c r="B13" s="24" t="s">
        <v>296</v>
      </c>
      <c r="C13" s="24" t="s">
        <v>296</v>
      </c>
      <c r="D13" s="24" t="s">
        <v>296</v>
      </c>
      <c r="E13" s="24" t="s">
        <v>296</v>
      </c>
      <c r="F13" s="59"/>
    </row>
    <row r="14" spans="1:6" s="148" customFormat="1" ht="11.25">
      <c r="A14" s="10" t="s">
        <v>22</v>
      </c>
      <c r="B14" s="103" t="s">
        <v>296</v>
      </c>
      <c r="C14" s="103" t="s">
        <v>296</v>
      </c>
      <c r="D14" s="103" t="s">
        <v>296</v>
      </c>
      <c r="E14" s="103" t="s">
        <v>296</v>
      </c>
    </row>
    <row r="15" spans="1:6" s="148" customFormat="1" ht="11.25">
      <c r="A15" s="10" t="s">
        <v>20</v>
      </c>
      <c r="B15" s="103" t="s">
        <v>296</v>
      </c>
      <c r="C15" s="103" t="s">
        <v>296</v>
      </c>
      <c r="D15" s="103" t="s">
        <v>296</v>
      </c>
      <c r="E15" s="103" t="s">
        <v>296</v>
      </c>
    </row>
    <row r="16" spans="1:6" s="148" customFormat="1" ht="33.75">
      <c r="A16" s="610" t="s">
        <v>19</v>
      </c>
      <c r="B16" s="17" t="str">
        <f>B17</f>
        <v>-</v>
      </c>
      <c r="C16" s="17" t="str">
        <f>C17</f>
        <v>-</v>
      </c>
      <c r="D16" s="17" t="str">
        <f>D17</f>
        <v>-</v>
      </c>
      <c r="E16" s="17" t="str">
        <f>E17</f>
        <v>-</v>
      </c>
    </row>
    <row r="17" spans="1:10">
      <c r="A17" s="16" t="s">
        <v>191</v>
      </c>
      <c r="B17" s="15" t="str">
        <f>IF(SUM(B18:B22)=0,"-",SUM(B18:B22))</f>
        <v>-</v>
      </c>
      <c r="C17" s="15" t="str">
        <f>IF(SUM(C18:C22)=0,"-",SUM(C18:C22))</f>
        <v>-</v>
      </c>
      <c r="D17" s="15" t="str">
        <f>IF(SUM(D18:D22)=0,"-",SUM(D18:D22))</f>
        <v>-</v>
      </c>
      <c r="E17" s="15" t="str">
        <f>IF(SUM(E18:E22)=0,"-",SUM(E18:E22))</f>
        <v>-</v>
      </c>
      <c r="F17" s="59"/>
    </row>
    <row r="18" spans="1:10">
      <c r="A18" s="20" t="s">
        <v>17</v>
      </c>
      <c r="B18" s="69" t="s">
        <v>12</v>
      </c>
      <c r="C18" s="69" t="s">
        <v>12</v>
      </c>
      <c r="D18" s="69" t="s">
        <v>12</v>
      </c>
      <c r="E18" s="69" t="s">
        <v>12</v>
      </c>
      <c r="F18" s="59"/>
    </row>
    <row r="19" spans="1:10">
      <c r="A19" s="13" t="s">
        <v>16</v>
      </c>
      <c r="B19" s="68" t="s">
        <v>12</v>
      </c>
      <c r="C19" s="68" t="s">
        <v>12</v>
      </c>
      <c r="D19" s="68" t="s">
        <v>12</v>
      </c>
      <c r="E19" s="68" t="s">
        <v>12</v>
      </c>
      <c r="F19" s="59"/>
    </row>
    <row r="20" spans="1:10">
      <c r="A20" s="13" t="s">
        <v>15</v>
      </c>
      <c r="B20" s="68" t="s">
        <v>12</v>
      </c>
      <c r="C20" s="68" t="s">
        <v>12</v>
      </c>
      <c r="D20" s="68" t="s">
        <v>12</v>
      </c>
      <c r="E20" s="68" t="s">
        <v>12</v>
      </c>
      <c r="F20" s="59"/>
    </row>
    <row r="21" spans="1:10">
      <c r="A21" s="13" t="s">
        <v>14</v>
      </c>
      <c r="B21" s="68" t="s">
        <v>66</v>
      </c>
      <c r="C21" s="68" t="s">
        <v>66</v>
      </c>
      <c r="D21" s="68" t="s">
        <v>12</v>
      </c>
      <c r="E21" s="68" t="s">
        <v>12</v>
      </c>
      <c r="F21" s="59"/>
    </row>
    <row r="22" spans="1:10">
      <c r="A22" s="10" t="s">
        <v>13</v>
      </c>
      <c r="B22" s="66" t="s">
        <v>12</v>
      </c>
      <c r="C22" s="66" t="s">
        <v>12</v>
      </c>
      <c r="D22" s="66" t="s">
        <v>12</v>
      </c>
      <c r="E22" s="66" t="s">
        <v>12</v>
      </c>
      <c r="F22" s="59"/>
    </row>
    <row r="23" spans="1:10" s="148" customFormat="1" ht="33.75">
      <c r="A23" s="19" t="s">
        <v>11</v>
      </c>
      <c r="B23" s="17" t="str">
        <f>B24</f>
        <v>-</v>
      </c>
      <c r="C23" s="17" t="str">
        <f>C24</f>
        <v>-</v>
      </c>
      <c r="D23" s="17" t="str">
        <f>D24</f>
        <v>-</v>
      </c>
      <c r="E23" s="17" t="str">
        <f>E24</f>
        <v>-</v>
      </c>
    </row>
    <row r="24" spans="1:10">
      <c r="A24" s="16" t="s">
        <v>10</v>
      </c>
      <c r="B24" s="15" t="str">
        <f>IF(SUM(B25:B28)=0,"-",SUM(B25:B28))</f>
        <v>-</v>
      </c>
      <c r="C24" s="15" t="str">
        <f>IF(SUM(C25:C28)=0,"-",SUM(C25:C28))</f>
        <v>-</v>
      </c>
      <c r="D24" s="15" t="str">
        <f>IF(SUM(D25:D28)=0,"-",SUM(D25:D28))</f>
        <v>-</v>
      </c>
      <c r="E24" s="15" t="str">
        <f>IF(SUM(E25:E28)=0,"-",SUM(E25:E28))</f>
        <v>-</v>
      </c>
      <c r="F24" s="59"/>
    </row>
    <row r="25" spans="1:10">
      <c r="A25" s="20" t="s">
        <v>9</v>
      </c>
      <c r="B25" s="626" t="s">
        <v>12</v>
      </c>
      <c r="C25" s="626" t="s">
        <v>12</v>
      </c>
      <c r="D25" s="626" t="s">
        <v>12</v>
      </c>
      <c r="E25" s="626" t="s">
        <v>12</v>
      </c>
      <c r="F25" s="59"/>
    </row>
    <row r="26" spans="1:10">
      <c r="A26" s="13" t="s">
        <v>8</v>
      </c>
      <c r="B26" s="625" t="s">
        <v>12</v>
      </c>
      <c r="C26" s="625" t="s">
        <v>12</v>
      </c>
      <c r="D26" s="625" t="s">
        <v>12</v>
      </c>
      <c r="E26" s="625" t="s">
        <v>12</v>
      </c>
      <c r="F26" s="59"/>
    </row>
    <row r="27" spans="1:10">
      <c r="A27" s="13" t="s">
        <v>7</v>
      </c>
      <c r="B27" s="625" t="s">
        <v>12</v>
      </c>
      <c r="C27" s="625" t="s">
        <v>12</v>
      </c>
      <c r="D27" s="625" t="s">
        <v>12</v>
      </c>
      <c r="E27" s="625" t="s">
        <v>12</v>
      </c>
      <c r="F27" s="59"/>
    </row>
    <row r="28" spans="1:10">
      <c r="A28" s="10" t="s">
        <v>6</v>
      </c>
      <c r="B28" s="66" t="s">
        <v>12</v>
      </c>
      <c r="C28" s="66" t="s">
        <v>12</v>
      </c>
      <c r="D28" s="66" t="s">
        <v>12</v>
      </c>
      <c r="E28" s="66" t="s">
        <v>12</v>
      </c>
      <c r="F28" s="59"/>
    </row>
    <row r="29" spans="1:10" s="148" customFormat="1" ht="11.25">
      <c r="A29" s="653" t="s">
        <v>189</v>
      </c>
      <c r="B29" s="703"/>
      <c r="C29" s="591"/>
      <c r="D29" s="702"/>
      <c r="E29" s="591"/>
    </row>
    <row r="30" spans="1:10">
      <c r="A30" s="146"/>
      <c r="B30" s="60"/>
      <c r="C30" s="517"/>
      <c r="D30" s="60"/>
      <c r="E30" s="517"/>
      <c r="F30" s="63"/>
      <c r="G30" s="63"/>
      <c r="H30" s="63"/>
      <c r="I30" s="63"/>
      <c r="J30" s="63"/>
    </row>
    <row r="31" spans="1:10">
      <c r="A31" s="147"/>
      <c r="B31" s="60"/>
      <c r="C31" s="517"/>
      <c r="D31" s="60"/>
      <c r="E31" s="517"/>
      <c r="F31" s="63"/>
      <c r="G31" s="63"/>
      <c r="H31" s="63"/>
      <c r="I31" s="63"/>
      <c r="J31" s="63"/>
    </row>
    <row r="32" spans="1:10">
      <c r="A32" s="55" t="s">
        <v>241</v>
      </c>
      <c r="B32" s="564"/>
      <c r="C32" s="565"/>
      <c r="D32" s="564"/>
      <c r="E32" s="565"/>
      <c r="F32" s="63"/>
      <c r="G32" s="63"/>
      <c r="H32" s="63"/>
      <c r="I32" s="63"/>
      <c r="J32" s="63"/>
    </row>
    <row r="33" spans="1:5">
      <c r="A33" s="55" t="s">
        <v>0</v>
      </c>
      <c r="B33" s="54"/>
      <c r="C33" s="426"/>
      <c r="D33" s="54"/>
      <c r="E33" s="426"/>
    </row>
    <row r="34" spans="1:5">
      <c r="A34" s="55"/>
      <c r="B34" s="54"/>
      <c r="C34" s="426"/>
      <c r="D34" s="54"/>
      <c r="E34" s="426"/>
    </row>
    <row r="35" spans="1:5">
      <c r="A35" s="55"/>
      <c r="B35" s="54"/>
      <c r="C35" s="426"/>
      <c r="D35" s="54"/>
      <c r="E35" s="426"/>
    </row>
  </sheetData>
  <mergeCells count="2">
    <mergeCell ref="B2:C2"/>
    <mergeCell ref="D2:E2"/>
  </mergeCells>
  <phoneticPr fontId="5"/>
  <pageMargins left="0.78740157480314965" right="0.78740157480314965" top="0.78740157480314965" bottom="0.78740157480314965" header="0" footer="0"/>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view="pageBreakPreview" zoomScaleNormal="100" workbookViewId="0">
      <selection activeCell="D13" sqref="D13"/>
    </sheetView>
  </sheetViews>
  <sheetFormatPr defaultRowHeight="12"/>
  <cols>
    <col min="1" max="1" width="11.625" style="53" customWidth="1"/>
    <col min="2" max="2" width="7.625" style="52" customWidth="1"/>
    <col min="3" max="3" width="9" style="52"/>
    <col min="4" max="4" width="7.625" style="52" customWidth="1"/>
    <col min="5" max="5" width="9" style="52"/>
    <col min="6" max="6" width="7.625" style="52" customWidth="1"/>
    <col min="7" max="7" width="9" style="52"/>
    <col min="8" max="8" width="7.625" style="52" customWidth="1"/>
    <col min="9" max="9" width="9" style="52"/>
    <col min="10" max="10" width="7.625" style="52" customWidth="1"/>
    <col min="11" max="11" width="9" style="52"/>
    <col min="12" max="13" width="6.75" style="52" customWidth="1"/>
    <col min="14" max="16384" width="9" style="52"/>
  </cols>
  <sheetData>
    <row r="1" spans="1:14" s="93" customFormat="1" ht="18" customHeight="1">
      <c r="A1" s="99" t="s">
        <v>79</v>
      </c>
      <c r="B1" s="98"/>
      <c r="C1" s="98"/>
      <c r="D1" s="98"/>
      <c r="E1" s="98"/>
      <c r="F1" s="96"/>
      <c r="G1" s="96"/>
      <c r="H1" s="97"/>
      <c r="I1" s="96"/>
      <c r="J1" s="122" t="s">
        <v>78</v>
      </c>
      <c r="K1" s="121"/>
      <c r="M1" s="94"/>
    </row>
    <row r="2" spans="1:14" ht="14.25">
      <c r="A2" s="92"/>
      <c r="B2" s="87" t="s">
        <v>77</v>
      </c>
      <c r="C2" s="120"/>
      <c r="D2" s="120"/>
      <c r="E2" s="120"/>
      <c r="F2" s="120"/>
      <c r="G2" s="120"/>
      <c r="H2" s="120"/>
      <c r="I2" s="120"/>
      <c r="J2" s="119"/>
      <c r="K2" s="118"/>
      <c r="L2" s="90"/>
      <c r="M2" s="84"/>
      <c r="N2" s="63"/>
    </row>
    <row r="3" spans="1:14">
      <c r="A3" s="89"/>
      <c r="B3" s="117" t="s">
        <v>76</v>
      </c>
      <c r="C3" s="115"/>
      <c r="D3" s="117" t="s">
        <v>75</v>
      </c>
      <c r="E3" s="115"/>
      <c r="F3" s="117" t="s">
        <v>74</v>
      </c>
      <c r="G3" s="115"/>
      <c r="H3" s="117" t="s">
        <v>73</v>
      </c>
      <c r="I3" s="115"/>
      <c r="J3" s="116" t="s">
        <v>72</v>
      </c>
      <c r="K3" s="115"/>
      <c r="L3" s="85"/>
      <c r="M3" s="84"/>
      <c r="N3" s="63"/>
    </row>
    <row r="4" spans="1:14" ht="14.25">
      <c r="A4" s="89"/>
      <c r="B4" s="114"/>
      <c r="C4" s="112"/>
      <c r="D4" s="114"/>
      <c r="E4" s="112"/>
      <c r="F4" s="114"/>
      <c r="G4" s="112"/>
      <c r="H4" s="114"/>
      <c r="I4" s="112"/>
      <c r="J4" s="113"/>
      <c r="K4" s="112"/>
      <c r="L4" s="111"/>
      <c r="M4" s="110"/>
      <c r="N4" s="63"/>
    </row>
    <row r="5" spans="1:14" ht="12" customHeight="1">
      <c r="A5" s="83"/>
      <c r="B5" s="82" t="s">
        <v>71</v>
      </c>
      <c r="C5" s="108" t="s">
        <v>70</v>
      </c>
      <c r="D5" s="109" t="s">
        <v>71</v>
      </c>
      <c r="E5" s="108" t="s">
        <v>70</v>
      </c>
      <c r="F5" s="82" t="s">
        <v>71</v>
      </c>
      <c r="G5" s="108" t="s">
        <v>70</v>
      </c>
      <c r="H5" s="82" t="s">
        <v>71</v>
      </c>
      <c r="I5" s="108" t="s">
        <v>70</v>
      </c>
      <c r="J5" s="82" t="s">
        <v>71</v>
      </c>
      <c r="K5" s="108" t="s">
        <v>70</v>
      </c>
      <c r="L5" s="80"/>
      <c r="M5" s="79"/>
      <c r="N5" s="63"/>
    </row>
    <row r="6" spans="1:14" s="74" customFormat="1">
      <c r="A6" s="16" t="s">
        <v>33</v>
      </c>
      <c r="B6" s="32">
        <v>5064</v>
      </c>
      <c r="C6" s="32">
        <v>97373</v>
      </c>
      <c r="D6" s="32">
        <v>219</v>
      </c>
      <c r="E6" s="32">
        <v>3907</v>
      </c>
      <c r="F6" s="32">
        <v>266</v>
      </c>
      <c r="G6" s="32">
        <v>3555</v>
      </c>
      <c r="H6" s="32">
        <v>1302</v>
      </c>
      <c r="I6" s="78">
        <v>25648</v>
      </c>
      <c r="J6" s="32">
        <v>19</v>
      </c>
      <c r="K6" s="32">
        <v>562</v>
      </c>
      <c r="L6" s="76"/>
      <c r="M6" s="75"/>
      <c r="N6" s="61"/>
    </row>
    <row r="7" spans="1:14" s="104" customFormat="1" ht="22.5">
      <c r="A7" s="21" t="s">
        <v>32</v>
      </c>
      <c r="B7" s="18">
        <f>IF(SUM(B8,B17)=0,"-",SUM(B8,B17))</f>
        <v>352</v>
      </c>
      <c r="C7" s="18">
        <f>IF(SUM(C8,C17)=0,"-",SUM(C8,C17))</f>
        <v>7401</v>
      </c>
      <c r="D7" s="18">
        <f>IF(SUM(D8,D17)=0,"-",SUM(D8,D17))</f>
        <v>29</v>
      </c>
      <c r="E7" s="18">
        <f>IF(SUM(E8,E17)=0,"-",SUM(E8,E17))</f>
        <v>555</v>
      </c>
      <c r="F7" s="18">
        <f>IF(SUM(F8,F17)=0,"-",SUM(F8,F17))</f>
        <v>77</v>
      </c>
      <c r="G7" s="18">
        <f>IF(SUM(G8,G17)=0,"-",SUM(G8,G17))</f>
        <v>980</v>
      </c>
      <c r="H7" s="18">
        <f>IF(SUM(H8,H17)=0,"-",SUM(H8,H17))</f>
        <v>131</v>
      </c>
      <c r="I7" s="18">
        <f>IF(SUM(I8,I17)=0,"-",SUM(I8,I17))</f>
        <v>4129</v>
      </c>
      <c r="J7" s="18">
        <f>IF(SUM(J8,J17)=0,"-",SUM(J8,J17))</f>
        <v>1</v>
      </c>
      <c r="K7" s="18">
        <f>IF(SUM(K8,K17)=0,"-",SUM(K8,K17))</f>
        <v>20</v>
      </c>
      <c r="L7" s="107"/>
      <c r="M7" s="106"/>
      <c r="N7" s="105"/>
    </row>
    <row r="8" spans="1:14">
      <c r="A8" s="16" t="s">
        <v>31</v>
      </c>
      <c r="B8" s="15">
        <f>IF(SUM(B9:B16)=0,"-",SUM(B9:B16))</f>
        <v>230</v>
      </c>
      <c r="C8" s="15">
        <f>IF(SUM(C9:C16)=0,"-",SUM(C9:C16))</f>
        <v>3887</v>
      </c>
      <c r="D8" s="15">
        <f>IF(SUM(D9:D16)=0,"-",SUM(D9:D16))</f>
        <v>23</v>
      </c>
      <c r="E8" s="15">
        <f>IF(SUM(E9:E16)=0,"-",SUM(E9:E16))</f>
        <v>434</v>
      </c>
      <c r="F8" s="15">
        <f>IF(SUM(F9:F16)=0,"-",SUM(F9:F16))</f>
        <v>73</v>
      </c>
      <c r="G8" s="15">
        <f>IF(SUM(G9:G16)=0,"-",SUM(G9:G16))</f>
        <v>833</v>
      </c>
      <c r="H8" s="15">
        <f>IF(SUM(H9:H16)=0,"-",SUM(H9:H16))</f>
        <v>47</v>
      </c>
      <c r="I8" s="15">
        <f>IF(SUM(I9:I16)=0,"-",SUM(I9:I16))</f>
        <v>670</v>
      </c>
      <c r="J8" s="15" t="str">
        <f>IF(SUM(J9:J16)=0,"-",SUM(J9:J16))</f>
        <v>-</v>
      </c>
      <c r="K8" s="15" t="str">
        <f>IF(SUM(K9:K16)=0,"-",SUM(K9:K16))</f>
        <v>-</v>
      </c>
      <c r="L8" s="102"/>
      <c r="M8" s="101"/>
      <c r="N8" s="63"/>
    </row>
    <row r="9" spans="1:14">
      <c r="A9" s="13" t="s">
        <v>30</v>
      </c>
      <c r="B9" s="24">
        <v>107</v>
      </c>
      <c r="C9" s="24">
        <v>1802</v>
      </c>
      <c r="D9" s="24">
        <v>16</v>
      </c>
      <c r="E9" s="24">
        <v>259</v>
      </c>
      <c r="F9" s="24" t="s">
        <v>69</v>
      </c>
      <c r="G9" s="24" t="s">
        <v>69</v>
      </c>
      <c r="H9" s="24">
        <v>6</v>
      </c>
      <c r="I9" s="24">
        <v>130</v>
      </c>
      <c r="J9" s="24" t="s">
        <v>69</v>
      </c>
      <c r="K9" s="24" t="s">
        <v>69</v>
      </c>
      <c r="L9" s="102"/>
      <c r="M9" s="101"/>
      <c r="N9" s="63"/>
    </row>
    <row r="10" spans="1:14">
      <c r="A10" s="13" t="s">
        <v>29</v>
      </c>
      <c r="B10" s="24">
        <v>29</v>
      </c>
      <c r="C10" s="24">
        <v>525</v>
      </c>
      <c r="D10" s="24">
        <v>1</v>
      </c>
      <c r="E10" s="24">
        <v>39</v>
      </c>
      <c r="F10" s="24">
        <v>1</v>
      </c>
      <c r="G10" s="24">
        <v>15</v>
      </c>
      <c r="H10" s="24" t="s">
        <v>69</v>
      </c>
      <c r="I10" s="24" t="s">
        <v>69</v>
      </c>
      <c r="J10" s="24" t="s">
        <v>69</v>
      </c>
      <c r="K10" s="24" t="s">
        <v>69</v>
      </c>
      <c r="L10" s="102"/>
      <c r="M10" s="101"/>
      <c r="N10" s="63"/>
    </row>
    <row r="11" spans="1:14">
      <c r="A11" s="13" t="s">
        <v>28</v>
      </c>
      <c r="B11" s="24">
        <v>15</v>
      </c>
      <c r="C11" s="24">
        <v>523</v>
      </c>
      <c r="D11" s="24">
        <v>5</v>
      </c>
      <c r="E11" s="24">
        <v>110</v>
      </c>
      <c r="F11" s="24">
        <v>2</v>
      </c>
      <c r="G11" s="24">
        <v>26</v>
      </c>
      <c r="H11" s="24">
        <v>17</v>
      </c>
      <c r="I11" s="24">
        <v>252</v>
      </c>
      <c r="J11" s="24" t="s">
        <v>69</v>
      </c>
      <c r="K11" s="24" t="s">
        <v>69</v>
      </c>
      <c r="L11" s="102"/>
      <c r="M11" s="101"/>
      <c r="N11" s="63"/>
    </row>
    <row r="12" spans="1:14">
      <c r="A12" s="13" t="s">
        <v>27</v>
      </c>
      <c r="B12" s="24">
        <v>18</v>
      </c>
      <c r="C12" s="24">
        <v>364</v>
      </c>
      <c r="D12" s="24" t="s">
        <v>69</v>
      </c>
      <c r="E12" s="24" t="s">
        <v>69</v>
      </c>
      <c r="F12" s="24">
        <v>41</v>
      </c>
      <c r="G12" s="24">
        <v>337</v>
      </c>
      <c r="H12" s="24">
        <v>8</v>
      </c>
      <c r="I12" s="24">
        <v>124</v>
      </c>
      <c r="J12" s="24" t="s">
        <v>69</v>
      </c>
      <c r="K12" s="24" t="s">
        <v>69</v>
      </c>
      <c r="L12" s="102"/>
      <c r="M12" s="101"/>
      <c r="N12" s="63"/>
    </row>
    <row r="13" spans="1:14">
      <c r="A13" s="13" t="s">
        <v>26</v>
      </c>
      <c r="B13" s="24">
        <v>12</v>
      </c>
      <c r="C13" s="24">
        <v>172</v>
      </c>
      <c r="D13" s="24" t="s">
        <v>69</v>
      </c>
      <c r="E13" s="24" t="s">
        <v>69</v>
      </c>
      <c r="F13" s="24" t="s">
        <v>69</v>
      </c>
      <c r="G13" s="24" t="s">
        <v>69</v>
      </c>
      <c r="H13" s="24" t="s">
        <v>69</v>
      </c>
      <c r="I13" s="24" t="s">
        <v>69</v>
      </c>
      <c r="J13" s="24" t="s">
        <v>69</v>
      </c>
      <c r="K13" s="24" t="s">
        <v>69</v>
      </c>
      <c r="L13" s="102"/>
      <c r="M13" s="101"/>
      <c r="N13" s="63"/>
    </row>
    <row r="14" spans="1:14">
      <c r="A14" s="13" t="s">
        <v>24</v>
      </c>
      <c r="B14" s="24">
        <v>23</v>
      </c>
      <c r="C14" s="24">
        <v>239</v>
      </c>
      <c r="D14" s="24">
        <v>1</v>
      </c>
      <c r="E14" s="24">
        <v>26</v>
      </c>
      <c r="F14" s="24">
        <v>29</v>
      </c>
      <c r="G14" s="24">
        <v>455</v>
      </c>
      <c r="H14" s="24">
        <v>5</v>
      </c>
      <c r="I14" s="24">
        <v>37</v>
      </c>
      <c r="J14" s="24" t="s">
        <v>69</v>
      </c>
      <c r="K14" s="24" t="s">
        <v>69</v>
      </c>
      <c r="L14" s="65"/>
      <c r="M14" s="64"/>
      <c r="N14" s="63"/>
    </row>
    <row r="15" spans="1:14">
      <c r="A15" s="13" t="s">
        <v>23</v>
      </c>
      <c r="B15" s="24">
        <v>1</v>
      </c>
      <c r="C15" s="24">
        <v>38</v>
      </c>
      <c r="D15" s="24" t="s">
        <v>69</v>
      </c>
      <c r="E15" s="24" t="s">
        <v>69</v>
      </c>
      <c r="F15" s="24" t="s">
        <v>69</v>
      </c>
      <c r="G15" s="24" t="s">
        <v>69</v>
      </c>
      <c r="H15" s="24">
        <v>1</v>
      </c>
      <c r="I15" s="24">
        <v>6</v>
      </c>
      <c r="J15" s="24" t="s">
        <v>69</v>
      </c>
      <c r="K15" s="24" t="s">
        <v>69</v>
      </c>
      <c r="L15" s="65"/>
      <c r="M15" s="64"/>
      <c r="N15" s="63"/>
    </row>
    <row r="16" spans="1:14">
      <c r="A16" s="10" t="s">
        <v>22</v>
      </c>
      <c r="B16" s="103">
        <v>25</v>
      </c>
      <c r="C16" s="103">
        <v>224</v>
      </c>
      <c r="D16" s="103" t="s">
        <v>69</v>
      </c>
      <c r="E16" s="103" t="s">
        <v>69</v>
      </c>
      <c r="F16" s="103" t="s">
        <v>69</v>
      </c>
      <c r="G16" s="103" t="s">
        <v>69</v>
      </c>
      <c r="H16" s="103">
        <v>10</v>
      </c>
      <c r="I16" s="103">
        <v>121</v>
      </c>
      <c r="J16" s="103" t="s">
        <v>69</v>
      </c>
      <c r="K16" s="103" t="s">
        <v>69</v>
      </c>
      <c r="L16" s="65"/>
      <c r="M16" s="64"/>
      <c r="N16" s="63"/>
    </row>
    <row r="17" spans="1:14">
      <c r="A17" s="10" t="s">
        <v>20</v>
      </c>
      <c r="B17" s="73">
        <v>122</v>
      </c>
      <c r="C17" s="73">
        <v>3514</v>
      </c>
      <c r="D17" s="73">
        <v>6</v>
      </c>
      <c r="E17" s="73">
        <v>121</v>
      </c>
      <c r="F17" s="73">
        <v>4</v>
      </c>
      <c r="G17" s="73">
        <v>147</v>
      </c>
      <c r="H17" s="73">
        <v>84</v>
      </c>
      <c r="I17" s="73">
        <v>3459</v>
      </c>
      <c r="J17" s="73">
        <v>1</v>
      </c>
      <c r="K17" s="73">
        <v>20</v>
      </c>
      <c r="L17" s="59"/>
      <c r="M17" s="59"/>
    </row>
    <row r="18" spans="1:14" ht="33.75">
      <c r="A18" s="21" t="s">
        <v>19</v>
      </c>
      <c r="B18" s="17">
        <f>B19</f>
        <v>340</v>
      </c>
      <c r="C18" s="17">
        <f>C19</f>
        <v>4758</v>
      </c>
      <c r="D18" s="17" t="str">
        <f>D19</f>
        <v>-</v>
      </c>
      <c r="E18" s="17" t="str">
        <f>E19</f>
        <v>-</v>
      </c>
      <c r="F18" s="17">
        <f>F19</f>
        <v>1</v>
      </c>
      <c r="G18" s="17">
        <f>G19</f>
        <v>13</v>
      </c>
      <c r="H18" s="17">
        <f>H19</f>
        <v>34</v>
      </c>
      <c r="I18" s="17">
        <f>I19</f>
        <v>312</v>
      </c>
      <c r="J18" s="17" t="str">
        <f>J19</f>
        <v>-</v>
      </c>
      <c r="K18" s="17" t="str">
        <f>K19</f>
        <v>-</v>
      </c>
      <c r="L18" s="59"/>
      <c r="M18" s="59"/>
    </row>
    <row r="19" spans="1:14">
      <c r="A19" s="16" t="s">
        <v>18</v>
      </c>
      <c r="B19" s="15">
        <f>IF(SUM(B20:B24)=0,"-",SUM(B20:B24))</f>
        <v>340</v>
      </c>
      <c r="C19" s="15">
        <f>IF(SUM(C20:C24)=0,"-",SUM(C20:C24))</f>
        <v>4758</v>
      </c>
      <c r="D19" s="15" t="str">
        <f>IF(SUM(D20:D24)=0,"-",SUM(D20:D24))</f>
        <v>-</v>
      </c>
      <c r="E19" s="15" t="str">
        <f>IF(SUM(E20:E24)=0,"-",SUM(E20:E24))</f>
        <v>-</v>
      </c>
      <c r="F19" s="15">
        <f>IF(SUM(F20:F24)=0,"-",SUM(F20:F24))</f>
        <v>1</v>
      </c>
      <c r="G19" s="15">
        <f>IF(SUM(G20:G24)=0,"-",SUM(G20:G24))</f>
        <v>13</v>
      </c>
      <c r="H19" s="15">
        <f>IF(SUM(H20:H24)=0,"-",SUM(H20:H24))</f>
        <v>34</v>
      </c>
      <c r="I19" s="72">
        <f>IF(SUM(I20:I24)=0,"-",SUM(I20:I24))</f>
        <v>312</v>
      </c>
      <c r="J19" s="15" t="str">
        <f>IF(SUM(J20:J24)=0,"-",SUM(J20:J24))</f>
        <v>-</v>
      </c>
      <c r="K19" s="15" t="str">
        <f>IF(SUM(K20:K24)=0,"-",SUM(K20:K24))</f>
        <v>-</v>
      </c>
      <c r="L19" s="102"/>
      <c r="M19" s="101"/>
      <c r="N19" s="63"/>
    </row>
    <row r="20" spans="1:14">
      <c r="A20" s="20" t="s">
        <v>17</v>
      </c>
      <c r="B20" s="69">
        <v>31</v>
      </c>
      <c r="C20" s="69">
        <v>244</v>
      </c>
      <c r="D20" s="69" t="s">
        <v>68</v>
      </c>
      <c r="E20" s="69" t="s">
        <v>68</v>
      </c>
      <c r="F20" s="69" t="s">
        <v>68</v>
      </c>
      <c r="G20" s="69" t="s">
        <v>68</v>
      </c>
      <c r="H20" s="69">
        <v>12</v>
      </c>
      <c r="I20" s="69">
        <v>62</v>
      </c>
      <c r="J20" s="69" t="s">
        <v>68</v>
      </c>
      <c r="K20" s="69" t="s">
        <v>68</v>
      </c>
      <c r="L20" s="65"/>
      <c r="M20" s="64"/>
      <c r="N20" s="63"/>
    </row>
    <row r="21" spans="1:14">
      <c r="A21" s="13" t="s">
        <v>16</v>
      </c>
      <c r="B21" s="68">
        <v>36</v>
      </c>
      <c r="C21" s="68">
        <v>361</v>
      </c>
      <c r="D21" s="68" t="s">
        <v>67</v>
      </c>
      <c r="E21" s="68" t="s">
        <v>67</v>
      </c>
      <c r="F21" s="68" t="s">
        <v>67</v>
      </c>
      <c r="G21" s="68" t="s">
        <v>67</v>
      </c>
      <c r="H21" s="68">
        <v>15</v>
      </c>
      <c r="I21" s="68">
        <v>169</v>
      </c>
      <c r="J21" s="68" t="s">
        <v>67</v>
      </c>
      <c r="K21" s="68" t="s">
        <v>67</v>
      </c>
      <c r="L21" s="65"/>
      <c r="M21" s="64"/>
      <c r="N21" s="63"/>
    </row>
    <row r="22" spans="1:14">
      <c r="A22" s="13" t="s">
        <v>15</v>
      </c>
      <c r="B22" s="68">
        <v>230</v>
      </c>
      <c r="C22" s="68">
        <v>2885</v>
      </c>
      <c r="D22" s="68" t="s">
        <v>66</v>
      </c>
      <c r="E22" s="68" t="s">
        <v>66</v>
      </c>
      <c r="F22" s="68" t="s">
        <v>66</v>
      </c>
      <c r="G22" s="68" t="s">
        <v>66</v>
      </c>
      <c r="H22" s="68">
        <v>1</v>
      </c>
      <c r="I22" s="68">
        <v>38</v>
      </c>
      <c r="J22" s="68" t="s">
        <v>66</v>
      </c>
      <c r="K22" s="68" t="s">
        <v>66</v>
      </c>
      <c r="L22" s="65"/>
      <c r="M22" s="64"/>
      <c r="N22" s="63"/>
    </row>
    <row r="23" spans="1:14">
      <c r="A23" s="13" t="s">
        <v>14</v>
      </c>
      <c r="B23" s="68">
        <v>40</v>
      </c>
      <c r="C23" s="68">
        <v>1204</v>
      </c>
      <c r="D23" s="68" t="s">
        <v>66</v>
      </c>
      <c r="E23" s="68" t="s">
        <v>66</v>
      </c>
      <c r="F23" s="68">
        <v>1</v>
      </c>
      <c r="G23" s="68">
        <v>13</v>
      </c>
      <c r="H23" s="68">
        <v>6</v>
      </c>
      <c r="I23" s="68">
        <v>43</v>
      </c>
      <c r="J23" s="68" t="s">
        <v>66</v>
      </c>
      <c r="K23" s="68" t="s">
        <v>66</v>
      </c>
      <c r="L23" s="65"/>
      <c r="M23" s="64"/>
      <c r="N23" s="63"/>
    </row>
    <row r="24" spans="1:14">
      <c r="A24" s="10" t="s">
        <v>13</v>
      </c>
      <c r="B24" s="66">
        <v>3</v>
      </c>
      <c r="C24" s="66">
        <v>64</v>
      </c>
      <c r="D24" s="66" t="s">
        <v>65</v>
      </c>
      <c r="E24" s="66" t="s">
        <v>65</v>
      </c>
      <c r="F24" s="66" t="s">
        <v>65</v>
      </c>
      <c r="G24" s="66" t="s">
        <v>65</v>
      </c>
      <c r="H24" s="66" t="s">
        <v>65</v>
      </c>
      <c r="I24" s="66" t="s">
        <v>65</v>
      </c>
      <c r="J24" s="66" t="s">
        <v>65</v>
      </c>
      <c r="K24" s="66" t="s">
        <v>65</v>
      </c>
      <c r="L24" s="65"/>
      <c r="M24" s="64"/>
      <c r="N24" s="63"/>
    </row>
    <row r="25" spans="1:14" ht="33.75">
      <c r="A25" s="19" t="s">
        <v>11</v>
      </c>
      <c r="B25" s="17">
        <f>B26</f>
        <v>172</v>
      </c>
      <c r="C25" s="17">
        <f>C26</f>
        <v>3481</v>
      </c>
      <c r="D25" s="17">
        <f>D26</f>
        <v>7</v>
      </c>
      <c r="E25" s="17">
        <f>E26</f>
        <v>63</v>
      </c>
      <c r="F25" s="17">
        <f>F26</f>
        <v>69</v>
      </c>
      <c r="G25" s="17">
        <f>G26</f>
        <v>911</v>
      </c>
      <c r="H25" s="17">
        <f>H26</f>
        <v>6</v>
      </c>
      <c r="I25" s="17">
        <f>I26</f>
        <v>77</v>
      </c>
      <c r="J25" s="17" t="str">
        <f>J26</f>
        <v>-</v>
      </c>
      <c r="K25" s="17" t="str">
        <f>K26</f>
        <v>-</v>
      </c>
      <c r="L25" s="59"/>
      <c r="M25" s="59"/>
    </row>
    <row r="26" spans="1:14">
      <c r="A26" s="16" t="s">
        <v>10</v>
      </c>
      <c r="B26" s="15">
        <f>IF(SUM(B27:B30)=0,"-",SUM(B27:B30))</f>
        <v>172</v>
      </c>
      <c r="C26" s="15">
        <f>IF(SUM(C27:C30)=0,"-",SUM(C27:C30))</f>
        <v>3481</v>
      </c>
      <c r="D26" s="15">
        <f>IF(SUM(D27:D30)=0,"-",SUM(D27:D30))</f>
        <v>7</v>
      </c>
      <c r="E26" s="15">
        <f>IF(SUM(E27:E30)=0,"-",SUM(E27:E30))</f>
        <v>63</v>
      </c>
      <c r="F26" s="15">
        <f>IF(SUM(F27:F30)=0,"-",SUM(F27:F30))</f>
        <v>69</v>
      </c>
      <c r="G26" s="15">
        <f>IF(SUM(G27:G30)=0,"-",SUM(G27:G30))</f>
        <v>911</v>
      </c>
      <c r="H26" s="15">
        <f>IF(SUM(H27:H30)=0,"-",SUM(H27:H30))</f>
        <v>6</v>
      </c>
      <c r="I26" s="72">
        <f>IF(SUM(I27:I30)=0,"-",SUM(I27:I30))</f>
        <v>77</v>
      </c>
      <c r="J26" s="15" t="str">
        <f>IF(SUM(J27:J30)=0,"-",SUM(J27:J30))</f>
        <v>-</v>
      </c>
      <c r="K26" s="15" t="str">
        <f>IF(SUM(K27:K30)=0,"-",SUM(K27:K30))</f>
        <v>-</v>
      </c>
      <c r="L26" s="102"/>
      <c r="M26" s="101"/>
      <c r="N26" s="63"/>
    </row>
    <row r="27" spans="1:14">
      <c r="A27" s="13" t="s">
        <v>9</v>
      </c>
      <c r="B27" s="69">
        <v>79</v>
      </c>
      <c r="C27" s="69">
        <v>1212</v>
      </c>
      <c r="D27" s="69">
        <v>7</v>
      </c>
      <c r="E27" s="69">
        <v>63</v>
      </c>
      <c r="F27" s="69" t="s">
        <v>5</v>
      </c>
      <c r="G27" s="69" t="s">
        <v>5</v>
      </c>
      <c r="H27" s="69" t="s">
        <v>5</v>
      </c>
      <c r="I27" s="69" t="s">
        <v>5</v>
      </c>
      <c r="J27" s="68" t="s">
        <v>5</v>
      </c>
      <c r="K27" s="68" t="s">
        <v>12</v>
      </c>
      <c r="L27" s="65"/>
      <c r="M27" s="64"/>
      <c r="N27" s="63"/>
    </row>
    <row r="28" spans="1:14">
      <c r="A28" s="13" t="s">
        <v>8</v>
      </c>
      <c r="B28" s="68">
        <v>44</v>
      </c>
      <c r="C28" s="68">
        <v>505</v>
      </c>
      <c r="D28" s="68" t="s">
        <v>5</v>
      </c>
      <c r="E28" s="68" t="s">
        <v>5</v>
      </c>
      <c r="F28" s="68">
        <v>67</v>
      </c>
      <c r="G28" s="68">
        <v>885</v>
      </c>
      <c r="H28" s="68">
        <v>2</v>
      </c>
      <c r="I28" s="68">
        <v>27</v>
      </c>
      <c r="J28" s="68" t="s">
        <v>5</v>
      </c>
      <c r="K28" s="68" t="s">
        <v>5</v>
      </c>
      <c r="L28" s="65"/>
      <c r="M28" s="64"/>
      <c r="N28" s="63"/>
    </row>
    <row r="29" spans="1:14">
      <c r="A29" s="13" t="s">
        <v>7</v>
      </c>
      <c r="B29" s="68">
        <v>36</v>
      </c>
      <c r="C29" s="68">
        <v>1065</v>
      </c>
      <c r="D29" s="68" t="s">
        <v>5</v>
      </c>
      <c r="E29" s="68" t="s">
        <v>5</v>
      </c>
      <c r="F29" s="68">
        <v>2</v>
      </c>
      <c r="G29" s="68">
        <v>26</v>
      </c>
      <c r="H29" s="68" t="s">
        <v>5</v>
      </c>
      <c r="I29" s="68" t="s">
        <v>5</v>
      </c>
      <c r="J29" s="68" t="s">
        <v>5</v>
      </c>
      <c r="K29" s="68" t="s">
        <v>12</v>
      </c>
      <c r="L29" s="65"/>
      <c r="M29" s="64"/>
      <c r="N29" s="63"/>
    </row>
    <row r="30" spans="1:14">
      <c r="A30" s="10" t="s">
        <v>6</v>
      </c>
      <c r="B30" s="66">
        <v>13</v>
      </c>
      <c r="C30" s="66">
        <v>699</v>
      </c>
      <c r="D30" s="66" t="s">
        <v>5</v>
      </c>
      <c r="E30" s="66" t="s">
        <v>5</v>
      </c>
      <c r="F30" s="66" t="s">
        <v>5</v>
      </c>
      <c r="G30" s="66" t="s">
        <v>5</v>
      </c>
      <c r="H30" s="66">
        <v>4</v>
      </c>
      <c r="I30" s="66">
        <v>50</v>
      </c>
      <c r="J30" s="66" t="s">
        <v>5</v>
      </c>
      <c r="K30" s="66" t="s">
        <v>12</v>
      </c>
      <c r="L30" s="65"/>
      <c r="M30" s="64"/>
      <c r="N30" s="63"/>
    </row>
    <row r="31" spans="1:14">
      <c r="A31" s="62" t="s">
        <v>47</v>
      </c>
      <c r="B31" s="60"/>
      <c r="C31" s="60"/>
      <c r="D31" s="61"/>
      <c r="E31" s="61"/>
      <c r="F31" s="59"/>
      <c r="G31" s="59"/>
      <c r="H31" s="59"/>
      <c r="I31" s="60"/>
      <c r="J31" s="60"/>
      <c r="K31" s="60"/>
      <c r="L31" s="59"/>
      <c r="M31" s="59"/>
    </row>
    <row r="32" spans="1:14">
      <c r="A32" s="6" t="s">
        <v>2</v>
      </c>
      <c r="B32" s="59"/>
      <c r="C32" s="59"/>
      <c r="D32" s="59"/>
      <c r="E32" s="59"/>
      <c r="F32" s="59"/>
      <c r="G32" s="59"/>
      <c r="H32" s="59"/>
    </row>
    <row r="34" spans="1:15">
      <c r="A34" s="55" t="s">
        <v>1</v>
      </c>
      <c r="B34" s="54"/>
      <c r="C34" s="54"/>
      <c r="D34" s="54"/>
      <c r="E34" s="54"/>
      <c r="F34" s="54"/>
      <c r="G34" s="54"/>
      <c r="H34" s="54"/>
      <c r="I34" s="54"/>
      <c r="J34" s="54"/>
      <c r="K34" s="54"/>
      <c r="L34" s="54"/>
      <c r="M34" s="54"/>
      <c r="N34" s="54"/>
      <c r="O34" s="54"/>
    </row>
    <row r="35" spans="1:15">
      <c r="A35" s="55" t="s">
        <v>0</v>
      </c>
      <c r="B35" s="54"/>
      <c r="C35" s="54"/>
      <c r="D35" s="54"/>
      <c r="E35" s="54"/>
      <c r="F35" s="54"/>
      <c r="G35" s="54"/>
      <c r="H35" s="54"/>
      <c r="I35" s="54"/>
      <c r="J35" s="54"/>
      <c r="K35" s="54"/>
      <c r="L35" s="54"/>
      <c r="M35" s="54"/>
      <c r="N35" s="54"/>
      <c r="O35" s="54"/>
    </row>
    <row r="36" spans="1:15">
      <c r="A36" s="55" t="s">
        <v>64</v>
      </c>
      <c r="B36" s="100"/>
      <c r="C36" s="100"/>
      <c r="D36" s="100"/>
      <c r="E36" s="100"/>
      <c r="F36" s="100"/>
      <c r="G36" s="100"/>
      <c r="H36" s="100"/>
      <c r="I36" s="100"/>
      <c r="J36" s="100"/>
      <c r="K36" s="54"/>
      <c r="L36" s="54"/>
      <c r="M36" s="54"/>
      <c r="N36" s="54"/>
      <c r="O36" s="54"/>
    </row>
    <row r="37" spans="1:15">
      <c r="A37" s="55" t="s">
        <v>63</v>
      </c>
      <c r="B37" s="100"/>
      <c r="C37" s="100"/>
      <c r="D37" s="100"/>
      <c r="E37" s="100"/>
      <c r="F37" s="100"/>
      <c r="G37" s="100"/>
      <c r="H37" s="100"/>
      <c r="I37" s="100"/>
      <c r="J37" s="100"/>
      <c r="K37" s="54"/>
      <c r="L37" s="54"/>
      <c r="M37" s="54"/>
      <c r="N37" s="54"/>
      <c r="O37" s="54"/>
    </row>
  </sheetData>
  <mergeCells count="8">
    <mergeCell ref="J1:K1"/>
    <mergeCell ref="B2:K2"/>
    <mergeCell ref="L2:M3"/>
    <mergeCell ref="B3:C4"/>
    <mergeCell ref="D3:E4"/>
    <mergeCell ref="F3:G4"/>
    <mergeCell ref="H3:I4"/>
    <mergeCell ref="J3:K4"/>
  </mergeCells>
  <phoneticPr fontId="5"/>
  <pageMargins left="0.78740157480314965" right="0.78740157480314965" top="0.78740157480314965" bottom="0.78740157480314965"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view="pageBreakPreview" zoomScaleNormal="100" workbookViewId="0">
      <selection activeCell="D13" sqref="D13"/>
    </sheetView>
  </sheetViews>
  <sheetFormatPr defaultRowHeight="12"/>
  <cols>
    <col min="1" max="1" width="10.25" style="53" customWidth="1"/>
    <col min="2" max="10" width="8.5" style="52" customWidth="1"/>
    <col min="11" max="11" width="8.375" style="52" customWidth="1"/>
    <col min="12" max="17" width="8.5" style="52" customWidth="1"/>
    <col min="18" max="16384" width="9" style="52"/>
  </cols>
  <sheetData>
    <row r="1" spans="1:21" s="93" customFormat="1" ht="18" customHeight="1">
      <c r="A1" s="144" t="s">
        <v>86</v>
      </c>
      <c r="B1" s="47"/>
      <c r="C1" s="47"/>
      <c r="D1" s="142"/>
      <c r="E1" s="142"/>
      <c r="F1" s="142"/>
      <c r="G1" s="142"/>
      <c r="H1" s="142"/>
      <c r="I1" s="142"/>
      <c r="J1" s="142"/>
      <c r="K1" s="142"/>
      <c r="L1" s="142"/>
      <c r="M1" s="142"/>
      <c r="N1" s="142"/>
      <c r="O1" s="142"/>
      <c r="P1" s="143"/>
      <c r="Q1" s="48" t="s">
        <v>61</v>
      </c>
      <c r="R1" s="47"/>
      <c r="S1" s="142"/>
      <c r="T1" s="142"/>
      <c r="U1" s="142"/>
    </row>
    <row r="2" spans="1:21" ht="12" customHeight="1">
      <c r="A2" s="92"/>
      <c r="B2" s="141" t="s">
        <v>85</v>
      </c>
      <c r="C2" s="141"/>
      <c r="D2" s="141"/>
      <c r="E2" s="141"/>
      <c r="F2" s="141"/>
      <c r="G2" s="141"/>
      <c r="H2" s="141"/>
      <c r="I2" s="141"/>
      <c r="J2" s="141"/>
      <c r="K2" s="141"/>
      <c r="L2" s="141"/>
      <c r="M2" s="141"/>
      <c r="N2" s="140"/>
      <c r="O2" s="140"/>
      <c r="P2" s="139" t="s">
        <v>84</v>
      </c>
      <c r="Q2" s="138"/>
      <c r="R2" s="3"/>
      <c r="S2" s="129"/>
      <c r="T2" s="129"/>
      <c r="U2" s="129"/>
    </row>
    <row r="3" spans="1:21" ht="15">
      <c r="A3" s="137"/>
      <c r="B3" s="87" t="s">
        <v>56</v>
      </c>
      <c r="C3" s="136"/>
      <c r="D3" s="135" t="s">
        <v>55</v>
      </c>
      <c r="E3" s="136"/>
      <c r="F3" s="135" t="s">
        <v>54</v>
      </c>
      <c r="G3" s="136"/>
      <c r="H3" s="135" t="s">
        <v>83</v>
      </c>
      <c r="I3" s="136"/>
      <c r="J3" s="135" t="s">
        <v>74</v>
      </c>
      <c r="K3" s="88"/>
      <c r="L3" s="135" t="s">
        <v>82</v>
      </c>
      <c r="M3" s="88"/>
      <c r="N3" s="134" t="s">
        <v>73</v>
      </c>
      <c r="O3" s="133"/>
      <c r="P3" s="132"/>
      <c r="Q3" s="131"/>
      <c r="R3" s="3"/>
      <c r="S3" s="129"/>
      <c r="T3" s="129"/>
      <c r="U3" s="129"/>
    </row>
    <row r="4" spans="1:21" ht="22.5">
      <c r="A4" s="130"/>
      <c r="B4" s="108" t="s">
        <v>71</v>
      </c>
      <c r="C4" s="108" t="s">
        <v>81</v>
      </c>
      <c r="D4" s="108" t="s">
        <v>71</v>
      </c>
      <c r="E4" s="108" t="s">
        <v>81</v>
      </c>
      <c r="F4" s="108" t="s">
        <v>71</v>
      </c>
      <c r="G4" s="108" t="s">
        <v>81</v>
      </c>
      <c r="H4" s="108" t="s">
        <v>71</v>
      </c>
      <c r="I4" s="108" t="s">
        <v>81</v>
      </c>
      <c r="J4" s="108" t="s">
        <v>71</v>
      </c>
      <c r="K4" s="108" t="s">
        <v>81</v>
      </c>
      <c r="L4" s="108" t="s">
        <v>71</v>
      </c>
      <c r="M4" s="108" t="s">
        <v>81</v>
      </c>
      <c r="N4" s="108" t="s">
        <v>71</v>
      </c>
      <c r="O4" s="108" t="s">
        <v>81</v>
      </c>
      <c r="P4" s="108" t="s">
        <v>71</v>
      </c>
      <c r="Q4" s="108" t="s">
        <v>81</v>
      </c>
      <c r="R4" s="3"/>
      <c r="S4" s="129"/>
      <c r="T4" s="129"/>
      <c r="U4" s="129"/>
    </row>
    <row r="5" spans="1:21">
      <c r="A5" s="128" t="s">
        <v>33</v>
      </c>
      <c r="B5" s="32">
        <v>1065</v>
      </c>
      <c r="C5" s="32">
        <v>6925</v>
      </c>
      <c r="D5" s="32">
        <v>789</v>
      </c>
      <c r="E5" s="32">
        <v>2662</v>
      </c>
      <c r="F5" s="32">
        <v>777</v>
      </c>
      <c r="G5" s="32">
        <v>2924</v>
      </c>
      <c r="H5" s="32">
        <v>239</v>
      </c>
      <c r="I5" s="32">
        <v>1865</v>
      </c>
      <c r="J5" s="32">
        <v>126</v>
      </c>
      <c r="K5" s="32">
        <v>957</v>
      </c>
      <c r="L5" s="32">
        <v>248</v>
      </c>
      <c r="M5" s="32">
        <v>583</v>
      </c>
      <c r="N5" s="32">
        <v>2355</v>
      </c>
      <c r="O5" s="32">
        <v>12028</v>
      </c>
      <c r="P5" s="32">
        <v>11204</v>
      </c>
      <c r="Q5" s="32">
        <v>48834</v>
      </c>
      <c r="R5" s="63"/>
    </row>
    <row r="6" spans="1:21" ht="33.75">
      <c r="A6" s="21" t="s">
        <v>32</v>
      </c>
      <c r="B6" s="18">
        <f>IF(SUM(B7,B16)=0,"-",SUM(B7,B16))</f>
        <v>151</v>
      </c>
      <c r="C6" s="18">
        <f>IF(SUM(C7,C16)=0,"-",SUM(C7,C16))</f>
        <v>1179</v>
      </c>
      <c r="D6" s="18">
        <f>IF(SUM(D7,D16)=0,"-",SUM(D7,D16))</f>
        <v>76</v>
      </c>
      <c r="E6" s="18">
        <f>IF(SUM(E7,E16)=0,"-",SUM(E7,E16))</f>
        <v>216</v>
      </c>
      <c r="F6" s="18">
        <f>IF(SUM(F7,F16)=0,"-",SUM(F7,F16))</f>
        <v>52</v>
      </c>
      <c r="G6" s="18">
        <f>IF(SUM(G7,G16)=0,"-",SUM(G7,G16))</f>
        <v>143</v>
      </c>
      <c r="H6" s="18">
        <f>IF(SUM(H7,H16)=0,"-",SUM(H7,H16))</f>
        <v>115</v>
      </c>
      <c r="I6" s="18">
        <f>IF(SUM(I7,I16)=0,"-",SUM(I7,I16))</f>
        <v>340</v>
      </c>
      <c r="J6" s="18">
        <f>IF(SUM(J7,J16)=0,"-",SUM(J7,J16))</f>
        <v>39</v>
      </c>
      <c r="K6" s="18">
        <f>IF(SUM(K7,K16)=0,"-",SUM(K7,K16))</f>
        <v>155</v>
      </c>
      <c r="L6" s="18">
        <f>IF(SUM(L7,L16)=0,"-",SUM(L7,L16))</f>
        <v>6</v>
      </c>
      <c r="M6" s="18">
        <f>IF(SUM(M7,M16)=0,"-",SUM(M7,M16))</f>
        <v>10</v>
      </c>
      <c r="N6" s="18">
        <f>IF(SUM(N7,N16)=0,"-",SUM(N7,N16))</f>
        <v>231</v>
      </c>
      <c r="O6" s="18">
        <f>IF(SUM(O7,O16)=0,"-",SUM(O7,O16))</f>
        <v>2419</v>
      </c>
      <c r="P6" s="18">
        <f>IF(SUM(P7,P16)=0,"-",SUM(P7,P16))</f>
        <v>341</v>
      </c>
      <c r="Q6" s="18">
        <f>IF(SUM(Q7,Q16)=0,"-",SUM(Q7,Q16))</f>
        <v>3639</v>
      </c>
    </row>
    <row r="7" spans="1:21">
      <c r="A7" s="16" t="s">
        <v>31</v>
      </c>
      <c r="B7" s="15">
        <f>IF(SUM(B8:B15)=0,"-",SUM(B8:B15))</f>
        <v>147</v>
      </c>
      <c r="C7" s="15">
        <f>IF(SUM(C8:C15)=0,"-",SUM(C8:C15))</f>
        <v>1174</v>
      </c>
      <c r="D7" s="15">
        <f>IF(SUM(D8:D15)=0,"-",SUM(D8:D15))</f>
        <v>61</v>
      </c>
      <c r="E7" s="15">
        <f>IF(SUM(E8:E15)=0,"-",SUM(E8:E15))</f>
        <v>192</v>
      </c>
      <c r="F7" s="15">
        <f>IF(SUM(F8:F15)=0,"-",SUM(F8:F15))</f>
        <v>49</v>
      </c>
      <c r="G7" s="15">
        <f>IF(SUM(G8:G15)=0,"-",SUM(G8:G15))</f>
        <v>137</v>
      </c>
      <c r="H7" s="15">
        <f>IF(SUM(H8:H15)=0,"-",SUM(H8:H15))</f>
        <v>2</v>
      </c>
      <c r="I7" s="15">
        <f>IF(SUM(I8:I15)=0,"-",SUM(I8:I15))</f>
        <v>73</v>
      </c>
      <c r="J7" s="15">
        <f>IF(SUM(J8:J15)=0,"-",SUM(J8:J15))</f>
        <v>39</v>
      </c>
      <c r="K7" s="15">
        <f>IF(SUM(K8:K15)=0,"-",SUM(K8:K15))</f>
        <v>155</v>
      </c>
      <c r="L7" s="15">
        <f>IF(SUM(L8:L15)=0,"-",SUM(L8:L15))</f>
        <v>5</v>
      </c>
      <c r="M7" s="15">
        <f>IF(SUM(M8:M15)=0,"-",SUM(M8:M15))</f>
        <v>5</v>
      </c>
      <c r="N7" s="15">
        <f>IF(SUM(N8:N15)=0,"-",SUM(N8:N15))</f>
        <v>222</v>
      </c>
      <c r="O7" s="15">
        <f>IF(SUM(O8:O15)=0,"-",SUM(O8:O15))</f>
        <v>2377</v>
      </c>
      <c r="P7" s="15">
        <f>IF(SUM(P8:P15)=0,"-",SUM(P8:P15))</f>
        <v>317</v>
      </c>
      <c r="Q7" s="15">
        <f>IF(SUM(Q8:Q15)=0,"-",SUM(Q8:Q15))</f>
        <v>3613</v>
      </c>
    </row>
    <row r="8" spans="1:21">
      <c r="A8" s="124" t="s">
        <v>30</v>
      </c>
      <c r="B8" s="127" t="s">
        <v>69</v>
      </c>
      <c r="C8" s="127" t="s">
        <v>69</v>
      </c>
      <c r="D8" s="127" t="s">
        <v>69</v>
      </c>
      <c r="E8" s="127" t="s">
        <v>69</v>
      </c>
      <c r="F8" s="127" t="s">
        <v>69</v>
      </c>
      <c r="G8" s="127" t="s">
        <v>69</v>
      </c>
      <c r="H8" s="127" t="s">
        <v>69</v>
      </c>
      <c r="I8" s="127" t="s">
        <v>69</v>
      </c>
      <c r="J8" s="127" t="s">
        <v>69</v>
      </c>
      <c r="K8" s="127" t="s">
        <v>69</v>
      </c>
      <c r="L8" s="127" t="s">
        <v>69</v>
      </c>
      <c r="M8" s="127" t="s">
        <v>69</v>
      </c>
      <c r="N8" s="29">
        <v>115</v>
      </c>
      <c r="O8" s="29">
        <v>1630</v>
      </c>
      <c r="P8" s="29">
        <v>5</v>
      </c>
      <c r="Q8" s="29">
        <v>79</v>
      </c>
    </row>
    <row r="9" spans="1:21">
      <c r="A9" s="124" t="s">
        <v>29</v>
      </c>
      <c r="B9" s="24" t="s">
        <v>69</v>
      </c>
      <c r="C9" s="24" t="s">
        <v>69</v>
      </c>
      <c r="D9" s="24" t="s">
        <v>69</v>
      </c>
      <c r="E9" s="24" t="s">
        <v>69</v>
      </c>
      <c r="F9" s="24" t="s">
        <v>69</v>
      </c>
      <c r="G9" s="24" t="s">
        <v>69</v>
      </c>
      <c r="H9" s="24" t="s">
        <v>69</v>
      </c>
      <c r="I9" s="24" t="s">
        <v>69</v>
      </c>
      <c r="J9" s="24" t="s">
        <v>69</v>
      </c>
      <c r="K9" s="24" t="s">
        <v>69</v>
      </c>
      <c r="L9" s="24" t="s">
        <v>69</v>
      </c>
      <c r="M9" s="24" t="s">
        <v>69</v>
      </c>
      <c r="N9" s="24" t="s">
        <v>69</v>
      </c>
      <c r="O9" s="24" t="s">
        <v>69</v>
      </c>
      <c r="P9" s="25">
        <v>70</v>
      </c>
      <c r="Q9" s="25">
        <v>720</v>
      </c>
    </row>
    <row r="10" spans="1:21">
      <c r="A10" s="124" t="s">
        <v>28</v>
      </c>
      <c r="B10" s="25">
        <v>3</v>
      </c>
      <c r="C10" s="25">
        <v>145</v>
      </c>
      <c r="D10" s="25">
        <v>2</v>
      </c>
      <c r="E10" s="25">
        <v>59</v>
      </c>
      <c r="F10" s="25">
        <v>2</v>
      </c>
      <c r="G10" s="25">
        <v>70</v>
      </c>
      <c r="H10" s="25">
        <v>2</v>
      </c>
      <c r="I10" s="25">
        <v>73</v>
      </c>
      <c r="J10" s="25">
        <v>2</v>
      </c>
      <c r="K10" s="25">
        <v>76</v>
      </c>
      <c r="L10" s="24" t="s">
        <v>69</v>
      </c>
      <c r="M10" s="24" t="s">
        <v>69</v>
      </c>
      <c r="N10" s="25">
        <v>2</v>
      </c>
      <c r="O10" s="25">
        <v>84</v>
      </c>
      <c r="P10" s="25">
        <v>30</v>
      </c>
      <c r="Q10" s="25">
        <v>804</v>
      </c>
    </row>
    <row r="11" spans="1:21">
      <c r="A11" s="124" t="s">
        <v>27</v>
      </c>
      <c r="B11" s="25">
        <v>29</v>
      </c>
      <c r="C11" s="25">
        <v>528</v>
      </c>
      <c r="D11" s="24" t="s">
        <v>69</v>
      </c>
      <c r="E11" s="24" t="s">
        <v>69</v>
      </c>
      <c r="F11" s="24" t="s">
        <v>69</v>
      </c>
      <c r="G11" s="24" t="s">
        <v>69</v>
      </c>
      <c r="H11" s="24" t="s">
        <v>69</v>
      </c>
      <c r="I11" s="24" t="s">
        <v>69</v>
      </c>
      <c r="J11" s="24" t="s">
        <v>69</v>
      </c>
      <c r="K11" s="24" t="s">
        <v>69</v>
      </c>
      <c r="L11" s="24" t="s">
        <v>69</v>
      </c>
      <c r="M11" s="24" t="s">
        <v>69</v>
      </c>
      <c r="N11" s="25">
        <v>9</v>
      </c>
      <c r="O11" s="25">
        <v>151</v>
      </c>
      <c r="P11" s="25">
        <v>42</v>
      </c>
      <c r="Q11" s="25">
        <v>51</v>
      </c>
    </row>
    <row r="12" spans="1:21">
      <c r="A12" s="124" t="s">
        <v>26</v>
      </c>
      <c r="B12" s="24" t="s">
        <v>69</v>
      </c>
      <c r="C12" s="24" t="s">
        <v>69</v>
      </c>
      <c r="D12" s="24" t="s">
        <v>69</v>
      </c>
      <c r="E12" s="24" t="s">
        <v>69</v>
      </c>
      <c r="F12" s="24" t="s">
        <v>69</v>
      </c>
      <c r="G12" s="24" t="s">
        <v>69</v>
      </c>
      <c r="H12" s="24" t="s">
        <v>69</v>
      </c>
      <c r="I12" s="24" t="s">
        <v>69</v>
      </c>
      <c r="J12" s="24" t="s">
        <v>69</v>
      </c>
      <c r="K12" s="24" t="s">
        <v>69</v>
      </c>
      <c r="L12" s="24" t="s">
        <v>69</v>
      </c>
      <c r="M12" s="24" t="s">
        <v>69</v>
      </c>
      <c r="N12" s="25">
        <v>5</v>
      </c>
      <c r="O12" s="25">
        <v>5</v>
      </c>
      <c r="P12" s="25">
        <v>8</v>
      </c>
      <c r="Q12" s="25">
        <v>88</v>
      </c>
    </row>
    <row r="13" spans="1:21">
      <c r="A13" s="124" t="s">
        <v>24</v>
      </c>
      <c r="B13" s="25">
        <v>115</v>
      </c>
      <c r="C13" s="25">
        <v>501</v>
      </c>
      <c r="D13" s="25">
        <v>59</v>
      </c>
      <c r="E13" s="25">
        <v>133</v>
      </c>
      <c r="F13" s="25">
        <v>47</v>
      </c>
      <c r="G13" s="25">
        <v>67</v>
      </c>
      <c r="H13" s="24" t="s">
        <v>69</v>
      </c>
      <c r="I13" s="24" t="s">
        <v>69</v>
      </c>
      <c r="J13" s="25">
        <v>37</v>
      </c>
      <c r="K13" s="25">
        <v>79</v>
      </c>
      <c r="L13" s="25">
        <v>5</v>
      </c>
      <c r="M13" s="25">
        <v>5</v>
      </c>
      <c r="N13" s="25">
        <v>74</v>
      </c>
      <c r="O13" s="25">
        <v>251</v>
      </c>
      <c r="P13" s="25">
        <v>111</v>
      </c>
      <c r="Q13" s="25">
        <v>1434</v>
      </c>
    </row>
    <row r="14" spans="1:21">
      <c r="A14" s="124" t="s">
        <v>23</v>
      </c>
      <c r="B14" s="24" t="s">
        <v>69</v>
      </c>
      <c r="C14" s="24" t="s">
        <v>69</v>
      </c>
      <c r="D14" s="24" t="s">
        <v>69</v>
      </c>
      <c r="E14" s="24" t="s">
        <v>69</v>
      </c>
      <c r="F14" s="24" t="s">
        <v>69</v>
      </c>
      <c r="G14" s="24" t="s">
        <v>69</v>
      </c>
      <c r="H14" s="24" t="s">
        <v>69</v>
      </c>
      <c r="I14" s="24" t="s">
        <v>69</v>
      </c>
      <c r="J14" s="24" t="s">
        <v>69</v>
      </c>
      <c r="K14" s="24" t="s">
        <v>69</v>
      </c>
      <c r="L14" s="24" t="s">
        <v>69</v>
      </c>
      <c r="M14" s="24" t="s">
        <v>69</v>
      </c>
      <c r="N14" s="25">
        <v>5</v>
      </c>
      <c r="O14" s="25">
        <v>234</v>
      </c>
      <c r="P14" s="25">
        <v>51</v>
      </c>
      <c r="Q14" s="25">
        <v>437</v>
      </c>
    </row>
    <row r="15" spans="1:21">
      <c r="A15" s="123" t="s">
        <v>22</v>
      </c>
      <c r="B15" s="103" t="s">
        <v>69</v>
      </c>
      <c r="C15" s="103" t="s">
        <v>69</v>
      </c>
      <c r="D15" s="103" t="s">
        <v>69</v>
      </c>
      <c r="E15" s="103" t="s">
        <v>69</v>
      </c>
      <c r="F15" s="103" t="s">
        <v>69</v>
      </c>
      <c r="G15" s="103" t="s">
        <v>69</v>
      </c>
      <c r="H15" s="103" t="s">
        <v>69</v>
      </c>
      <c r="I15" s="103" t="s">
        <v>69</v>
      </c>
      <c r="J15" s="103" t="s">
        <v>69</v>
      </c>
      <c r="K15" s="103" t="s">
        <v>69</v>
      </c>
      <c r="L15" s="103" t="s">
        <v>69</v>
      </c>
      <c r="M15" s="103" t="s">
        <v>69</v>
      </c>
      <c r="N15" s="126">
        <v>12</v>
      </c>
      <c r="O15" s="126">
        <v>22</v>
      </c>
      <c r="P15" s="103" t="s">
        <v>69</v>
      </c>
      <c r="Q15" s="103" t="s">
        <v>69</v>
      </c>
    </row>
    <row r="16" spans="1:21">
      <c r="A16" s="123" t="s">
        <v>20</v>
      </c>
      <c r="B16" s="73">
        <v>4</v>
      </c>
      <c r="C16" s="73">
        <v>5</v>
      </c>
      <c r="D16" s="73">
        <v>15</v>
      </c>
      <c r="E16" s="73">
        <v>24</v>
      </c>
      <c r="F16" s="73">
        <v>3</v>
      </c>
      <c r="G16" s="73">
        <v>6</v>
      </c>
      <c r="H16" s="73">
        <v>113</v>
      </c>
      <c r="I16" s="73">
        <v>267</v>
      </c>
      <c r="J16" s="73">
        <v>0</v>
      </c>
      <c r="K16" s="73">
        <v>0</v>
      </c>
      <c r="L16" s="73">
        <v>1</v>
      </c>
      <c r="M16" s="73">
        <v>5</v>
      </c>
      <c r="N16" s="73">
        <v>9</v>
      </c>
      <c r="O16" s="73">
        <v>42</v>
      </c>
      <c r="P16" s="73">
        <v>24</v>
      </c>
      <c r="Q16" s="73">
        <v>26</v>
      </c>
      <c r="R16" s="63"/>
    </row>
    <row r="17" spans="1:18" ht="33.75">
      <c r="A17" s="21" t="s">
        <v>19</v>
      </c>
      <c r="B17" s="17" t="str">
        <f>B18</f>
        <v>-</v>
      </c>
      <c r="C17" s="17" t="str">
        <f>C18</f>
        <v>-</v>
      </c>
      <c r="D17" s="17" t="str">
        <f>D18</f>
        <v>-</v>
      </c>
      <c r="E17" s="17" t="str">
        <f>E18</f>
        <v>-</v>
      </c>
      <c r="F17" s="17" t="str">
        <f>F18</f>
        <v>-</v>
      </c>
      <c r="G17" s="17" t="str">
        <f>G18</f>
        <v>-</v>
      </c>
      <c r="H17" s="17" t="str">
        <f>H18</f>
        <v>-</v>
      </c>
      <c r="I17" s="17" t="str">
        <f>I18</f>
        <v>-</v>
      </c>
      <c r="J17" s="17" t="str">
        <f>J18</f>
        <v>-</v>
      </c>
      <c r="K17" s="17" t="str">
        <f>K18</f>
        <v>-</v>
      </c>
      <c r="L17" s="17" t="str">
        <f>L18</f>
        <v>-</v>
      </c>
      <c r="M17" s="17" t="str">
        <f>M18</f>
        <v>-</v>
      </c>
      <c r="N17" s="17">
        <f>N18</f>
        <v>52</v>
      </c>
      <c r="O17" s="17">
        <f>O18</f>
        <v>657</v>
      </c>
      <c r="P17" s="17">
        <f>P18</f>
        <v>143</v>
      </c>
      <c r="Q17" s="17">
        <f>Q18</f>
        <v>1492</v>
      </c>
    </row>
    <row r="18" spans="1:18">
      <c r="A18" s="16" t="s">
        <v>18</v>
      </c>
      <c r="B18" s="15" t="str">
        <f>IF(SUM(B19:B23)=0,"-",SUM(B19:B23))</f>
        <v>-</v>
      </c>
      <c r="C18" s="15" t="str">
        <f>IF(SUM(C19:C23)=0,"-",SUM(C19:C23))</f>
        <v>-</v>
      </c>
      <c r="D18" s="15" t="str">
        <f>IF(SUM(D19:D23)=0,"-",SUM(D19:D23))</f>
        <v>-</v>
      </c>
      <c r="E18" s="15" t="str">
        <f>IF(SUM(E19:E23)=0,"-",SUM(E19:E23))</f>
        <v>-</v>
      </c>
      <c r="F18" s="15" t="str">
        <f>IF(SUM(F19:F23)=0,"-",SUM(F19:F23))</f>
        <v>-</v>
      </c>
      <c r="G18" s="15" t="str">
        <f>IF(SUM(G19:G23)=0,"-",SUM(G19:G23))</f>
        <v>-</v>
      </c>
      <c r="H18" s="15" t="str">
        <f>IF(SUM(H19:H23)=0,"-",SUM(H19:H23))</f>
        <v>-</v>
      </c>
      <c r="I18" s="15" t="str">
        <f>IF(SUM(I19:I23)=0,"-",SUM(I19:I23))</f>
        <v>-</v>
      </c>
      <c r="J18" s="15" t="str">
        <f>IF(SUM(J19:J23)=0,"-",SUM(J19:J23))</f>
        <v>-</v>
      </c>
      <c r="K18" s="15" t="str">
        <f>IF(SUM(K19:K23)=0,"-",SUM(K19:K23))</f>
        <v>-</v>
      </c>
      <c r="L18" s="15" t="str">
        <f>IF(SUM(L19:L23)=0,"-",SUM(L19:L23))</f>
        <v>-</v>
      </c>
      <c r="M18" s="15" t="str">
        <f>IF(SUM(M19:M23)=0,"-",SUM(M19:M23))</f>
        <v>-</v>
      </c>
      <c r="N18" s="15">
        <f>IF(SUM(N19:N23)=0,"-",SUM(N19:N23))</f>
        <v>52</v>
      </c>
      <c r="O18" s="15">
        <f>IF(SUM(O19:O23)=0,"-",SUM(O19:O23))</f>
        <v>657</v>
      </c>
      <c r="P18" s="15">
        <f>IF(SUM(P19:P23)=0,"-",SUM(P19:P23))</f>
        <v>143</v>
      </c>
      <c r="Q18" s="15">
        <f>IF(SUM(Q19:Q23)=0,"-",SUM(Q19:Q23))</f>
        <v>1492</v>
      </c>
    </row>
    <row r="19" spans="1:18">
      <c r="A19" s="125" t="s">
        <v>17</v>
      </c>
      <c r="B19" s="69" t="s">
        <v>12</v>
      </c>
      <c r="C19" s="69" t="s">
        <v>12</v>
      </c>
      <c r="D19" s="69" t="s">
        <v>12</v>
      </c>
      <c r="E19" s="69" t="s">
        <v>12</v>
      </c>
      <c r="F19" s="69" t="s">
        <v>12</v>
      </c>
      <c r="G19" s="69" t="s">
        <v>12</v>
      </c>
      <c r="H19" s="69" t="s">
        <v>12</v>
      </c>
      <c r="I19" s="69" t="s">
        <v>12</v>
      </c>
      <c r="J19" s="69" t="s">
        <v>12</v>
      </c>
      <c r="K19" s="69" t="s">
        <v>12</v>
      </c>
      <c r="L19" s="69" t="s">
        <v>12</v>
      </c>
      <c r="M19" s="69" t="s">
        <v>12</v>
      </c>
      <c r="N19" s="69">
        <v>25</v>
      </c>
      <c r="O19" s="69">
        <v>165</v>
      </c>
      <c r="P19" s="69">
        <v>3</v>
      </c>
      <c r="Q19" s="69">
        <v>87</v>
      </c>
      <c r="R19" s="63"/>
    </row>
    <row r="20" spans="1:18">
      <c r="A20" s="124" t="s">
        <v>16</v>
      </c>
      <c r="B20" s="68" t="s">
        <v>12</v>
      </c>
      <c r="C20" s="68" t="s">
        <v>12</v>
      </c>
      <c r="D20" s="68" t="s">
        <v>12</v>
      </c>
      <c r="E20" s="68" t="s">
        <v>12</v>
      </c>
      <c r="F20" s="68" t="s">
        <v>12</v>
      </c>
      <c r="G20" s="68" t="s">
        <v>12</v>
      </c>
      <c r="H20" s="68" t="s">
        <v>12</v>
      </c>
      <c r="I20" s="68" t="s">
        <v>12</v>
      </c>
      <c r="J20" s="68" t="s">
        <v>12</v>
      </c>
      <c r="K20" s="68" t="s">
        <v>12</v>
      </c>
      <c r="L20" s="68" t="s">
        <v>12</v>
      </c>
      <c r="M20" s="68" t="s">
        <v>12</v>
      </c>
      <c r="N20" s="68">
        <v>15</v>
      </c>
      <c r="O20" s="68">
        <v>195</v>
      </c>
      <c r="P20" s="68" t="s">
        <v>67</v>
      </c>
      <c r="Q20" s="68" t="s">
        <v>67</v>
      </c>
      <c r="R20" s="63"/>
    </row>
    <row r="21" spans="1:18">
      <c r="A21" s="124" t="s">
        <v>15</v>
      </c>
      <c r="B21" s="68" t="s">
        <v>12</v>
      </c>
      <c r="C21" s="68" t="s">
        <v>12</v>
      </c>
      <c r="D21" s="68" t="s">
        <v>12</v>
      </c>
      <c r="E21" s="68" t="s">
        <v>12</v>
      </c>
      <c r="F21" s="68" t="s">
        <v>12</v>
      </c>
      <c r="G21" s="68" t="s">
        <v>12</v>
      </c>
      <c r="H21" s="68" t="s">
        <v>12</v>
      </c>
      <c r="I21" s="68" t="s">
        <v>12</v>
      </c>
      <c r="J21" s="68" t="s">
        <v>12</v>
      </c>
      <c r="K21" s="68" t="s">
        <v>12</v>
      </c>
      <c r="L21" s="68" t="s">
        <v>12</v>
      </c>
      <c r="M21" s="68" t="s">
        <v>12</v>
      </c>
      <c r="N21" s="68" t="s">
        <v>12</v>
      </c>
      <c r="O21" s="68" t="s">
        <v>12</v>
      </c>
      <c r="P21" s="68">
        <v>37</v>
      </c>
      <c r="Q21" s="68">
        <v>305</v>
      </c>
      <c r="R21" s="63"/>
    </row>
    <row r="22" spans="1:18">
      <c r="A22" s="124" t="s">
        <v>14</v>
      </c>
      <c r="B22" s="68" t="s">
        <v>12</v>
      </c>
      <c r="C22" s="68" t="s">
        <v>12</v>
      </c>
      <c r="D22" s="68" t="s">
        <v>12</v>
      </c>
      <c r="E22" s="68" t="s">
        <v>12</v>
      </c>
      <c r="F22" s="68" t="s">
        <v>12</v>
      </c>
      <c r="G22" s="68" t="s">
        <v>12</v>
      </c>
      <c r="H22" s="68" t="s">
        <v>12</v>
      </c>
      <c r="I22" s="68" t="s">
        <v>12</v>
      </c>
      <c r="J22" s="68" t="s">
        <v>12</v>
      </c>
      <c r="K22" s="68" t="s">
        <v>12</v>
      </c>
      <c r="L22" s="68" t="s">
        <v>12</v>
      </c>
      <c r="M22" s="68" t="s">
        <v>12</v>
      </c>
      <c r="N22" s="68">
        <v>12</v>
      </c>
      <c r="O22" s="68">
        <v>297</v>
      </c>
      <c r="P22" s="68">
        <v>60</v>
      </c>
      <c r="Q22" s="68">
        <v>520</v>
      </c>
      <c r="R22" s="63"/>
    </row>
    <row r="23" spans="1:18">
      <c r="A23" s="123" t="s">
        <v>13</v>
      </c>
      <c r="B23" s="66" t="s">
        <v>12</v>
      </c>
      <c r="C23" s="66" t="s">
        <v>12</v>
      </c>
      <c r="D23" s="66" t="s">
        <v>12</v>
      </c>
      <c r="E23" s="66" t="s">
        <v>12</v>
      </c>
      <c r="F23" s="66" t="s">
        <v>12</v>
      </c>
      <c r="G23" s="66" t="s">
        <v>12</v>
      </c>
      <c r="H23" s="66" t="s">
        <v>12</v>
      </c>
      <c r="I23" s="66" t="s">
        <v>12</v>
      </c>
      <c r="J23" s="66" t="s">
        <v>12</v>
      </c>
      <c r="K23" s="66" t="s">
        <v>12</v>
      </c>
      <c r="L23" s="66" t="s">
        <v>12</v>
      </c>
      <c r="M23" s="66" t="s">
        <v>12</v>
      </c>
      <c r="N23" s="66" t="s">
        <v>12</v>
      </c>
      <c r="O23" s="66" t="s">
        <v>12</v>
      </c>
      <c r="P23" s="66">
        <v>43</v>
      </c>
      <c r="Q23" s="66">
        <v>580</v>
      </c>
      <c r="R23" s="63"/>
    </row>
    <row r="24" spans="1:18" ht="33.75">
      <c r="A24" s="19" t="s">
        <v>11</v>
      </c>
      <c r="B24" s="17">
        <f>B25</f>
        <v>2</v>
      </c>
      <c r="C24" s="17">
        <f>C25</f>
        <v>85</v>
      </c>
      <c r="D24" s="17">
        <f>D25</f>
        <v>2</v>
      </c>
      <c r="E24" s="17">
        <f>E25</f>
        <v>85</v>
      </c>
      <c r="F24" s="17">
        <f>F25</f>
        <v>2</v>
      </c>
      <c r="G24" s="17">
        <f>G25</f>
        <v>85</v>
      </c>
      <c r="H24" s="17">
        <f>H25</f>
        <v>1</v>
      </c>
      <c r="I24" s="17">
        <f>I25</f>
        <v>51</v>
      </c>
      <c r="J24" s="17" t="str">
        <f>J25</f>
        <v>-</v>
      </c>
      <c r="K24" s="17" t="str">
        <f>K25</f>
        <v>-</v>
      </c>
      <c r="L24" s="17" t="str">
        <f>L25</f>
        <v>-</v>
      </c>
      <c r="M24" s="17" t="str">
        <f>M25</f>
        <v>-</v>
      </c>
      <c r="N24" s="17">
        <f>N25</f>
        <v>2</v>
      </c>
      <c r="O24" s="17">
        <f>O25</f>
        <v>86</v>
      </c>
      <c r="P24" s="17">
        <f>P25</f>
        <v>541</v>
      </c>
      <c r="Q24" s="17">
        <f>Q25</f>
        <v>5491</v>
      </c>
      <c r="R24" s="63"/>
    </row>
    <row r="25" spans="1:18">
      <c r="A25" s="16" t="s">
        <v>80</v>
      </c>
      <c r="B25" s="15">
        <f>IF(SUM(B26:B29)=0,"-",SUM(B26:B29))</f>
        <v>2</v>
      </c>
      <c r="C25" s="15">
        <f>IF(SUM(C26:C29)=0,"-",SUM(C26:C29))</f>
        <v>85</v>
      </c>
      <c r="D25" s="15">
        <f>IF(SUM(D26:D29)=0,"-",SUM(D26:D29))</f>
        <v>2</v>
      </c>
      <c r="E25" s="15">
        <f>IF(SUM(E26:E29)=0,"-",SUM(E26:E29))</f>
        <v>85</v>
      </c>
      <c r="F25" s="15">
        <f>IF(SUM(F26:F29)=0,"-",SUM(F26:F29))</f>
        <v>2</v>
      </c>
      <c r="G25" s="15">
        <f>IF(SUM(G26:G29)=0,"-",SUM(G26:G29))</f>
        <v>85</v>
      </c>
      <c r="H25" s="15">
        <f>IF(SUM(H26:H29)=0,"-",SUM(H26:H29))</f>
        <v>1</v>
      </c>
      <c r="I25" s="15">
        <f>IF(SUM(I26:I29)=0,"-",SUM(I26:I29))</f>
        <v>51</v>
      </c>
      <c r="J25" s="15" t="str">
        <f>IF(SUM(J26:J29)=0,"-",SUM(J26:J29))</f>
        <v>-</v>
      </c>
      <c r="K25" s="15" t="str">
        <f>IF(SUM(K26:K29)=0,"-",SUM(K26:K29))</f>
        <v>-</v>
      </c>
      <c r="L25" s="15" t="str">
        <f>IF(SUM(L26:L29)=0,"-",SUM(L26:L29))</f>
        <v>-</v>
      </c>
      <c r="M25" s="15" t="str">
        <f>IF(SUM(M26:M29)=0,"-",SUM(M26:M29))</f>
        <v>-</v>
      </c>
      <c r="N25" s="15">
        <f>IF(SUM(N26:N29)=0,"-",SUM(N26:N29))</f>
        <v>2</v>
      </c>
      <c r="O25" s="15">
        <f>IF(SUM(O26:O29)=0,"-",SUM(O26:O29))</f>
        <v>86</v>
      </c>
      <c r="P25" s="15">
        <f>IF(SUM(P26:P29)=0,"-",SUM(P26:P29))</f>
        <v>541</v>
      </c>
      <c r="Q25" s="15">
        <f>IF(SUM(Q26:Q29)=0,"-",SUM(Q26:Q29))</f>
        <v>5491</v>
      </c>
      <c r="R25" s="63"/>
    </row>
    <row r="26" spans="1:18">
      <c r="A26" s="124" t="s">
        <v>9</v>
      </c>
      <c r="B26" s="69" t="s">
        <v>5</v>
      </c>
      <c r="C26" s="69" t="s">
        <v>5</v>
      </c>
      <c r="D26" s="69" t="s">
        <v>5</v>
      </c>
      <c r="E26" s="69" t="s">
        <v>5</v>
      </c>
      <c r="F26" s="69" t="s">
        <v>5</v>
      </c>
      <c r="G26" s="69" t="s">
        <v>5</v>
      </c>
      <c r="H26" s="69">
        <v>1</v>
      </c>
      <c r="I26" s="69">
        <v>51</v>
      </c>
      <c r="J26" s="69" t="s">
        <v>5</v>
      </c>
      <c r="K26" s="69" t="s">
        <v>5</v>
      </c>
      <c r="L26" s="69" t="s">
        <v>5</v>
      </c>
      <c r="M26" s="69" t="s">
        <v>5</v>
      </c>
      <c r="N26" s="69" t="s">
        <v>5</v>
      </c>
      <c r="O26" s="69" t="s">
        <v>5</v>
      </c>
      <c r="P26" s="69">
        <v>286</v>
      </c>
      <c r="Q26" s="69">
        <v>2086</v>
      </c>
      <c r="R26" s="63"/>
    </row>
    <row r="27" spans="1:18">
      <c r="A27" s="124" t="s">
        <v>8</v>
      </c>
      <c r="B27" s="68" t="s">
        <v>5</v>
      </c>
      <c r="C27" s="68" t="s">
        <v>5</v>
      </c>
      <c r="D27" s="68" t="s">
        <v>5</v>
      </c>
      <c r="E27" s="68" t="s">
        <v>5</v>
      </c>
      <c r="F27" s="68" t="s">
        <v>5</v>
      </c>
      <c r="G27" s="68" t="s">
        <v>5</v>
      </c>
      <c r="H27" s="68" t="s">
        <v>5</v>
      </c>
      <c r="I27" s="68" t="s">
        <v>5</v>
      </c>
      <c r="J27" s="68" t="s">
        <v>5</v>
      </c>
      <c r="K27" s="68" t="s">
        <v>5</v>
      </c>
      <c r="L27" s="68" t="s">
        <v>5</v>
      </c>
      <c r="M27" s="68" t="s">
        <v>5</v>
      </c>
      <c r="N27" s="68" t="s">
        <v>5</v>
      </c>
      <c r="O27" s="68" t="s">
        <v>5</v>
      </c>
      <c r="P27" s="68">
        <v>83</v>
      </c>
      <c r="Q27" s="68">
        <v>1113</v>
      </c>
      <c r="R27" s="63"/>
    </row>
    <row r="28" spans="1:18">
      <c r="A28" s="124" t="s">
        <v>7</v>
      </c>
      <c r="B28" s="68" t="s">
        <v>5</v>
      </c>
      <c r="C28" s="68" t="s">
        <v>5</v>
      </c>
      <c r="D28" s="68" t="s">
        <v>5</v>
      </c>
      <c r="E28" s="68" t="s">
        <v>5</v>
      </c>
      <c r="F28" s="68" t="s">
        <v>5</v>
      </c>
      <c r="G28" s="68" t="s">
        <v>5</v>
      </c>
      <c r="H28" s="68" t="s">
        <v>5</v>
      </c>
      <c r="I28" s="68" t="s">
        <v>5</v>
      </c>
      <c r="J28" s="68" t="s">
        <v>5</v>
      </c>
      <c r="K28" s="68" t="s">
        <v>5</v>
      </c>
      <c r="L28" s="68" t="s">
        <v>5</v>
      </c>
      <c r="M28" s="68" t="s">
        <v>5</v>
      </c>
      <c r="N28" s="68" t="s">
        <v>5</v>
      </c>
      <c r="O28" s="68" t="s">
        <v>5</v>
      </c>
      <c r="P28" s="68">
        <v>73</v>
      </c>
      <c r="Q28" s="68">
        <v>1243</v>
      </c>
      <c r="R28" s="63"/>
    </row>
    <row r="29" spans="1:18">
      <c r="A29" s="123" t="s">
        <v>6</v>
      </c>
      <c r="B29" s="66">
        <v>2</v>
      </c>
      <c r="C29" s="66">
        <v>85</v>
      </c>
      <c r="D29" s="66">
        <v>2</v>
      </c>
      <c r="E29" s="66">
        <v>85</v>
      </c>
      <c r="F29" s="66">
        <v>2</v>
      </c>
      <c r="G29" s="66">
        <v>85</v>
      </c>
      <c r="H29" s="66" t="s">
        <v>5</v>
      </c>
      <c r="I29" s="66" t="s">
        <v>5</v>
      </c>
      <c r="J29" s="66" t="s">
        <v>5</v>
      </c>
      <c r="K29" s="66" t="s">
        <v>5</v>
      </c>
      <c r="L29" s="66" t="s">
        <v>5</v>
      </c>
      <c r="M29" s="66" t="s">
        <v>5</v>
      </c>
      <c r="N29" s="66">
        <v>2</v>
      </c>
      <c r="O29" s="66">
        <v>86</v>
      </c>
      <c r="P29" s="66">
        <v>99</v>
      </c>
      <c r="Q29" s="66">
        <v>1049</v>
      </c>
      <c r="R29" s="63"/>
    </row>
    <row r="30" spans="1:18">
      <c r="A30" s="62" t="s">
        <v>47</v>
      </c>
      <c r="B30" s="60"/>
      <c r="C30" s="60"/>
      <c r="D30" s="60"/>
      <c r="E30" s="60"/>
      <c r="F30" s="60"/>
      <c r="G30" s="60"/>
      <c r="H30" s="60"/>
      <c r="I30" s="60"/>
      <c r="J30" s="60"/>
      <c r="K30" s="60"/>
      <c r="L30" s="60"/>
      <c r="M30" s="60"/>
      <c r="N30" s="60"/>
      <c r="O30" s="60"/>
      <c r="P30" s="59"/>
      <c r="Q30" s="59"/>
    </row>
    <row r="31" spans="1:18">
      <c r="A31" s="6" t="s">
        <v>2</v>
      </c>
      <c r="B31" s="59"/>
      <c r="C31" s="59"/>
      <c r="D31" s="59"/>
      <c r="E31" s="59"/>
      <c r="F31" s="59"/>
      <c r="G31" s="59"/>
      <c r="H31" s="59"/>
      <c r="I31" s="59"/>
      <c r="J31" s="59"/>
      <c r="K31" s="59"/>
      <c r="L31" s="59"/>
      <c r="M31" s="59"/>
      <c r="N31" s="59"/>
      <c r="O31" s="59"/>
    </row>
    <row r="32" spans="1:18">
      <c r="A32" s="55"/>
      <c r="B32" s="59"/>
      <c r="C32" s="59"/>
      <c r="D32" s="59"/>
      <c r="E32" s="59"/>
      <c r="F32" s="59"/>
      <c r="G32" s="59"/>
      <c r="H32" s="59"/>
      <c r="I32" s="59"/>
      <c r="J32" s="59"/>
      <c r="K32" s="59"/>
      <c r="L32" s="59"/>
      <c r="M32" s="59"/>
      <c r="N32" s="59"/>
      <c r="O32" s="59"/>
      <c r="P32" s="59"/>
      <c r="Q32" s="59"/>
    </row>
    <row r="33" spans="1:19">
      <c r="A33" s="55" t="s">
        <v>1</v>
      </c>
      <c r="B33" s="59"/>
      <c r="C33" s="59"/>
      <c r="D33" s="59"/>
      <c r="E33" s="59"/>
      <c r="F33" s="59"/>
      <c r="G33" s="59"/>
      <c r="H33" s="59"/>
      <c r="I33" s="59"/>
      <c r="J33" s="59"/>
      <c r="K33" s="59"/>
      <c r="L33" s="59"/>
      <c r="M33" s="59"/>
      <c r="N33" s="59"/>
      <c r="O33" s="59"/>
      <c r="P33" s="59"/>
      <c r="Q33" s="59"/>
      <c r="R33" s="54"/>
      <c r="S33" s="54"/>
    </row>
    <row r="34" spans="1:19">
      <c r="A34" s="55" t="s">
        <v>0</v>
      </c>
      <c r="B34" s="59"/>
      <c r="C34" s="59"/>
      <c r="D34" s="59"/>
      <c r="E34" s="59"/>
      <c r="F34" s="59"/>
      <c r="G34" s="59"/>
      <c r="H34" s="59"/>
      <c r="I34" s="59"/>
      <c r="J34" s="59"/>
      <c r="K34" s="59"/>
      <c r="L34" s="59"/>
      <c r="M34" s="59"/>
      <c r="N34" s="59"/>
      <c r="O34" s="59"/>
      <c r="P34" s="59"/>
      <c r="Q34" s="59"/>
      <c r="R34" s="54"/>
      <c r="S34" s="54"/>
    </row>
    <row r="35" spans="1:19">
      <c r="A35" s="55"/>
      <c r="B35" s="59"/>
      <c r="C35" s="59"/>
      <c r="D35" s="59"/>
      <c r="E35" s="59"/>
      <c r="F35" s="59"/>
      <c r="G35" s="59"/>
      <c r="H35" s="59"/>
      <c r="I35" s="59"/>
      <c r="J35" s="59"/>
      <c r="K35" s="59"/>
      <c r="L35" s="59"/>
      <c r="M35" s="59"/>
      <c r="N35" s="59"/>
      <c r="O35" s="59"/>
      <c r="P35" s="59"/>
      <c r="Q35" s="59"/>
    </row>
    <row r="36" spans="1:19">
      <c r="A36" s="55"/>
      <c r="B36" s="59"/>
      <c r="C36" s="59"/>
      <c r="D36" s="59"/>
      <c r="E36" s="59"/>
      <c r="F36" s="59"/>
      <c r="G36" s="59"/>
      <c r="H36" s="59"/>
      <c r="I36" s="59"/>
      <c r="J36" s="59"/>
      <c r="K36" s="59"/>
      <c r="L36" s="59"/>
      <c r="M36" s="59"/>
      <c r="N36" s="59"/>
      <c r="O36" s="59"/>
      <c r="P36" s="59"/>
      <c r="Q36" s="59"/>
    </row>
    <row r="37" spans="1:19">
      <c r="A37" s="55"/>
      <c r="B37" s="59"/>
      <c r="C37" s="59"/>
      <c r="D37" s="59"/>
      <c r="E37" s="59"/>
      <c r="F37" s="59"/>
      <c r="G37" s="59"/>
      <c r="H37" s="59"/>
      <c r="I37" s="59"/>
      <c r="J37" s="59"/>
      <c r="K37" s="59"/>
      <c r="L37" s="59"/>
      <c r="M37" s="59"/>
      <c r="N37" s="59"/>
      <c r="O37" s="59"/>
      <c r="P37" s="59"/>
      <c r="Q37" s="59"/>
    </row>
    <row r="38" spans="1:19">
      <c r="A38" s="55"/>
      <c r="B38" s="59"/>
      <c r="C38" s="59"/>
      <c r="D38" s="59"/>
      <c r="E38" s="59"/>
      <c r="F38" s="59"/>
      <c r="G38" s="59"/>
      <c r="H38" s="59"/>
      <c r="I38" s="59"/>
      <c r="J38" s="59"/>
      <c r="K38" s="59"/>
      <c r="L38" s="59"/>
      <c r="M38" s="59"/>
      <c r="N38" s="59"/>
      <c r="O38" s="59"/>
      <c r="P38" s="59"/>
      <c r="Q38" s="59"/>
    </row>
    <row r="39" spans="1:19">
      <c r="A39" s="55"/>
      <c r="B39" s="59"/>
      <c r="C39" s="59"/>
      <c r="D39" s="59"/>
      <c r="E39" s="59"/>
      <c r="F39" s="59"/>
      <c r="G39" s="59"/>
      <c r="H39" s="59"/>
      <c r="I39" s="59"/>
      <c r="J39" s="59"/>
      <c r="K39" s="59"/>
      <c r="L39" s="59"/>
      <c r="M39" s="59"/>
      <c r="N39" s="59"/>
      <c r="O39" s="59"/>
      <c r="P39" s="59"/>
      <c r="Q39" s="59"/>
    </row>
    <row r="40" spans="1:19">
      <c r="A40" s="55"/>
      <c r="B40" s="59"/>
      <c r="C40" s="59"/>
      <c r="D40" s="59"/>
      <c r="E40" s="59"/>
      <c r="F40" s="59"/>
      <c r="G40" s="59"/>
      <c r="H40" s="59"/>
      <c r="I40" s="59"/>
      <c r="J40" s="59"/>
      <c r="K40" s="59"/>
      <c r="L40" s="59"/>
      <c r="M40" s="59"/>
      <c r="N40" s="59"/>
      <c r="O40" s="59"/>
      <c r="P40" s="59"/>
      <c r="Q40" s="59"/>
    </row>
    <row r="41" spans="1:19">
      <c r="A41" s="55"/>
      <c r="B41" s="59"/>
      <c r="C41" s="59"/>
      <c r="D41" s="59"/>
      <c r="E41" s="59"/>
      <c r="F41" s="59"/>
      <c r="G41" s="59"/>
      <c r="H41" s="59"/>
      <c r="I41" s="59"/>
      <c r="J41" s="59"/>
      <c r="K41" s="59"/>
      <c r="L41" s="59"/>
      <c r="M41" s="59"/>
      <c r="N41" s="59"/>
      <c r="O41" s="59"/>
      <c r="P41" s="59"/>
      <c r="Q41" s="59"/>
    </row>
    <row r="42" spans="1:19">
      <c r="A42" s="55"/>
      <c r="B42" s="59"/>
      <c r="C42" s="59"/>
      <c r="D42" s="59"/>
      <c r="E42" s="59"/>
      <c r="F42" s="59"/>
      <c r="G42" s="59"/>
      <c r="H42" s="59"/>
      <c r="I42" s="59"/>
      <c r="J42" s="59"/>
      <c r="K42" s="59"/>
      <c r="L42" s="59"/>
      <c r="M42" s="59"/>
      <c r="N42" s="59"/>
      <c r="O42" s="59"/>
      <c r="P42" s="59"/>
      <c r="Q42" s="59"/>
    </row>
    <row r="43" spans="1:19">
      <c r="A43" s="55"/>
      <c r="B43" s="59"/>
      <c r="C43" s="59"/>
      <c r="D43" s="59"/>
      <c r="E43" s="59"/>
      <c r="F43" s="59"/>
      <c r="G43" s="59"/>
      <c r="H43" s="59"/>
      <c r="I43" s="59"/>
      <c r="J43" s="59"/>
      <c r="K43" s="59"/>
      <c r="L43" s="59"/>
      <c r="M43" s="59"/>
      <c r="N43" s="59"/>
      <c r="O43" s="59"/>
      <c r="P43" s="59"/>
      <c r="Q43" s="59"/>
    </row>
  </sheetData>
  <mergeCells count="8">
    <mergeCell ref="P2:Q3"/>
    <mergeCell ref="B3:C3"/>
    <mergeCell ref="D3:E3"/>
    <mergeCell ref="F3:G3"/>
    <mergeCell ref="H3:I3"/>
    <mergeCell ref="J3:K3"/>
    <mergeCell ref="L3:M3"/>
    <mergeCell ref="N3:O3"/>
  </mergeCells>
  <phoneticPr fontId="5"/>
  <pageMargins left="0.78740157480314965" right="0.78740157480314965" top="0.78740157480314965" bottom="0.78740157480314965"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4"/>
  <sheetViews>
    <sheetView showGridLines="0" view="pageBreakPreview" zoomScaleNormal="25" workbookViewId="0">
      <pane ySplit="4" topLeftCell="A5" activePane="bottomLeft" state="frozen"/>
      <selection activeCell="D13" sqref="D13"/>
      <selection pane="bottomLeft" activeCell="D13" sqref="D13"/>
    </sheetView>
  </sheetViews>
  <sheetFormatPr defaultRowHeight="12"/>
  <cols>
    <col min="1" max="1" width="10.875" style="53" customWidth="1"/>
    <col min="2" max="2" width="6" style="52" customWidth="1"/>
    <col min="3" max="3" width="12.375" style="52" customWidth="1"/>
    <col min="4" max="4" width="11.125" style="52" customWidth="1"/>
    <col min="5" max="6" width="15.125" style="52" customWidth="1"/>
    <col min="7" max="7" width="10.25" style="145" customWidth="1"/>
    <col min="8" max="12" width="15.125" style="52" customWidth="1"/>
    <col min="13" max="13" width="1.625" style="52" customWidth="1"/>
    <col min="14" max="16384" width="9" style="52"/>
  </cols>
  <sheetData>
    <row r="1" spans="1:13" s="225" customFormat="1" ht="18" customHeight="1">
      <c r="A1" s="227" t="s">
        <v>111</v>
      </c>
      <c r="B1" s="227"/>
      <c r="C1" s="227"/>
      <c r="D1" s="227"/>
      <c r="E1" s="96"/>
      <c r="F1" s="96"/>
      <c r="G1" s="97"/>
      <c r="H1" s="226"/>
      <c r="I1" s="96"/>
      <c r="J1" s="48"/>
      <c r="K1" s="96"/>
      <c r="L1" s="48" t="s">
        <v>110</v>
      </c>
      <c r="M1" s="226"/>
    </row>
    <row r="2" spans="1:13" ht="13.5" customHeight="1">
      <c r="A2" s="224"/>
      <c r="B2" s="223"/>
      <c r="C2" s="116" t="s">
        <v>109</v>
      </c>
      <c r="D2" s="222"/>
      <c r="E2" s="222"/>
      <c r="F2" s="221"/>
      <c r="G2" s="220" t="s">
        <v>108</v>
      </c>
      <c r="H2" s="219"/>
      <c r="I2" s="219"/>
      <c r="J2" s="218"/>
      <c r="K2" s="134" t="s">
        <v>107</v>
      </c>
      <c r="L2" s="134"/>
      <c r="M2" s="59"/>
    </row>
    <row r="3" spans="1:13" ht="22.5" customHeight="1">
      <c r="A3" s="210"/>
      <c r="B3" s="209"/>
      <c r="C3" s="217" t="s">
        <v>106</v>
      </c>
      <c r="D3" s="216"/>
      <c r="E3" s="215" t="s">
        <v>105</v>
      </c>
      <c r="F3" s="215" t="s">
        <v>104</v>
      </c>
      <c r="G3" s="214" t="s">
        <v>103</v>
      </c>
      <c r="H3" s="213" t="s">
        <v>102</v>
      </c>
      <c r="I3" s="212" t="s">
        <v>101</v>
      </c>
      <c r="J3" s="211"/>
      <c r="K3" s="134" t="s">
        <v>100</v>
      </c>
      <c r="L3" s="134" t="s">
        <v>99</v>
      </c>
      <c r="M3" s="59"/>
    </row>
    <row r="4" spans="1:13" ht="51" customHeight="1">
      <c r="A4" s="210"/>
      <c r="B4" s="209"/>
      <c r="C4" s="208"/>
      <c r="D4" s="207" t="s">
        <v>98</v>
      </c>
      <c r="E4" s="206"/>
      <c r="F4" s="206"/>
      <c r="G4" s="205"/>
      <c r="H4" s="204"/>
      <c r="I4" s="203" t="s">
        <v>97</v>
      </c>
      <c r="J4" s="202" t="s">
        <v>96</v>
      </c>
      <c r="K4" s="134"/>
      <c r="L4" s="134"/>
      <c r="M4" s="59"/>
    </row>
    <row r="5" spans="1:13">
      <c r="A5" s="197" t="s">
        <v>33</v>
      </c>
      <c r="B5" s="201" t="s">
        <v>90</v>
      </c>
      <c r="C5" s="18">
        <f>SUM(C6:C7)</f>
        <v>2101</v>
      </c>
      <c r="D5" s="18">
        <f>SUM(D6:D7)</f>
        <v>362</v>
      </c>
      <c r="E5" s="18">
        <f>SUM(E6:E7)</f>
        <v>1</v>
      </c>
      <c r="F5" s="18">
        <f>SUM(F6:F7)</f>
        <v>0</v>
      </c>
      <c r="G5" s="18">
        <f>SUM(G6:G7)</f>
        <v>1268</v>
      </c>
      <c r="H5" s="18">
        <f>SUM(H6:H7)</f>
        <v>282</v>
      </c>
      <c r="I5" s="18">
        <f>SUM(I6:I7)</f>
        <v>99</v>
      </c>
      <c r="J5" s="18">
        <f>SUM(J6:J7)</f>
        <v>108</v>
      </c>
      <c r="K5" s="18">
        <f>SUM(K6:K7)</f>
        <v>189</v>
      </c>
      <c r="L5" s="18">
        <f>SUM(L6:L7)</f>
        <v>250</v>
      </c>
      <c r="M5" s="59"/>
    </row>
    <row r="6" spans="1:13">
      <c r="A6" s="200"/>
      <c r="B6" s="180" t="s">
        <v>37</v>
      </c>
      <c r="C6" s="32">
        <v>855</v>
      </c>
      <c r="D6" s="32">
        <v>128</v>
      </c>
      <c r="E6" s="32">
        <v>1</v>
      </c>
      <c r="F6" s="32">
        <v>0</v>
      </c>
      <c r="G6" s="198">
        <v>496</v>
      </c>
      <c r="H6" s="32">
        <v>120</v>
      </c>
      <c r="I6" s="32">
        <v>52</v>
      </c>
      <c r="J6" s="32">
        <v>71</v>
      </c>
      <c r="K6" s="32">
        <v>97</v>
      </c>
      <c r="L6" s="32">
        <v>142</v>
      </c>
      <c r="M6" s="59"/>
    </row>
    <row r="7" spans="1:13">
      <c r="A7" s="199"/>
      <c r="B7" s="173" t="s">
        <v>36</v>
      </c>
      <c r="C7" s="32">
        <v>1246</v>
      </c>
      <c r="D7" s="32">
        <v>234</v>
      </c>
      <c r="E7" s="32">
        <v>0</v>
      </c>
      <c r="F7" s="32">
        <f>SUM(F10,F13,F16)</f>
        <v>0</v>
      </c>
      <c r="G7" s="198">
        <v>772</v>
      </c>
      <c r="H7" s="32">
        <v>162</v>
      </c>
      <c r="I7" s="32">
        <v>47</v>
      </c>
      <c r="J7" s="32">
        <v>37</v>
      </c>
      <c r="K7" s="32">
        <v>92</v>
      </c>
      <c r="L7" s="32">
        <v>108</v>
      </c>
      <c r="M7" s="59"/>
    </row>
    <row r="8" spans="1:13">
      <c r="A8" s="188" t="s">
        <v>32</v>
      </c>
      <c r="B8" s="196" t="s">
        <v>90</v>
      </c>
      <c r="C8" s="18">
        <f>IF(SUM(C9:C10)=0,"-",SUM(C9:C10))</f>
        <v>310</v>
      </c>
      <c r="D8" s="18">
        <f>IF(SUM(D9:D10)=0,"-",SUM(D9:D10))</f>
        <v>4</v>
      </c>
      <c r="E8" s="18" t="str">
        <f>IF(SUM(E9:E10)=0,"-",SUM(E9:E10))</f>
        <v>-</v>
      </c>
      <c r="F8" s="18" t="str">
        <f>IF(SUM(F9:F10)=0,"-",SUM(F9:F10))</f>
        <v>-</v>
      </c>
      <c r="G8" s="18">
        <f>IF(SUM(G9:G10)=0,"-",SUM(G9:G10))</f>
        <v>167</v>
      </c>
      <c r="H8" s="18">
        <f>IF(SUM(H9:H10)=0,"-",SUM(H9:H10))</f>
        <v>54</v>
      </c>
      <c r="I8" s="18">
        <f>IF(SUM(I9:I10)=0,"-",SUM(I9:I10))</f>
        <v>29</v>
      </c>
      <c r="J8" s="18">
        <f>IF(SUM(J9:J10)=0,"-",SUM(J9:J10))</f>
        <v>19</v>
      </c>
      <c r="K8" s="18">
        <f>IF(SUM(K9:K10)=0,"-",SUM(K9:K10))</f>
        <v>32</v>
      </c>
      <c r="L8" s="18">
        <f>IF(SUM(L9:L10)=0,"-",SUM(L9:L10))</f>
        <v>32</v>
      </c>
      <c r="M8" s="59"/>
    </row>
    <row r="9" spans="1:13">
      <c r="A9" s="187"/>
      <c r="B9" s="194" t="s">
        <v>37</v>
      </c>
      <c r="C9" s="31">
        <f>IF(SUM(C12,C39)=0,"-",SUM(C12,C39))</f>
        <v>130</v>
      </c>
      <c r="D9" s="31">
        <f>IF(SUM(D12,D39)=0,"-",SUM(D12,D39))</f>
        <v>1</v>
      </c>
      <c r="E9" s="31" t="str">
        <f>IF(SUM(E12,E39)=0,"-",SUM(E12,E39))</f>
        <v>-</v>
      </c>
      <c r="F9" s="31" t="str">
        <f>IF(SUM(F12,F39)=0,"-",SUM(F12,F39))</f>
        <v>-</v>
      </c>
      <c r="G9" s="31">
        <f>IF(SUM(G12,G39)=0,"-",SUM(G12,G39))</f>
        <v>51</v>
      </c>
      <c r="H9" s="31">
        <f>IF(SUM(H12,H39)=0,"-",SUM(H12,H39))</f>
        <v>29</v>
      </c>
      <c r="I9" s="31">
        <f>IF(SUM(I12,I39)=0,"-",SUM(I12,I39))</f>
        <v>19</v>
      </c>
      <c r="J9" s="31">
        <f>IF(SUM(J12,J39)=0,"-",SUM(J12,J39))</f>
        <v>13</v>
      </c>
      <c r="K9" s="31">
        <f>IF(SUM(K12,K39)=0,"-",SUM(K12,K39))</f>
        <v>21</v>
      </c>
      <c r="L9" s="31">
        <f>IF(SUM(L12,L39)=0,"-",SUM(L12,L39))</f>
        <v>20</v>
      </c>
      <c r="M9" s="59"/>
    </row>
    <row r="10" spans="1:13">
      <c r="A10" s="186"/>
      <c r="B10" s="192" t="s">
        <v>36</v>
      </c>
      <c r="C10" s="9">
        <f>IF(SUM(C13,C40)=0,"-",SUM(C13,C40))</f>
        <v>180</v>
      </c>
      <c r="D10" s="9">
        <f>IF(SUM(D13,D40)=0,"-",SUM(D13,D40))</f>
        <v>3</v>
      </c>
      <c r="E10" s="9" t="str">
        <f>IF(SUM(E13,E40)=0,"-",SUM(E13,E40))</f>
        <v>-</v>
      </c>
      <c r="F10" s="9" t="str">
        <f>IF(SUM(F13,F40)=0,"-",SUM(F13,F40))</f>
        <v>-</v>
      </c>
      <c r="G10" s="9">
        <f>IF(SUM(G13,G40)=0,"-",SUM(G13,G40))</f>
        <v>116</v>
      </c>
      <c r="H10" s="9">
        <f>IF(SUM(H13,H40)=0,"-",SUM(H13,H40))</f>
        <v>25</v>
      </c>
      <c r="I10" s="9">
        <f>IF(SUM(I13,I40)=0,"-",SUM(I13,I40))</f>
        <v>10</v>
      </c>
      <c r="J10" s="9">
        <f>IF(SUM(J13,J40)=0,"-",SUM(J13,J40))</f>
        <v>6</v>
      </c>
      <c r="K10" s="9">
        <f>IF(SUM(K13,K40)=0,"-",SUM(K13,K40))</f>
        <v>11</v>
      </c>
      <c r="L10" s="9">
        <f>IF(SUM(L13,L40)=0,"-",SUM(L13,L40))</f>
        <v>12</v>
      </c>
      <c r="M10" s="59"/>
    </row>
    <row r="11" spans="1:13">
      <c r="A11" s="197" t="s">
        <v>95</v>
      </c>
      <c r="B11" s="196" t="s">
        <v>90</v>
      </c>
      <c r="C11" s="18">
        <f>IF(SUM(C12:C13)=0,"-",SUM(C12:C13))</f>
        <v>210</v>
      </c>
      <c r="D11" s="18">
        <f>IF(SUM(D12:D13)=0,"-",SUM(D12:D13))</f>
        <v>4</v>
      </c>
      <c r="E11" s="18" t="str">
        <f>IF(SUM(E12:E13)=0,"-",SUM(E12:E13))</f>
        <v>-</v>
      </c>
      <c r="F11" s="18" t="str">
        <f>IF(SUM(F12:F13)=0,"-",SUM(F12:F13))</f>
        <v>-</v>
      </c>
      <c r="G11" s="18">
        <f>IF(SUM(G12:G13)=0,"-",SUM(G12:G13))</f>
        <v>129</v>
      </c>
      <c r="H11" s="18">
        <f>IF(SUM(H12:H13)=0,"-",SUM(H12:H13))</f>
        <v>27</v>
      </c>
      <c r="I11" s="18">
        <f>IF(SUM(I12:I13)=0,"-",SUM(I12:I13))</f>
        <v>21</v>
      </c>
      <c r="J11" s="18">
        <f>IF(SUM(J12:J13)=0,"-",SUM(J12:J13))</f>
        <v>14</v>
      </c>
      <c r="K11" s="18">
        <f>IF(SUM(K12:K13)=0,"-",SUM(K12:K13))</f>
        <v>25</v>
      </c>
      <c r="L11" s="18">
        <f>IF(SUM(L12:L13)=0,"-",SUM(L12:L13))</f>
        <v>19</v>
      </c>
      <c r="M11" s="59"/>
    </row>
    <row r="12" spans="1:13" ht="12" customHeight="1">
      <c r="A12" s="195"/>
      <c r="B12" s="194" t="s">
        <v>37</v>
      </c>
      <c r="C12" s="31">
        <f>IF(SUM(C15,C18,C21,C24,C27,C30,C33,C36)=0,"-",SUM(C15,C18,C21,C24,C27,C30,C33,C36))</f>
        <v>106</v>
      </c>
      <c r="D12" s="31">
        <f>IF(SUM(D15,D18,D21,D24,D27,D30,D33,D36)=0,"-",SUM(D15,D18,D21,D24,D27,D30,D33,D36))</f>
        <v>1</v>
      </c>
      <c r="E12" s="31" t="str">
        <f>IF(SUM(E15,E18,E21,E24,E27,E30,E33,E36)=0,"-",SUM(E15,E18,E21,E24,E27,E30,E33,E36))</f>
        <v>-</v>
      </c>
      <c r="F12" s="31" t="str">
        <f>IF(SUM(F15,F18,F21,F24,F27,F30,F33,F36)=0,"-",SUM(F15,F18,F21,F24,F27,F30,F33,F36))</f>
        <v>-</v>
      </c>
      <c r="G12" s="31">
        <f>IF(SUM(G15,G18,G21,G24,G27,G30,G33,G36)=0,"-",SUM(G15,G18,G21,G24,G27,G30,G33,G36))</f>
        <v>45</v>
      </c>
      <c r="H12" s="31">
        <f>IF(SUM(H15,H18,H21,H24,H27,H30,H33,H36)=0,"-",SUM(H15,H18,H21,H24,H27,H30,H33,H36))</f>
        <v>21</v>
      </c>
      <c r="I12" s="31">
        <f>IF(SUM(I15,I18,I21,I24,I27,I30,I33,I36)=0,"-",SUM(I15,I18,I21,I24,I27,I30,I33,I36))</f>
        <v>17</v>
      </c>
      <c r="J12" s="31">
        <f>IF(SUM(J15,J18,J21,J24,J27,J30,J33,J36)=0,"-",SUM(J15,J18,J21,J24,J27,J30,J33,J36))</f>
        <v>11</v>
      </c>
      <c r="K12" s="31">
        <f>IF(SUM(K15,K18,K21,K24,K27,K30,K33,K36)=0,"-",SUM(K15,K18,K21,K24,K27,K30,K33,K36))</f>
        <v>18</v>
      </c>
      <c r="L12" s="31">
        <f>IF(SUM(L15,L18,L21,L24,L27,L30,L33,L36)=0,"-",SUM(L15,L18,L21,L24,L27,L30,L33,L36))</f>
        <v>14</v>
      </c>
      <c r="M12" s="59"/>
    </row>
    <row r="13" spans="1:13" ht="12" customHeight="1">
      <c r="A13" s="193"/>
      <c r="B13" s="192" t="s">
        <v>36</v>
      </c>
      <c r="C13" s="9">
        <f>IF(SUM(C16,C19,C22,C25,C28,C31,C34,C37)=0,"-",SUM(C16,C19,C22,C25,C28,C31,C34,C37))</f>
        <v>104</v>
      </c>
      <c r="D13" s="9">
        <f>IF(SUM(D16,D19,D22,D25,D28,D31,D34,D37)=0,"-",SUM(D16,D19,D22,D25,D28,D31,D34,D37))</f>
        <v>3</v>
      </c>
      <c r="E13" s="9" t="str">
        <f>IF(SUM(E16,E19,E22,E25,E28,E31,E34,E37)=0,"-",SUM(E16,E19,E22,E25,E28,E31,E34,E37))</f>
        <v>-</v>
      </c>
      <c r="F13" s="9" t="str">
        <f>IF(SUM(F16,F19,F22,F25,F28,F31,F34,F37)=0,"-",SUM(F16,F19,F22,F25,F28,F31,F34,F37))</f>
        <v>-</v>
      </c>
      <c r="G13" s="9">
        <f>IF(SUM(G16,G19,G22,G25,G28,G31,G34,G37)=0,"-",SUM(G16,G19,G22,G25,G28,G31,G34,G37))</f>
        <v>84</v>
      </c>
      <c r="H13" s="9">
        <f>IF(SUM(H16,H19,H22,H25,H28,H31,H34,H37)=0,"-",SUM(H16,H19,H22,H25,H28,H31,H34,H37))</f>
        <v>6</v>
      </c>
      <c r="I13" s="9">
        <f>IF(SUM(I16,I19,I22,I25,I28,I31,I34,I37)=0,"-",SUM(I16,I19,I22,I25,I28,I31,I34,I37))</f>
        <v>4</v>
      </c>
      <c r="J13" s="9">
        <f>IF(SUM(J16,J19,J22,J25,J28,J31,J34,J37)=0,"-",SUM(J16,J19,J22,J25,J28,J31,J34,J37))</f>
        <v>3</v>
      </c>
      <c r="K13" s="9">
        <f>IF(SUM(K16,K19,K22,K25,K28,K31,K34,K37)=0,"-",SUM(K16,K19,K22,K25,K28,K31,K34,K37))</f>
        <v>7</v>
      </c>
      <c r="L13" s="9">
        <f>IF(SUM(L16,L19,L22,L25,L28,L31,L34,L37)=0,"-",SUM(L16,L19,L22,L25,L28,L31,L34,L37))</f>
        <v>5</v>
      </c>
      <c r="M13" s="59"/>
    </row>
    <row r="14" spans="1:13">
      <c r="A14" s="124" t="s">
        <v>30</v>
      </c>
      <c r="B14" s="191" t="s">
        <v>90</v>
      </c>
      <c r="C14" s="163">
        <f>IF(SUM(C15:C16)=0,"-",SUM(C15:C16))</f>
        <v>4</v>
      </c>
      <c r="D14" s="163">
        <f>IF(SUM(D15:D16)=0,"-",SUM(D15:D16))</f>
        <v>1</v>
      </c>
      <c r="E14" s="163" t="str">
        <f>IF(SUM(E15:E16)=0,"-",SUM(E15:E16))</f>
        <v>-</v>
      </c>
      <c r="F14" s="163" t="str">
        <f>IF(SUM(F15:F16)=0,"-",SUM(F15:F16))</f>
        <v>-</v>
      </c>
      <c r="G14" s="163">
        <f>IF(SUM(G15:G16)=0,"-",SUM(G15:G16))</f>
        <v>3</v>
      </c>
      <c r="H14" s="163" t="str">
        <f>IF(SUM(H15:H16)=0,"-",SUM(H15:H16))</f>
        <v>-</v>
      </c>
      <c r="I14" s="163" t="str">
        <f>IF(SUM(I15:I16)=0,"-",SUM(I15:I16))</f>
        <v>-</v>
      </c>
      <c r="J14" s="163">
        <f>IF(SUM(J15:J16)=0,"-",SUM(J15:J16))</f>
        <v>1</v>
      </c>
      <c r="K14" s="163" t="str">
        <f>IF(SUM(K15:K16)=0,"-",SUM(K15:K16))</f>
        <v>-</v>
      </c>
      <c r="L14" s="163" t="str">
        <f>IF(SUM(L15:L16)=0,"-",SUM(L15:L16))</f>
        <v>-</v>
      </c>
      <c r="M14" s="59"/>
    </row>
    <row r="15" spans="1:13">
      <c r="A15" s="124"/>
      <c r="B15" s="190" t="s">
        <v>37</v>
      </c>
      <c r="C15" s="158">
        <v>1</v>
      </c>
      <c r="D15" s="158" t="s">
        <v>66</v>
      </c>
      <c r="E15" s="158" t="s">
        <v>66</v>
      </c>
      <c r="F15" s="158" t="s">
        <v>66</v>
      </c>
      <c r="G15" s="158" t="s">
        <v>66</v>
      </c>
      <c r="H15" s="158" t="s">
        <v>66</v>
      </c>
      <c r="I15" s="158" t="s">
        <v>66</v>
      </c>
      <c r="J15" s="158">
        <v>1</v>
      </c>
      <c r="K15" s="158" t="s">
        <v>66</v>
      </c>
      <c r="L15" s="158" t="s">
        <v>66</v>
      </c>
      <c r="M15" s="59"/>
    </row>
    <row r="16" spans="1:13">
      <c r="A16" s="124"/>
      <c r="B16" s="189" t="s">
        <v>36</v>
      </c>
      <c r="C16" s="151">
        <v>3</v>
      </c>
      <c r="D16" s="151">
        <v>1</v>
      </c>
      <c r="E16" s="151" t="s">
        <v>66</v>
      </c>
      <c r="F16" s="151" t="s">
        <v>66</v>
      </c>
      <c r="G16" s="151">
        <v>3</v>
      </c>
      <c r="H16" s="151" t="s">
        <v>66</v>
      </c>
      <c r="I16" s="151" t="s">
        <v>66</v>
      </c>
      <c r="J16" s="151" t="s">
        <v>66</v>
      </c>
      <c r="K16" s="151" t="s">
        <v>66</v>
      </c>
      <c r="L16" s="151" t="s">
        <v>66</v>
      </c>
      <c r="M16" s="59"/>
    </row>
    <row r="17" spans="1:77">
      <c r="A17" s="125" t="s">
        <v>29</v>
      </c>
      <c r="B17" s="191" t="s">
        <v>90</v>
      </c>
      <c r="C17" s="163">
        <f>IF(SUM(C18:C19)=0,"-",SUM(C18:C19))</f>
        <v>8</v>
      </c>
      <c r="D17" s="163" t="str">
        <f>IF(SUM(D18:D19)=0,"-",SUM(D18:D19))</f>
        <v>-</v>
      </c>
      <c r="E17" s="163" t="str">
        <f>IF(SUM(E18:E19)=0,"-",SUM(E18:E19))</f>
        <v>-</v>
      </c>
      <c r="F17" s="163" t="str">
        <f>IF(SUM(F18:F19)=0,"-",SUM(F18:F19))</f>
        <v>-</v>
      </c>
      <c r="G17" s="163">
        <f>IF(SUM(G18:G19)=0,"-",SUM(G18:G19))</f>
        <v>4</v>
      </c>
      <c r="H17" s="163" t="str">
        <f>IF(SUM(H18:H19)=0,"-",SUM(H18:H19))</f>
        <v>-</v>
      </c>
      <c r="I17" s="163" t="str">
        <f>IF(SUM(I18:I19)=0,"-",SUM(I18:I19))</f>
        <v>-</v>
      </c>
      <c r="J17" s="163" t="str">
        <f>IF(SUM(J18:J19)=0,"-",SUM(J18:J19))</f>
        <v>-</v>
      </c>
      <c r="K17" s="163">
        <f>IF(SUM(K18:K19)=0,"-",SUM(K18:K19))</f>
        <v>2</v>
      </c>
      <c r="L17" s="163">
        <f>IF(SUM(L18:L19)=0,"-",SUM(L18:L19))</f>
        <v>1</v>
      </c>
      <c r="M17" s="59"/>
    </row>
    <row r="18" spans="1:77">
      <c r="A18" s="124"/>
      <c r="B18" s="190" t="s">
        <v>37</v>
      </c>
      <c r="C18" s="158">
        <v>4</v>
      </c>
      <c r="D18" s="158" t="s">
        <v>66</v>
      </c>
      <c r="E18" s="158" t="s">
        <v>66</v>
      </c>
      <c r="F18" s="158" t="s">
        <v>66</v>
      </c>
      <c r="G18" s="158" t="s">
        <v>66</v>
      </c>
      <c r="H18" s="158" t="s">
        <v>66</v>
      </c>
      <c r="I18" s="158" t="s">
        <v>66</v>
      </c>
      <c r="J18" s="158" t="s">
        <v>66</v>
      </c>
      <c r="K18" s="158" t="s">
        <v>66</v>
      </c>
      <c r="L18" s="158">
        <v>1</v>
      </c>
      <c r="M18" s="59"/>
    </row>
    <row r="19" spans="1:77">
      <c r="A19" s="123"/>
      <c r="B19" s="189" t="s">
        <v>36</v>
      </c>
      <c r="C19" s="151">
        <v>4</v>
      </c>
      <c r="D19" s="151" t="s">
        <v>66</v>
      </c>
      <c r="E19" s="151" t="s">
        <v>66</v>
      </c>
      <c r="F19" s="151" t="s">
        <v>66</v>
      </c>
      <c r="G19" s="151">
        <v>4</v>
      </c>
      <c r="H19" s="151" t="s">
        <v>66</v>
      </c>
      <c r="I19" s="151" t="s">
        <v>66</v>
      </c>
      <c r="J19" s="151" t="s">
        <v>66</v>
      </c>
      <c r="K19" s="151">
        <v>2</v>
      </c>
      <c r="L19" s="151" t="s">
        <v>66</v>
      </c>
      <c r="M19" s="59"/>
    </row>
    <row r="20" spans="1:77">
      <c r="A20" s="124" t="s">
        <v>28</v>
      </c>
      <c r="B20" s="191" t="s">
        <v>90</v>
      </c>
      <c r="C20" s="163">
        <f>IF(SUM(C21:C22)=0,"-",SUM(C21:C22))</f>
        <v>3</v>
      </c>
      <c r="D20" s="163">
        <f>IF(SUM(D21:D22)=0,"-",SUM(D21:D22))</f>
        <v>1</v>
      </c>
      <c r="E20" s="163" t="str">
        <f>IF(SUM(E21:E22)=0,"-",SUM(E21:E22))</f>
        <v>-</v>
      </c>
      <c r="F20" s="163" t="str">
        <f>IF(SUM(F21:F22)=0,"-",SUM(F21:F22))</f>
        <v>-</v>
      </c>
      <c r="G20" s="163" t="str">
        <f>IF(SUM(G21:G22)=0,"-",SUM(G21:G22))</f>
        <v>-</v>
      </c>
      <c r="H20" s="163">
        <f>IF(SUM(H21:H22)=0,"-",SUM(H21:H22))</f>
        <v>2</v>
      </c>
      <c r="I20" s="163" t="str">
        <f>IF(SUM(I21:I22)=0,"-",SUM(I21:I22))</f>
        <v>-</v>
      </c>
      <c r="J20" s="163" t="str">
        <f>IF(SUM(J21:J22)=0,"-",SUM(J21:J22))</f>
        <v>-</v>
      </c>
      <c r="K20" s="163" t="str">
        <f>IF(SUM(K21:K22)=0,"-",SUM(K21:K22))</f>
        <v>-</v>
      </c>
      <c r="L20" s="163">
        <f>IF(SUM(L21:L22)=0,"-",SUM(L21:L22))</f>
        <v>1</v>
      </c>
      <c r="M20" s="59"/>
    </row>
    <row r="21" spans="1:77">
      <c r="A21" s="124"/>
      <c r="B21" s="190" t="s">
        <v>37</v>
      </c>
      <c r="C21" s="158" t="s">
        <v>66</v>
      </c>
      <c r="D21" s="158" t="s">
        <v>66</v>
      </c>
      <c r="E21" s="158" t="s">
        <v>66</v>
      </c>
      <c r="F21" s="158" t="s">
        <v>66</v>
      </c>
      <c r="G21" s="158" t="s">
        <v>66</v>
      </c>
      <c r="H21" s="158" t="s">
        <v>66</v>
      </c>
      <c r="I21" s="158" t="s">
        <v>66</v>
      </c>
      <c r="J21" s="158" t="s">
        <v>66</v>
      </c>
      <c r="K21" s="158" t="s">
        <v>66</v>
      </c>
      <c r="L21" s="158" t="s">
        <v>66</v>
      </c>
      <c r="M21" s="59"/>
    </row>
    <row r="22" spans="1:77">
      <c r="A22" s="124"/>
      <c r="B22" s="189" t="s">
        <v>36</v>
      </c>
      <c r="C22" s="151">
        <v>3</v>
      </c>
      <c r="D22" s="151">
        <v>1</v>
      </c>
      <c r="E22" s="151" t="s">
        <v>66</v>
      </c>
      <c r="F22" s="151" t="s">
        <v>66</v>
      </c>
      <c r="G22" s="151" t="s">
        <v>66</v>
      </c>
      <c r="H22" s="151">
        <v>2</v>
      </c>
      <c r="I22" s="151" t="s">
        <v>66</v>
      </c>
      <c r="J22" s="151" t="s">
        <v>66</v>
      </c>
      <c r="K22" s="151" t="s">
        <v>66</v>
      </c>
      <c r="L22" s="151">
        <v>1</v>
      </c>
      <c r="M22" s="59"/>
    </row>
    <row r="23" spans="1:77">
      <c r="A23" s="125" t="s">
        <v>27</v>
      </c>
      <c r="B23" s="191" t="s">
        <v>90</v>
      </c>
      <c r="C23" s="163">
        <f>IF(SUM(C24:C25)=0,"-",SUM(C24:C25))</f>
        <v>2</v>
      </c>
      <c r="D23" s="163">
        <f>IF(SUM(D24:D25)=0,"-",SUM(D24:D25))</f>
        <v>2</v>
      </c>
      <c r="E23" s="163" t="str">
        <f>IF(SUM(E24:E25)=0,"-",SUM(E24:E25))</f>
        <v>-</v>
      </c>
      <c r="F23" s="163" t="str">
        <f>IF(SUM(F24:F25)=0,"-",SUM(F24:F25))</f>
        <v>-</v>
      </c>
      <c r="G23" s="163" t="str">
        <f>IF(SUM(G24:G25)=0,"-",SUM(G24:G25))</f>
        <v>-</v>
      </c>
      <c r="H23" s="163">
        <f>IF(SUM(H24:H25)=0,"-",SUM(H24:H25))</f>
        <v>2</v>
      </c>
      <c r="I23" s="163" t="str">
        <f>IF(SUM(I24:I25)=0,"-",SUM(I24:I25))</f>
        <v>-</v>
      </c>
      <c r="J23" s="163" t="str">
        <f>IF(SUM(J24:J25)=0,"-",SUM(J24:J25))</f>
        <v>-</v>
      </c>
      <c r="K23" s="163">
        <f>IF(SUM(K24:K25)=0,"-",SUM(K24:K25))</f>
        <v>2</v>
      </c>
      <c r="L23" s="163" t="str">
        <f>IF(SUM(L24:L25)=0,"-",SUM(L24:L25))</f>
        <v>-</v>
      </c>
      <c r="M23" s="59"/>
    </row>
    <row r="24" spans="1:77">
      <c r="A24" s="124"/>
      <c r="B24" s="190" t="s">
        <v>37</v>
      </c>
      <c r="C24" s="127">
        <v>1</v>
      </c>
      <c r="D24" s="127">
        <v>1</v>
      </c>
      <c r="E24" s="127" t="s">
        <v>66</v>
      </c>
      <c r="F24" s="127" t="s">
        <v>66</v>
      </c>
      <c r="G24" s="127" t="s">
        <v>66</v>
      </c>
      <c r="H24" s="127">
        <v>1</v>
      </c>
      <c r="I24" s="127" t="s">
        <v>66</v>
      </c>
      <c r="J24" s="127" t="s">
        <v>66</v>
      </c>
      <c r="K24" s="127">
        <v>1</v>
      </c>
      <c r="L24" s="127" t="s">
        <v>66</v>
      </c>
      <c r="M24" s="59"/>
    </row>
    <row r="25" spans="1:77">
      <c r="A25" s="123"/>
      <c r="B25" s="189" t="s">
        <v>36</v>
      </c>
      <c r="C25" s="103">
        <v>1</v>
      </c>
      <c r="D25" s="103">
        <v>1</v>
      </c>
      <c r="E25" s="103" t="s">
        <v>66</v>
      </c>
      <c r="F25" s="103" t="s">
        <v>66</v>
      </c>
      <c r="G25" s="103" t="s">
        <v>66</v>
      </c>
      <c r="H25" s="103">
        <v>1</v>
      </c>
      <c r="I25" s="103" t="s">
        <v>66</v>
      </c>
      <c r="J25" s="103" t="s">
        <v>66</v>
      </c>
      <c r="K25" s="103">
        <v>1</v>
      </c>
      <c r="L25" s="103" t="s">
        <v>66</v>
      </c>
      <c r="M25" s="59"/>
    </row>
    <row r="26" spans="1:77">
      <c r="A26" s="124" t="s">
        <v>26</v>
      </c>
      <c r="B26" s="191" t="s">
        <v>90</v>
      </c>
      <c r="C26" s="163" t="str">
        <f>IF(SUM(C27:C28)=0,"-",SUM(C27:C28))</f>
        <v>-</v>
      </c>
      <c r="D26" s="163" t="str">
        <f>IF(SUM(D27:D28)=0,"-",SUM(D27:D28))</f>
        <v>-</v>
      </c>
      <c r="E26" s="163" t="str">
        <f>IF(SUM(E27:E28)=0,"-",SUM(E27:E28))</f>
        <v>-</v>
      </c>
      <c r="F26" s="163" t="str">
        <f>IF(SUM(F27:F28)=0,"-",SUM(F27:F28))</f>
        <v>-</v>
      </c>
      <c r="G26" s="163" t="str">
        <f>IF(SUM(G27:G28)=0,"-",SUM(G27:G28))</f>
        <v>-</v>
      </c>
      <c r="H26" s="163" t="str">
        <f>IF(SUM(H27:H28)=0,"-",SUM(H27:H28))</f>
        <v>-</v>
      </c>
      <c r="I26" s="163" t="str">
        <f>IF(SUM(I27:I28)=0,"-",SUM(I27:I28))</f>
        <v>-</v>
      </c>
      <c r="J26" s="163" t="str">
        <f>IF(SUM(J27:J28)=0,"-",SUM(J27:J28))</f>
        <v>-</v>
      </c>
      <c r="K26" s="163" t="str">
        <f>IF(SUM(K27:K28)=0,"-",SUM(K27:K28))</f>
        <v>-</v>
      </c>
      <c r="L26" s="163" t="str">
        <f>IF(SUM(L27:L28)=0,"-",SUM(L27:L28))</f>
        <v>-</v>
      </c>
      <c r="M26" s="59"/>
    </row>
    <row r="27" spans="1:77">
      <c r="A27" s="124"/>
      <c r="B27" s="190" t="s">
        <v>37</v>
      </c>
      <c r="C27" s="127" t="s">
        <v>66</v>
      </c>
      <c r="D27" s="127" t="s">
        <v>66</v>
      </c>
      <c r="E27" s="127" t="s">
        <v>66</v>
      </c>
      <c r="F27" s="127" t="s">
        <v>66</v>
      </c>
      <c r="G27" s="127" t="s">
        <v>66</v>
      </c>
      <c r="H27" s="127" t="s">
        <v>66</v>
      </c>
      <c r="I27" s="127" t="s">
        <v>66</v>
      </c>
      <c r="J27" s="127" t="s">
        <v>66</v>
      </c>
      <c r="K27" s="127" t="s">
        <v>66</v>
      </c>
      <c r="L27" s="127" t="s">
        <v>66</v>
      </c>
      <c r="M27" s="59"/>
    </row>
    <row r="28" spans="1:77">
      <c r="A28" s="124"/>
      <c r="B28" s="189" t="s">
        <v>36</v>
      </c>
      <c r="C28" s="103" t="s">
        <v>66</v>
      </c>
      <c r="D28" s="103" t="s">
        <v>66</v>
      </c>
      <c r="E28" s="103" t="s">
        <v>66</v>
      </c>
      <c r="F28" s="103" t="s">
        <v>66</v>
      </c>
      <c r="G28" s="103" t="s">
        <v>66</v>
      </c>
      <c r="H28" s="103" t="s">
        <v>66</v>
      </c>
      <c r="I28" s="103" t="s">
        <v>66</v>
      </c>
      <c r="J28" s="103" t="s">
        <v>66</v>
      </c>
      <c r="K28" s="103" t="s">
        <v>66</v>
      </c>
      <c r="L28" s="103" t="s">
        <v>66</v>
      </c>
      <c r="M28" s="59"/>
    </row>
    <row r="29" spans="1:77">
      <c r="A29" s="125" t="s">
        <v>24</v>
      </c>
      <c r="B29" s="191" t="s">
        <v>90</v>
      </c>
      <c r="C29" s="163">
        <f>IF(SUM(C30:C31)=0,"-",SUM(C30:C31))</f>
        <v>189</v>
      </c>
      <c r="D29" s="163" t="str">
        <f>IF(SUM(D30:D31)=0,"-",SUM(D30:D31))</f>
        <v>-</v>
      </c>
      <c r="E29" s="163" t="str">
        <f>IF(SUM(E30:E31)=0,"-",SUM(E30:E31))</f>
        <v>-</v>
      </c>
      <c r="F29" s="163" t="str">
        <f>IF(SUM(F30:F31)=0,"-",SUM(F30:F31))</f>
        <v>-</v>
      </c>
      <c r="G29" s="163">
        <f>IF(SUM(G30:G31)=0,"-",SUM(G30:G31))</f>
        <v>121</v>
      </c>
      <c r="H29" s="163">
        <f>IF(SUM(H30:H31)=0,"-",SUM(H30:H31))</f>
        <v>21</v>
      </c>
      <c r="I29" s="163">
        <f>IF(SUM(I30:I31)=0,"-",SUM(I30:I31))</f>
        <v>21</v>
      </c>
      <c r="J29" s="163">
        <f>IF(SUM(J30:J31)=0,"-",SUM(J30:J31))</f>
        <v>13</v>
      </c>
      <c r="K29" s="163">
        <f>IF(SUM(K30:K31)=0,"-",SUM(K30:K31))</f>
        <v>21</v>
      </c>
      <c r="L29" s="163">
        <f>IF(SUM(L30:L31)=0,"-",SUM(L30:L31))</f>
        <v>17</v>
      </c>
      <c r="M29" s="59"/>
    </row>
    <row r="30" spans="1:77">
      <c r="A30" s="124"/>
      <c r="B30" s="190" t="s">
        <v>37</v>
      </c>
      <c r="C30" s="127">
        <v>98</v>
      </c>
      <c r="D30" s="127" t="s">
        <v>66</v>
      </c>
      <c r="E30" s="127" t="s">
        <v>66</v>
      </c>
      <c r="F30" s="127" t="s">
        <v>66</v>
      </c>
      <c r="G30" s="127">
        <v>45</v>
      </c>
      <c r="H30" s="127">
        <v>19</v>
      </c>
      <c r="I30" s="127">
        <v>17</v>
      </c>
      <c r="J30" s="127">
        <v>10</v>
      </c>
      <c r="K30" s="127">
        <v>17</v>
      </c>
      <c r="L30" s="127">
        <v>13</v>
      </c>
      <c r="M30" s="59"/>
    </row>
    <row r="31" spans="1:77">
      <c r="A31" s="123"/>
      <c r="B31" s="189" t="s">
        <v>36</v>
      </c>
      <c r="C31" s="103">
        <v>91</v>
      </c>
      <c r="D31" s="103" t="s">
        <v>66</v>
      </c>
      <c r="E31" s="103" t="s">
        <v>66</v>
      </c>
      <c r="F31" s="103" t="s">
        <v>66</v>
      </c>
      <c r="G31" s="103">
        <v>76</v>
      </c>
      <c r="H31" s="103">
        <v>2</v>
      </c>
      <c r="I31" s="103">
        <v>4</v>
      </c>
      <c r="J31" s="103">
        <v>3</v>
      </c>
      <c r="K31" s="103">
        <v>4</v>
      </c>
      <c r="L31" s="103">
        <v>4</v>
      </c>
      <c r="M31" s="59"/>
    </row>
    <row r="32" spans="1:77" s="148" customFormat="1" ht="11.25" customHeight="1">
      <c r="A32" s="124" t="s">
        <v>23</v>
      </c>
      <c r="B32" s="191" t="s">
        <v>90</v>
      </c>
      <c r="C32" s="163">
        <f>IF(SUM(C33:C34)=0,"-",SUM(C33:C34))</f>
        <v>1</v>
      </c>
      <c r="D32" s="163" t="str">
        <f>IF(SUM(D33:D34)=0,"-",SUM(D33:D34))</f>
        <v>-</v>
      </c>
      <c r="E32" s="163" t="str">
        <f>IF(SUM(E33:E34)=0,"-",SUM(E33:E34))</f>
        <v>-</v>
      </c>
      <c r="F32" s="163" t="str">
        <f>IF(SUM(F33:F34)=0,"-",SUM(F33:F34))</f>
        <v>-</v>
      </c>
      <c r="G32" s="163">
        <f>IF(SUM(G33:G34)=0,"-",SUM(G33:G34))</f>
        <v>1</v>
      </c>
      <c r="H32" s="163" t="str">
        <f>IF(SUM(H33:H34)=0,"-",SUM(H33:H34))</f>
        <v>-</v>
      </c>
      <c r="I32" s="163" t="str">
        <f>IF(SUM(I33:I34)=0,"-",SUM(I33:I34))</f>
        <v>-</v>
      </c>
      <c r="J32" s="163" t="str">
        <f>IF(SUM(J33:J34)=0,"-",SUM(J33:J34))</f>
        <v>-</v>
      </c>
      <c r="K32" s="163" t="str">
        <f>IF(SUM(K33:K34)=0,"-",SUM(K33:K34))</f>
        <v>-</v>
      </c>
      <c r="L32" s="163" t="str">
        <f>IF(SUM(L33:L34)=0,"-",SUM(L33:L34))</f>
        <v>-</v>
      </c>
      <c r="M32" s="162"/>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row>
    <row r="33" spans="1:77" s="148" customFormat="1" ht="11.25" customHeight="1">
      <c r="A33" s="124"/>
      <c r="B33" s="190" t="s">
        <v>37</v>
      </c>
      <c r="C33" s="127" t="s">
        <v>66</v>
      </c>
      <c r="D33" s="127" t="s">
        <v>66</v>
      </c>
      <c r="E33" s="127" t="s">
        <v>66</v>
      </c>
      <c r="F33" s="127" t="s">
        <v>66</v>
      </c>
      <c r="G33" s="127" t="s">
        <v>66</v>
      </c>
      <c r="H33" s="127" t="s">
        <v>66</v>
      </c>
      <c r="I33" s="127" t="s">
        <v>66</v>
      </c>
      <c r="J33" s="127" t="s">
        <v>66</v>
      </c>
      <c r="K33" s="127" t="s">
        <v>66</v>
      </c>
      <c r="L33" s="127" t="s">
        <v>66</v>
      </c>
      <c r="M33" s="149"/>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row>
    <row r="34" spans="1:77" s="148" customFormat="1" ht="11.25" customHeight="1">
      <c r="A34" s="124"/>
      <c r="B34" s="189" t="s">
        <v>36</v>
      </c>
      <c r="C34" s="103">
        <v>1</v>
      </c>
      <c r="D34" s="103" t="s">
        <v>66</v>
      </c>
      <c r="E34" s="103" t="s">
        <v>66</v>
      </c>
      <c r="F34" s="103" t="s">
        <v>66</v>
      </c>
      <c r="G34" s="103">
        <v>1</v>
      </c>
      <c r="H34" s="103" t="s">
        <v>66</v>
      </c>
      <c r="I34" s="103" t="s">
        <v>66</v>
      </c>
      <c r="J34" s="103" t="s">
        <v>66</v>
      </c>
      <c r="K34" s="103" t="s">
        <v>66</v>
      </c>
      <c r="L34" s="103" t="s">
        <v>66</v>
      </c>
      <c r="M34" s="149"/>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row>
    <row r="35" spans="1:77" s="148" customFormat="1" ht="11.25" customHeight="1">
      <c r="A35" s="125" t="s">
        <v>22</v>
      </c>
      <c r="B35" s="191" t="s">
        <v>90</v>
      </c>
      <c r="C35" s="163">
        <f>IF(SUM(C36:C37)=0,"-",SUM(C36:C37))</f>
        <v>3</v>
      </c>
      <c r="D35" s="163" t="str">
        <f>IF(SUM(D36:D37)=0,"-",SUM(D36:D37))</f>
        <v>-</v>
      </c>
      <c r="E35" s="163" t="str">
        <f>IF(SUM(E36:E37)=0,"-",SUM(E36:E37))</f>
        <v>-</v>
      </c>
      <c r="F35" s="163" t="str">
        <f>IF(SUM(F36:F37)=0,"-",SUM(F36:F37))</f>
        <v>-</v>
      </c>
      <c r="G35" s="163" t="str">
        <f>IF(SUM(G36:G37)=0,"-",SUM(G36:G37))</f>
        <v>-</v>
      </c>
      <c r="H35" s="163">
        <f>IF(SUM(H36:H37)=0,"-",SUM(H36:H37))</f>
        <v>2</v>
      </c>
      <c r="I35" s="163" t="str">
        <f>IF(SUM(I36:I37)=0,"-",SUM(I36:I37))</f>
        <v>-</v>
      </c>
      <c r="J35" s="163" t="str">
        <f>IF(SUM(J36:J37)=0,"-",SUM(J36:J37))</f>
        <v>-</v>
      </c>
      <c r="K35" s="163" t="str">
        <f>IF(SUM(K36:K37)=0,"-",SUM(K36:K37))</f>
        <v>-</v>
      </c>
      <c r="L35" s="163" t="str">
        <f>IF(SUM(L36:L37)=0,"-",SUM(L36:L37))</f>
        <v>-</v>
      </c>
      <c r="M35" s="162"/>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6"/>
      <c r="BY35" s="156"/>
    </row>
    <row r="36" spans="1:77" s="148" customFormat="1" ht="11.25" customHeight="1">
      <c r="A36" s="124"/>
      <c r="B36" s="190" t="s">
        <v>37</v>
      </c>
      <c r="C36" s="127">
        <v>2</v>
      </c>
      <c r="D36" s="127" t="s">
        <v>66</v>
      </c>
      <c r="E36" s="127" t="s">
        <v>66</v>
      </c>
      <c r="F36" s="127" t="s">
        <v>66</v>
      </c>
      <c r="G36" s="127" t="s">
        <v>66</v>
      </c>
      <c r="H36" s="127">
        <v>1</v>
      </c>
      <c r="I36" s="127" t="s">
        <v>66</v>
      </c>
      <c r="J36" s="127" t="s">
        <v>66</v>
      </c>
      <c r="K36" s="127" t="s">
        <v>66</v>
      </c>
      <c r="L36" s="127" t="s">
        <v>66</v>
      </c>
      <c r="M36" s="149"/>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row>
    <row r="37" spans="1:77" s="148" customFormat="1" ht="11.25" customHeight="1">
      <c r="A37" s="123"/>
      <c r="B37" s="189" t="s">
        <v>36</v>
      </c>
      <c r="C37" s="103">
        <v>1</v>
      </c>
      <c r="D37" s="103" t="s">
        <v>66</v>
      </c>
      <c r="E37" s="103" t="s">
        <v>66</v>
      </c>
      <c r="F37" s="103" t="s">
        <v>66</v>
      </c>
      <c r="G37" s="103" t="s">
        <v>66</v>
      </c>
      <c r="H37" s="103">
        <v>1</v>
      </c>
      <c r="I37" s="103" t="s">
        <v>66</v>
      </c>
      <c r="J37" s="103" t="s">
        <v>66</v>
      </c>
      <c r="K37" s="103" t="s">
        <v>66</v>
      </c>
      <c r="L37" s="103" t="s">
        <v>66</v>
      </c>
      <c r="M37" s="149"/>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row>
    <row r="38" spans="1:77" s="148" customFormat="1" ht="11.25" customHeight="1">
      <c r="A38" s="125" t="s">
        <v>20</v>
      </c>
      <c r="B38" s="191" t="s">
        <v>90</v>
      </c>
      <c r="C38" s="163">
        <f>IF(SUM(C39:C40)=0,"-",SUM(C39:C40))</f>
        <v>100</v>
      </c>
      <c r="D38" s="163" t="str">
        <f>IF(SUM(D39:D40)=0,"-",SUM(D39:D40))</f>
        <v>-</v>
      </c>
      <c r="E38" s="163" t="str">
        <f>IF(SUM(E39:E40)=0,"-",SUM(E39:E40))</f>
        <v>-</v>
      </c>
      <c r="F38" s="163" t="str">
        <f>IF(SUM(F39:F40)=0,"-",SUM(F39:F40))</f>
        <v>-</v>
      </c>
      <c r="G38" s="163">
        <f>IF(SUM(G39:G40)=0,"-",SUM(G39:G40))</f>
        <v>38</v>
      </c>
      <c r="H38" s="163">
        <f>IF(SUM(H39:H40)=0,"-",SUM(H39:H40))</f>
        <v>27</v>
      </c>
      <c r="I38" s="163">
        <f>IF(SUM(I39:I40)=0,"-",SUM(I39:I40))</f>
        <v>8</v>
      </c>
      <c r="J38" s="163">
        <f>IF(SUM(J39:J40)=0,"-",SUM(J39:J40))</f>
        <v>5</v>
      </c>
      <c r="K38" s="163">
        <f>IF(SUM(K39:K40)=0,"-",SUM(K39:K40))</f>
        <v>7</v>
      </c>
      <c r="L38" s="163">
        <f>IF(SUM(L39:L40)=0,"-",SUM(L39:L40))</f>
        <v>13</v>
      </c>
      <c r="M38" s="162"/>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6"/>
      <c r="BR38" s="156"/>
      <c r="BS38" s="156"/>
      <c r="BT38" s="156"/>
      <c r="BU38" s="156"/>
      <c r="BV38" s="156"/>
      <c r="BW38" s="156"/>
      <c r="BX38" s="156"/>
      <c r="BY38" s="156"/>
    </row>
    <row r="39" spans="1:77" s="148" customFormat="1" ht="11.25" customHeight="1">
      <c r="A39" s="124"/>
      <c r="B39" s="190" t="s">
        <v>37</v>
      </c>
      <c r="C39" s="158">
        <v>24</v>
      </c>
      <c r="D39" s="158" t="s">
        <v>66</v>
      </c>
      <c r="E39" s="157" t="s">
        <v>66</v>
      </c>
      <c r="F39" s="157" t="s">
        <v>66</v>
      </c>
      <c r="G39" s="127">
        <v>6</v>
      </c>
      <c r="H39" s="127">
        <v>8</v>
      </c>
      <c r="I39" s="158">
        <v>2</v>
      </c>
      <c r="J39" s="158">
        <v>2</v>
      </c>
      <c r="K39" s="158">
        <v>3</v>
      </c>
      <c r="L39" s="158">
        <v>6</v>
      </c>
      <c r="M39" s="149"/>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c r="BV39" s="156"/>
      <c r="BW39" s="156"/>
      <c r="BX39" s="156"/>
      <c r="BY39" s="156"/>
    </row>
    <row r="40" spans="1:77" s="148" customFormat="1" ht="11.25" customHeight="1">
      <c r="A40" s="123"/>
      <c r="B40" s="189" t="s">
        <v>36</v>
      </c>
      <c r="C40" s="151">
        <v>76</v>
      </c>
      <c r="D40" s="151" t="s">
        <v>69</v>
      </c>
      <c r="E40" s="154" t="s">
        <v>69</v>
      </c>
      <c r="F40" s="154" t="s">
        <v>69</v>
      </c>
      <c r="G40" s="103">
        <v>32</v>
      </c>
      <c r="H40" s="103">
        <v>19</v>
      </c>
      <c r="I40" s="151">
        <v>6</v>
      </c>
      <c r="J40" s="151">
        <v>3</v>
      </c>
      <c r="K40" s="151">
        <v>4</v>
      </c>
      <c r="L40" s="151">
        <v>7</v>
      </c>
      <c r="M40" s="149"/>
      <c r="N40" s="60"/>
      <c r="O40" s="60"/>
      <c r="P40" s="60"/>
      <c r="Q40" s="60"/>
      <c r="R40" s="60"/>
      <c r="S40" s="60"/>
    </row>
    <row r="41" spans="1:77" s="148" customFormat="1" ht="11.25" customHeight="1">
      <c r="A41" s="188" t="s">
        <v>94</v>
      </c>
      <c r="B41" s="16" t="s">
        <v>90</v>
      </c>
      <c r="C41" s="15">
        <f>C44</f>
        <v>9</v>
      </c>
      <c r="D41" s="15" t="str">
        <f>D44</f>
        <v>-</v>
      </c>
      <c r="E41" s="15" t="str">
        <f>E44</f>
        <v>-</v>
      </c>
      <c r="F41" s="15" t="str">
        <f>F44</f>
        <v>-</v>
      </c>
      <c r="G41" s="15">
        <f>G44</f>
        <v>7</v>
      </c>
      <c r="H41" s="15">
        <f>H44</f>
        <v>2</v>
      </c>
      <c r="I41" s="15" t="str">
        <f>I44</f>
        <v>-</v>
      </c>
      <c r="J41" s="15" t="str">
        <f>J44</f>
        <v>-</v>
      </c>
      <c r="K41" s="15">
        <f>K44</f>
        <v>1</v>
      </c>
      <c r="L41" s="15" t="str">
        <f>L44</f>
        <v>-</v>
      </c>
      <c r="M41" s="149"/>
      <c r="N41" s="60"/>
      <c r="O41" s="60"/>
      <c r="P41" s="60"/>
      <c r="Q41" s="60"/>
      <c r="R41" s="60"/>
      <c r="S41" s="60"/>
    </row>
    <row r="42" spans="1:77" s="148" customFormat="1" ht="11.25" customHeight="1">
      <c r="A42" s="187"/>
      <c r="B42" s="180" t="s">
        <v>37</v>
      </c>
      <c r="C42" s="12">
        <f>C45</f>
        <v>2</v>
      </c>
      <c r="D42" s="12" t="str">
        <f>D45</f>
        <v>-</v>
      </c>
      <c r="E42" s="12" t="str">
        <f>E45</f>
        <v>-</v>
      </c>
      <c r="F42" s="12" t="str">
        <f>F45</f>
        <v>-</v>
      </c>
      <c r="G42" s="12">
        <f>G45</f>
        <v>1</v>
      </c>
      <c r="H42" s="12">
        <f>H45</f>
        <v>1</v>
      </c>
      <c r="I42" s="12" t="str">
        <f>I45</f>
        <v>-</v>
      </c>
      <c r="J42" s="12" t="str">
        <f>J45</f>
        <v>-</v>
      </c>
      <c r="K42" s="12" t="str">
        <f>K45</f>
        <v>-</v>
      </c>
      <c r="L42" s="12" t="str">
        <f>L45</f>
        <v>-</v>
      </c>
      <c r="M42" s="149"/>
      <c r="N42" s="60"/>
      <c r="O42" s="60"/>
      <c r="P42" s="60"/>
      <c r="Q42" s="60"/>
      <c r="R42" s="60"/>
      <c r="S42" s="60"/>
    </row>
    <row r="43" spans="1:77" s="148" customFormat="1" ht="11.25" customHeight="1">
      <c r="A43" s="186"/>
      <c r="B43" s="173" t="s">
        <v>36</v>
      </c>
      <c r="C43" s="9">
        <f>C46</f>
        <v>7</v>
      </c>
      <c r="D43" s="9" t="str">
        <f>D46</f>
        <v>-</v>
      </c>
      <c r="E43" s="9" t="str">
        <f>E46</f>
        <v>-</v>
      </c>
      <c r="F43" s="9" t="str">
        <f>F46</f>
        <v>-</v>
      </c>
      <c r="G43" s="9">
        <f>G46</f>
        <v>6</v>
      </c>
      <c r="H43" s="9">
        <f>H46</f>
        <v>1</v>
      </c>
      <c r="I43" s="9" t="str">
        <f>I46</f>
        <v>-</v>
      </c>
      <c r="J43" s="9" t="str">
        <f>J46</f>
        <v>-</v>
      </c>
      <c r="K43" s="9">
        <f>K46</f>
        <v>1</v>
      </c>
      <c r="L43" s="9" t="str">
        <f>L46</f>
        <v>-</v>
      </c>
      <c r="M43" s="149"/>
      <c r="N43" s="60"/>
      <c r="O43" s="60"/>
      <c r="P43" s="60"/>
      <c r="Q43" s="60"/>
      <c r="R43" s="60"/>
      <c r="S43" s="60"/>
    </row>
    <row r="44" spans="1:77">
      <c r="A44" s="178" t="s">
        <v>93</v>
      </c>
      <c r="B44" s="185" t="s">
        <v>90</v>
      </c>
      <c r="C44" s="175">
        <f>IF(SUM(C45:C46)=0,"-",SUM(C45:C46))</f>
        <v>9</v>
      </c>
      <c r="D44" s="175" t="str">
        <f>IF(SUM(D45:D46)=0,"-",SUM(D45:D46))</f>
        <v>-</v>
      </c>
      <c r="E44" s="175" t="str">
        <f>IF(SUM(E45:E46)=0,"-",SUM(E45:E46))</f>
        <v>-</v>
      </c>
      <c r="F44" s="175" t="str">
        <f>IF(SUM(F45:F46)=0,"-",SUM(F45:F46))</f>
        <v>-</v>
      </c>
      <c r="G44" s="175">
        <f>IF(SUM(G45:G46)=0,"-",SUM(G45:G46))</f>
        <v>7</v>
      </c>
      <c r="H44" s="175">
        <f>IF(SUM(H45:H46)=0,"-",SUM(H45:H46))</f>
        <v>2</v>
      </c>
      <c r="I44" s="175" t="str">
        <f>IF(SUM(I45:I46)=0,"-",SUM(I45:I46))</f>
        <v>-</v>
      </c>
      <c r="J44" s="175" t="str">
        <f>IF(SUM(J45:J46)=0,"-",SUM(J45:J46))</f>
        <v>-</v>
      </c>
      <c r="K44" s="175">
        <f>IF(SUM(K45:K46)=0,"-",SUM(K45:K46))</f>
        <v>1</v>
      </c>
      <c r="L44" s="175" t="str">
        <f>IF(SUM(L45:L46)=0,"-",SUM(L45:L46))</f>
        <v>-</v>
      </c>
      <c r="M44" s="59"/>
    </row>
    <row r="45" spans="1:77" ht="12" customHeight="1">
      <c r="A45" s="124"/>
      <c r="B45" s="184" t="s">
        <v>37</v>
      </c>
      <c r="C45" s="175">
        <f>IF(SUM(C48,C51,C54,C57,C60,)=0,"-",SUM(C48,C51,C54,C57,C60))</f>
        <v>2</v>
      </c>
      <c r="D45" s="175" t="str">
        <f>IF(SUM(D48,D51,D54,D57,D60,)=0,"-",SUM(D48,D51,D54,D57,D60))</f>
        <v>-</v>
      </c>
      <c r="E45" s="175" t="str">
        <f>IF(SUM(E48,E51,E54,E57,E60,)=0,"-",SUM(E48,E51,E54,E57,E60))</f>
        <v>-</v>
      </c>
      <c r="F45" s="175" t="str">
        <f>IF(SUM(F48,F51,F54,F57,F60,)=0,"-",SUM(F48,F51,F54,F57,F60))</f>
        <v>-</v>
      </c>
      <c r="G45" s="175">
        <f>IF(SUM(G48,G51,G54,G57,G60,)=0,"-",SUM(G48,G51,G54,G57,G60))</f>
        <v>1</v>
      </c>
      <c r="H45" s="175">
        <f>IF(SUM(H48,H51,H54,H57,H60,)=0,"-",SUM(H48,H51,H54,H57,H60))</f>
        <v>1</v>
      </c>
      <c r="I45" s="175" t="str">
        <f>IF(SUM(I48,I51,I54,I57,I60,)=0,"-",SUM(I48,I51,I54,I57,I60))</f>
        <v>-</v>
      </c>
      <c r="J45" s="175" t="str">
        <f>IF(SUM(J48,J51,J54,J57,J60,)=0,"-",SUM(J48,J51,J54,J57,J60))</f>
        <v>-</v>
      </c>
      <c r="K45" s="175" t="str">
        <f>IF(SUM(K48,K51,K54,K57,K60,)=0,"-",SUM(K48,K51,K54,K57,K60))</f>
        <v>-</v>
      </c>
      <c r="L45" s="175" t="str">
        <f>IF(SUM(L48,L51,L54,L57,L60,)=0,"-",SUM(L48,L51,L54,L57,L60))</f>
        <v>-</v>
      </c>
      <c r="M45" s="59"/>
    </row>
    <row r="46" spans="1:77" ht="12" customHeight="1">
      <c r="A46" s="10"/>
      <c r="B46" s="183" t="s">
        <v>36</v>
      </c>
      <c r="C46" s="172">
        <f>IF(SUM(C49,C52,C55,C58,C61,)=0,"-",SUM(C49,C52,C55,C58,C61))</f>
        <v>7</v>
      </c>
      <c r="D46" s="172" t="str">
        <f>IF(SUM(D49,D52,D55,D58,D61,)=0,"-",SUM(D49,D52,D55,D58,D61))</f>
        <v>-</v>
      </c>
      <c r="E46" s="172" t="str">
        <f>IF(SUM(E49,E52,E55,E58,E61,)=0,"-",SUM(E49,E52,E55,E58,E61))</f>
        <v>-</v>
      </c>
      <c r="F46" s="172" t="str">
        <f>IF(SUM(F49,F52,F55,F58,F61,)=0,"-",SUM(F49,F52,F55,F58,F61))</f>
        <v>-</v>
      </c>
      <c r="G46" s="172">
        <f>IF(SUM(G49,G52,G55,G58,G61,)=0,"-",SUM(G49,G52,G55,G58,G61))</f>
        <v>6</v>
      </c>
      <c r="H46" s="172">
        <f>IF(SUM(H49,H52,H55,H58,H61,)=0,"-",SUM(H49,H52,H55,H58,H61))</f>
        <v>1</v>
      </c>
      <c r="I46" s="172" t="str">
        <f>IF(SUM(I49,I52,I55,I58,I61,)=0,"-",SUM(I49,I52,I55,I58,I61))</f>
        <v>-</v>
      </c>
      <c r="J46" s="172" t="str">
        <f>IF(SUM(J49,J52,J55,J58,J61,)=0,"-",SUM(J49,J52,J55,J58,J61))</f>
        <v>-</v>
      </c>
      <c r="K46" s="172">
        <f>IF(SUM(K49,K52,K55,K58,K61,)=0,"-",SUM(K49,K52,K55,K58,K61))</f>
        <v>1</v>
      </c>
      <c r="L46" s="172" t="str">
        <f>IF(SUM(L49,L52,L55,L58,L61,)=0,"-",SUM(L49,L52,L55,L58,L61))</f>
        <v>-</v>
      </c>
      <c r="M46" s="59"/>
    </row>
    <row r="47" spans="1:77" s="148" customFormat="1" ht="11.25" customHeight="1">
      <c r="A47" s="125" t="s">
        <v>17</v>
      </c>
      <c r="B47" s="164" t="s">
        <v>90</v>
      </c>
      <c r="C47" s="163">
        <f>IF(SUM(C48:C49)=0,"-",SUM(C48:C49))</f>
        <v>3</v>
      </c>
      <c r="D47" s="163" t="str">
        <f>IF(SUM(D48:D49)=0,"-",SUM(D48:D49))</f>
        <v>-</v>
      </c>
      <c r="E47" s="163" t="str">
        <f>IF(SUM(E48:E49)=0,"-",SUM(E48:E49))</f>
        <v>-</v>
      </c>
      <c r="F47" s="163" t="str">
        <f>IF(SUM(F48:F49)=0,"-",SUM(F48:F49))</f>
        <v>-</v>
      </c>
      <c r="G47" s="163">
        <f>IF(SUM(G48:G49)=0,"-",SUM(G48:G49))</f>
        <v>3</v>
      </c>
      <c r="H47" s="163" t="str">
        <f>IF(SUM(H48:H49)=0,"-",SUM(H48:H49))</f>
        <v>-</v>
      </c>
      <c r="I47" s="163" t="str">
        <f>IF(SUM(I48:I49)=0,"-",SUM(I48:I49))</f>
        <v>-</v>
      </c>
      <c r="J47" s="163" t="str">
        <f>IF(SUM(J48:J49)=0,"-",SUM(J48:J49))</f>
        <v>-</v>
      </c>
      <c r="K47" s="163" t="str">
        <f>IF(SUM(K48:K49)=0,"-",SUM(K48:K49))</f>
        <v>-</v>
      </c>
      <c r="L47" s="163" t="str">
        <f>IF(SUM(L48:L49)=0,"-",SUM(L48:L49))</f>
        <v>-</v>
      </c>
      <c r="M47" s="162"/>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c r="BW47" s="156"/>
      <c r="BX47" s="156"/>
      <c r="BY47" s="156"/>
    </row>
    <row r="48" spans="1:77" s="148" customFormat="1" ht="11.25" customHeight="1">
      <c r="A48" s="124"/>
      <c r="B48" s="161" t="s">
        <v>37</v>
      </c>
      <c r="C48" s="158" t="s">
        <v>66</v>
      </c>
      <c r="D48" s="158" t="s">
        <v>66</v>
      </c>
      <c r="E48" s="158" t="s">
        <v>66</v>
      </c>
      <c r="F48" s="158" t="s">
        <v>66</v>
      </c>
      <c r="G48" s="158" t="s">
        <v>66</v>
      </c>
      <c r="H48" s="158" t="s">
        <v>66</v>
      </c>
      <c r="I48" s="158" t="s">
        <v>66</v>
      </c>
      <c r="J48" s="158" t="s">
        <v>66</v>
      </c>
      <c r="K48" s="158" t="s">
        <v>66</v>
      </c>
      <c r="L48" s="158" t="s">
        <v>66</v>
      </c>
      <c r="M48" s="149"/>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6"/>
      <c r="BR48" s="156"/>
      <c r="BS48" s="156"/>
      <c r="BT48" s="156"/>
      <c r="BU48" s="156"/>
      <c r="BV48" s="156"/>
      <c r="BW48" s="156"/>
      <c r="BX48" s="156"/>
      <c r="BY48" s="156"/>
    </row>
    <row r="49" spans="1:77" s="148" customFormat="1" ht="11.25" customHeight="1">
      <c r="A49" s="123"/>
      <c r="B49" s="155" t="s">
        <v>36</v>
      </c>
      <c r="C49" s="151">
        <v>3</v>
      </c>
      <c r="D49" s="151" t="s">
        <v>68</v>
      </c>
      <c r="E49" s="151" t="s">
        <v>68</v>
      </c>
      <c r="F49" s="151" t="s">
        <v>68</v>
      </c>
      <c r="G49" s="153">
        <v>3</v>
      </c>
      <c r="H49" s="154" t="s">
        <v>68</v>
      </c>
      <c r="I49" s="151" t="s">
        <v>68</v>
      </c>
      <c r="J49" s="151" t="s">
        <v>68</v>
      </c>
      <c r="K49" s="151" t="s">
        <v>68</v>
      </c>
      <c r="L49" s="151" t="s">
        <v>68</v>
      </c>
      <c r="M49" s="149"/>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6"/>
      <c r="BU49" s="156"/>
      <c r="BV49" s="156"/>
      <c r="BW49" s="156"/>
      <c r="BX49" s="156"/>
      <c r="BY49" s="156"/>
    </row>
    <row r="50" spans="1:77" s="148" customFormat="1" ht="11.25" customHeight="1">
      <c r="A50" s="125" t="s">
        <v>16</v>
      </c>
      <c r="B50" s="164" t="s">
        <v>90</v>
      </c>
      <c r="C50" s="163">
        <f>IF(SUM(C51:C52)=0,"-",SUM(C51:C52))</f>
        <v>4</v>
      </c>
      <c r="D50" s="163" t="str">
        <f>IF(SUM(D51:D52)=0,"-",SUM(D51:D52))</f>
        <v>-</v>
      </c>
      <c r="E50" s="163" t="str">
        <f>IF(SUM(E51:E52)=0,"-",SUM(E51:E52))</f>
        <v>-</v>
      </c>
      <c r="F50" s="163" t="str">
        <f>IF(SUM(F51:F52)=0,"-",SUM(F51:F52))</f>
        <v>-</v>
      </c>
      <c r="G50" s="163">
        <f>IF(SUM(G51:G52)=0,"-",SUM(G51:G52))</f>
        <v>4</v>
      </c>
      <c r="H50" s="163" t="str">
        <f>IF(SUM(H51:H52)=0,"-",SUM(H51:H52))</f>
        <v>-</v>
      </c>
      <c r="I50" s="163" t="str">
        <f>IF(SUM(I51:I52)=0,"-",SUM(I51:I52))</f>
        <v>-</v>
      </c>
      <c r="J50" s="163" t="str">
        <f>IF(SUM(J51:J52)=0,"-",SUM(J51:J52))</f>
        <v>-</v>
      </c>
      <c r="K50" s="163" t="str">
        <f>IF(SUM(K51:K52)=0,"-",SUM(K51:K52))</f>
        <v>-</v>
      </c>
      <c r="L50" s="163" t="str">
        <f>IF(SUM(L51:L52)=0,"-",SUM(L51:L52))</f>
        <v>-</v>
      </c>
      <c r="M50" s="162"/>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6"/>
      <c r="BR50" s="156"/>
      <c r="BS50" s="156"/>
      <c r="BT50" s="156"/>
      <c r="BU50" s="156"/>
      <c r="BV50" s="156"/>
      <c r="BW50" s="156"/>
      <c r="BX50" s="156"/>
      <c r="BY50" s="156"/>
    </row>
    <row r="51" spans="1:77" s="148" customFormat="1" ht="11.25" customHeight="1">
      <c r="A51" s="124"/>
      <c r="B51" s="161" t="s">
        <v>37</v>
      </c>
      <c r="C51" s="158">
        <v>1</v>
      </c>
      <c r="D51" s="158" t="s">
        <v>66</v>
      </c>
      <c r="E51" s="158" t="s">
        <v>66</v>
      </c>
      <c r="F51" s="158" t="s">
        <v>66</v>
      </c>
      <c r="G51" s="166">
        <v>1</v>
      </c>
      <c r="H51" s="158" t="s">
        <v>66</v>
      </c>
      <c r="I51" s="158" t="s">
        <v>66</v>
      </c>
      <c r="J51" s="158" t="s">
        <v>66</v>
      </c>
      <c r="K51" s="158" t="s">
        <v>66</v>
      </c>
      <c r="L51" s="158" t="s">
        <v>66</v>
      </c>
      <c r="M51" s="149"/>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6"/>
      <c r="BR51" s="156"/>
      <c r="BS51" s="156"/>
      <c r="BT51" s="156"/>
      <c r="BU51" s="156"/>
      <c r="BV51" s="156"/>
      <c r="BW51" s="156"/>
      <c r="BX51" s="156"/>
      <c r="BY51" s="156"/>
    </row>
    <row r="52" spans="1:77" s="148" customFormat="1" ht="11.25" customHeight="1">
      <c r="A52" s="123"/>
      <c r="B52" s="155" t="s">
        <v>36</v>
      </c>
      <c r="C52" s="151">
        <v>3</v>
      </c>
      <c r="D52" s="151" t="s">
        <v>67</v>
      </c>
      <c r="E52" s="151" t="s">
        <v>67</v>
      </c>
      <c r="F52" s="151" t="s">
        <v>67</v>
      </c>
      <c r="G52" s="153">
        <v>3</v>
      </c>
      <c r="H52" s="151" t="s">
        <v>67</v>
      </c>
      <c r="I52" s="151" t="s">
        <v>67</v>
      </c>
      <c r="J52" s="151" t="s">
        <v>67</v>
      </c>
      <c r="K52" s="151" t="s">
        <v>67</v>
      </c>
      <c r="L52" s="151" t="s">
        <v>67</v>
      </c>
      <c r="M52" s="149"/>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6"/>
      <c r="BR52" s="156"/>
      <c r="BS52" s="156"/>
      <c r="BT52" s="156"/>
      <c r="BU52" s="156"/>
      <c r="BV52" s="156"/>
      <c r="BW52" s="156"/>
      <c r="BX52" s="156"/>
      <c r="BY52" s="156"/>
    </row>
    <row r="53" spans="1:77" s="148" customFormat="1" ht="11.25" customHeight="1">
      <c r="A53" s="125" t="s">
        <v>15</v>
      </c>
      <c r="B53" s="164" t="s">
        <v>90</v>
      </c>
      <c r="C53" s="163">
        <f>IF(SUM(C54:C55)=0,"-",SUM(C54:C55))</f>
        <v>2</v>
      </c>
      <c r="D53" s="163" t="str">
        <f>IF(SUM(D54:D55)=0,"-",SUM(D54:D55))</f>
        <v>-</v>
      </c>
      <c r="E53" s="163" t="str">
        <f>IF(SUM(E54:E55)=0,"-",SUM(E54:E55))</f>
        <v>-</v>
      </c>
      <c r="F53" s="163" t="str">
        <f>IF(SUM(F54:F55)=0,"-",SUM(F54:F55))</f>
        <v>-</v>
      </c>
      <c r="G53" s="163" t="str">
        <f>IF(SUM(G54:G55)=0,"-",SUM(G54:G55))</f>
        <v>-</v>
      </c>
      <c r="H53" s="163">
        <f>IF(SUM(H54:H55)=0,"-",SUM(H54:H55))</f>
        <v>2</v>
      </c>
      <c r="I53" s="163" t="str">
        <f>IF(SUM(I54:I55)=0,"-",SUM(I54:I55))</f>
        <v>-</v>
      </c>
      <c r="J53" s="163" t="str">
        <f>IF(SUM(J54:J55)=0,"-",SUM(J54:J55))</f>
        <v>-</v>
      </c>
      <c r="K53" s="163">
        <f>IF(SUM(K54:K55)=0,"-",SUM(K54:K55))</f>
        <v>1</v>
      </c>
      <c r="L53" s="163" t="str">
        <f>IF(SUM(L54:L55)=0,"-",SUM(L54:L55))</f>
        <v>-</v>
      </c>
      <c r="M53" s="162"/>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6"/>
      <c r="BR53" s="156"/>
      <c r="BS53" s="156"/>
      <c r="BT53" s="156"/>
      <c r="BU53" s="156"/>
      <c r="BV53" s="156"/>
      <c r="BW53" s="156"/>
      <c r="BX53" s="156"/>
      <c r="BY53" s="156"/>
    </row>
    <row r="54" spans="1:77" s="148" customFormat="1" ht="11.25" customHeight="1">
      <c r="A54" s="124"/>
      <c r="B54" s="161" t="s">
        <v>37</v>
      </c>
      <c r="C54" s="158">
        <v>1</v>
      </c>
      <c r="D54" s="158" t="s">
        <v>66</v>
      </c>
      <c r="E54" s="158" t="s">
        <v>66</v>
      </c>
      <c r="F54" s="158" t="s">
        <v>66</v>
      </c>
      <c r="G54" s="158" t="s">
        <v>66</v>
      </c>
      <c r="H54" s="165">
        <v>1</v>
      </c>
      <c r="I54" s="158" t="s">
        <v>66</v>
      </c>
      <c r="J54" s="158" t="s">
        <v>66</v>
      </c>
      <c r="K54" s="158" t="s">
        <v>66</v>
      </c>
      <c r="L54" s="158" t="s">
        <v>66</v>
      </c>
      <c r="M54" s="149"/>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6"/>
      <c r="BV54" s="156"/>
      <c r="BW54" s="156"/>
      <c r="BX54" s="156"/>
      <c r="BY54" s="156"/>
    </row>
    <row r="55" spans="1:77" s="148" customFormat="1" ht="11.25" customHeight="1">
      <c r="A55" s="123"/>
      <c r="B55" s="155" t="s">
        <v>36</v>
      </c>
      <c r="C55" s="151">
        <v>1</v>
      </c>
      <c r="D55" s="151" t="s">
        <v>66</v>
      </c>
      <c r="E55" s="151" t="s">
        <v>66</v>
      </c>
      <c r="F55" s="151" t="s">
        <v>66</v>
      </c>
      <c r="G55" s="151" t="s">
        <v>66</v>
      </c>
      <c r="H55" s="150">
        <v>1</v>
      </c>
      <c r="I55" s="151" t="s">
        <v>66</v>
      </c>
      <c r="J55" s="151" t="s">
        <v>66</v>
      </c>
      <c r="K55" s="151">
        <v>1</v>
      </c>
      <c r="L55" s="151" t="s">
        <v>66</v>
      </c>
      <c r="M55" s="149"/>
      <c r="N55" s="60"/>
      <c r="O55" s="60"/>
      <c r="P55" s="60"/>
      <c r="Q55" s="60"/>
      <c r="R55" s="60"/>
      <c r="S55" s="60"/>
    </row>
    <row r="56" spans="1:77" s="148" customFormat="1" ht="11.25" customHeight="1">
      <c r="A56" s="125" t="s">
        <v>14</v>
      </c>
      <c r="B56" s="164" t="s">
        <v>90</v>
      </c>
      <c r="C56" s="163" t="str">
        <f>IF(SUM(C57:C58)=0,"-",SUM(C57:C58))</f>
        <v>-</v>
      </c>
      <c r="D56" s="163" t="str">
        <f>IF(SUM(D57:D58)=0,"-",SUM(D57:D58))</f>
        <v>-</v>
      </c>
      <c r="E56" s="163" t="str">
        <f>IF(SUM(E57:E58)=0,"-",SUM(E57:E58))</f>
        <v>-</v>
      </c>
      <c r="F56" s="163" t="str">
        <f>IF(SUM(F57:F58)=0,"-",SUM(F57:F58))</f>
        <v>-</v>
      </c>
      <c r="G56" s="163" t="str">
        <f>IF(SUM(G57:G58)=0,"-",SUM(G57:G58))</f>
        <v>-</v>
      </c>
      <c r="H56" s="163" t="str">
        <f>IF(SUM(H57:H58)=0,"-",SUM(H57:H58))</f>
        <v>-</v>
      </c>
      <c r="I56" s="163" t="str">
        <f>IF(SUM(I57:I58)=0,"-",SUM(I57:I58))</f>
        <v>-</v>
      </c>
      <c r="J56" s="163" t="str">
        <f>IF(SUM(J57:J58)=0,"-",SUM(J57:J58))</f>
        <v>-</v>
      </c>
      <c r="K56" s="163" t="str">
        <f>IF(SUM(K57:K58)=0,"-",SUM(K57:K58))</f>
        <v>-</v>
      </c>
      <c r="L56" s="163" t="str">
        <f>IF(SUM(L57:L58)=0,"-",SUM(L57:L58))</f>
        <v>-</v>
      </c>
      <c r="M56" s="162"/>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6"/>
      <c r="BR56" s="156"/>
      <c r="BS56" s="156"/>
      <c r="BT56" s="156"/>
      <c r="BU56" s="156"/>
      <c r="BV56" s="156"/>
      <c r="BW56" s="156"/>
      <c r="BX56" s="156"/>
      <c r="BY56" s="156"/>
    </row>
    <row r="57" spans="1:77" s="148" customFormat="1" ht="11.25" customHeight="1">
      <c r="A57" s="124"/>
      <c r="B57" s="161" t="s">
        <v>37</v>
      </c>
      <c r="C57" s="158" t="s">
        <v>66</v>
      </c>
      <c r="D57" s="158" t="s">
        <v>66</v>
      </c>
      <c r="E57" s="158" t="s">
        <v>66</v>
      </c>
      <c r="F57" s="158" t="s">
        <v>66</v>
      </c>
      <c r="G57" s="158" t="s">
        <v>66</v>
      </c>
      <c r="H57" s="158" t="s">
        <v>66</v>
      </c>
      <c r="I57" s="158" t="s">
        <v>66</v>
      </c>
      <c r="J57" s="158" t="s">
        <v>66</v>
      </c>
      <c r="K57" s="158" t="s">
        <v>66</v>
      </c>
      <c r="L57" s="158" t="s">
        <v>66</v>
      </c>
      <c r="M57" s="149"/>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6"/>
      <c r="BR57" s="156"/>
      <c r="BS57" s="156"/>
      <c r="BT57" s="156"/>
      <c r="BU57" s="156"/>
      <c r="BV57" s="156"/>
      <c r="BW57" s="156"/>
      <c r="BX57" s="156"/>
      <c r="BY57" s="156"/>
    </row>
    <row r="58" spans="1:77" s="148" customFormat="1" ht="11.25" customHeight="1">
      <c r="A58" s="123"/>
      <c r="B58" s="155" t="s">
        <v>36</v>
      </c>
      <c r="C58" s="151" t="s">
        <v>66</v>
      </c>
      <c r="D58" s="151" t="s">
        <v>66</v>
      </c>
      <c r="E58" s="151" t="s">
        <v>66</v>
      </c>
      <c r="F58" s="151" t="s">
        <v>66</v>
      </c>
      <c r="G58" s="151" t="s">
        <v>66</v>
      </c>
      <c r="H58" s="151" t="s">
        <v>66</v>
      </c>
      <c r="I58" s="151" t="s">
        <v>66</v>
      </c>
      <c r="J58" s="151" t="s">
        <v>66</v>
      </c>
      <c r="K58" s="151" t="s">
        <v>66</v>
      </c>
      <c r="L58" s="151" t="s">
        <v>66</v>
      </c>
      <c r="M58" s="149"/>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56"/>
      <c r="BR58" s="156"/>
      <c r="BS58" s="156"/>
      <c r="BT58" s="156"/>
      <c r="BU58" s="156"/>
      <c r="BV58" s="156"/>
      <c r="BW58" s="156"/>
      <c r="BX58" s="156"/>
      <c r="BY58" s="156"/>
    </row>
    <row r="59" spans="1:77" s="148" customFormat="1" ht="11.25" customHeight="1">
      <c r="A59" s="125" t="s">
        <v>13</v>
      </c>
      <c r="B59" s="164" t="s">
        <v>90</v>
      </c>
      <c r="C59" s="163" t="str">
        <f>IF(SUM(C60:C61)=0,"-",SUM(C60:C61))</f>
        <v>-</v>
      </c>
      <c r="D59" s="163" t="str">
        <f>IF(SUM(D60:D61)=0,"-",SUM(D60:D61))</f>
        <v>-</v>
      </c>
      <c r="E59" s="163" t="str">
        <f>IF(SUM(E60:E61)=0,"-",SUM(E60:E61))</f>
        <v>-</v>
      </c>
      <c r="F59" s="163" t="str">
        <f>IF(SUM(F60:F61)=0,"-",SUM(F60:F61))</f>
        <v>-</v>
      </c>
      <c r="G59" s="163" t="str">
        <f>IF(SUM(G60:G61)=0,"-",SUM(G60:G61))</f>
        <v>-</v>
      </c>
      <c r="H59" s="163" t="str">
        <f>IF(SUM(H60:H61)=0,"-",SUM(H60:H61))</f>
        <v>-</v>
      </c>
      <c r="I59" s="163" t="str">
        <f>IF(SUM(I60:I61)=0,"-",SUM(I60:I61))</f>
        <v>-</v>
      </c>
      <c r="J59" s="163" t="str">
        <f>IF(SUM(J60:J61)=0,"-",SUM(J60:J61))</f>
        <v>-</v>
      </c>
      <c r="K59" s="163" t="str">
        <f>IF(SUM(K60:K61)=0,"-",SUM(K60:K61))</f>
        <v>-</v>
      </c>
      <c r="L59" s="163" t="str">
        <f>IF(SUM(L60:L61)=0,"-",SUM(L60:L61))</f>
        <v>-</v>
      </c>
      <c r="M59" s="162"/>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row>
    <row r="60" spans="1:77" s="148" customFormat="1" ht="11.25" customHeight="1">
      <c r="A60" s="124"/>
      <c r="B60" s="161" t="s">
        <v>37</v>
      </c>
      <c r="C60" s="158" t="s">
        <v>66</v>
      </c>
      <c r="D60" s="158" t="s">
        <v>66</v>
      </c>
      <c r="E60" s="158" t="s">
        <v>66</v>
      </c>
      <c r="F60" s="158" t="s">
        <v>66</v>
      </c>
      <c r="G60" s="158" t="s">
        <v>66</v>
      </c>
      <c r="H60" s="158" t="s">
        <v>66</v>
      </c>
      <c r="I60" s="158" t="s">
        <v>66</v>
      </c>
      <c r="J60" s="158" t="s">
        <v>66</v>
      </c>
      <c r="K60" s="158" t="s">
        <v>66</v>
      </c>
      <c r="L60" s="158" t="s">
        <v>66</v>
      </c>
      <c r="M60" s="149"/>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6"/>
      <c r="BR60" s="156"/>
      <c r="BS60" s="156"/>
      <c r="BT60" s="156"/>
      <c r="BU60" s="156"/>
      <c r="BV60" s="156"/>
      <c r="BW60" s="156"/>
      <c r="BX60" s="156"/>
      <c r="BY60" s="156"/>
    </row>
    <row r="61" spans="1:77" s="148" customFormat="1" ht="11.25" customHeight="1">
      <c r="A61" s="123"/>
      <c r="B61" s="155" t="s">
        <v>36</v>
      </c>
      <c r="C61" s="151" t="s">
        <v>65</v>
      </c>
      <c r="D61" s="151" t="s">
        <v>65</v>
      </c>
      <c r="E61" s="151" t="s">
        <v>65</v>
      </c>
      <c r="F61" s="151" t="s">
        <v>65</v>
      </c>
      <c r="G61" s="151" t="s">
        <v>65</v>
      </c>
      <c r="H61" s="151" t="s">
        <v>65</v>
      </c>
      <c r="I61" s="151" t="s">
        <v>65</v>
      </c>
      <c r="J61" s="151" t="s">
        <v>65</v>
      </c>
      <c r="K61" s="151" t="s">
        <v>65</v>
      </c>
      <c r="L61" s="151" t="s">
        <v>65</v>
      </c>
      <c r="M61" s="149"/>
      <c r="N61" s="60"/>
      <c r="O61" s="60"/>
      <c r="P61" s="60"/>
      <c r="Q61" s="60"/>
      <c r="R61" s="60"/>
      <c r="S61" s="60"/>
    </row>
    <row r="62" spans="1:77" s="148" customFormat="1" ht="11.25" customHeight="1">
      <c r="A62" s="182" t="s">
        <v>11</v>
      </c>
      <c r="B62" s="16" t="s">
        <v>90</v>
      </c>
      <c r="C62" s="15">
        <f>C65</f>
        <v>124</v>
      </c>
      <c r="D62" s="15">
        <f>D65</f>
        <v>67</v>
      </c>
      <c r="E62" s="15" t="str">
        <f>E65</f>
        <v>-</v>
      </c>
      <c r="F62" s="15" t="str">
        <f>F65</f>
        <v>-</v>
      </c>
      <c r="G62" s="15">
        <f>G65</f>
        <v>90</v>
      </c>
      <c r="H62" s="15">
        <f>H65</f>
        <v>13</v>
      </c>
      <c r="I62" s="15">
        <f>I65</f>
        <v>5</v>
      </c>
      <c r="J62" s="15">
        <f>J65</f>
        <v>5</v>
      </c>
      <c r="K62" s="15">
        <f>K65</f>
        <v>13</v>
      </c>
      <c r="L62" s="15">
        <f>L65</f>
        <v>18</v>
      </c>
      <c r="M62" s="149"/>
      <c r="N62" s="60"/>
      <c r="O62" s="60"/>
      <c r="P62" s="60"/>
      <c r="Q62" s="60"/>
      <c r="R62" s="60"/>
      <c r="S62" s="60"/>
    </row>
    <row r="63" spans="1:77" s="148" customFormat="1" ht="11.25" customHeight="1">
      <c r="A63" s="181"/>
      <c r="B63" s="180" t="s">
        <v>37</v>
      </c>
      <c r="C63" s="12">
        <f>C66</f>
        <v>70</v>
      </c>
      <c r="D63" s="12">
        <f>D66</f>
        <v>30</v>
      </c>
      <c r="E63" s="12" t="str">
        <f>E66</f>
        <v>-</v>
      </c>
      <c r="F63" s="12" t="str">
        <f>F66</f>
        <v>-</v>
      </c>
      <c r="G63" s="12">
        <f>G66</f>
        <v>56</v>
      </c>
      <c r="H63" s="12">
        <f>H66</f>
        <v>1</v>
      </c>
      <c r="I63" s="12">
        <f>I66</f>
        <v>1</v>
      </c>
      <c r="J63" s="12">
        <f>J66</f>
        <v>3</v>
      </c>
      <c r="K63" s="12">
        <f>K66</f>
        <v>4</v>
      </c>
      <c r="L63" s="12">
        <f>L66</f>
        <v>11</v>
      </c>
      <c r="M63" s="149"/>
      <c r="N63" s="60"/>
      <c r="O63" s="60"/>
      <c r="P63" s="60"/>
      <c r="Q63" s="60"/>
      <c r="R63" s="60"/>
      <c r="S63" s="60"/>
    </row>
    <row r="64" spans="1:77" s="148" customFormat="1" ht="11.25" customHeight="1">
      <c r="A64" s="179"/>
      <c r="B64" s="173" t="s">
        <v>36</v>
      </c>
      <c r="C64" s="9">
        <f>C67</f>
        <v>54</v>
      </c>
      <c r="D64" s="9">
        <f>D67</f>
        <v>37</v>
      </c>
      <c r="E64" s="9" t="str">
        <f>E67</f>
        <v>-</v>
      </c>
      <c r="F64" s="9" t="str">
        <f>F67</f>
        <v>-</v>
      </c>
      <c r="G64" s="9">
        <f>G67</f>
        <v>34</v>
      </c>
      <c r="H64" s="9">
        <f>H67</f>
        <v>12</v>
      </c>
      <c r="I64" s="9">
        <f>I67</f>
        <v>4</v>
      </c>
      <c r="J64" s="9">
        <f>J67</f>
        <v>2</v>
      </c>
      <c r="K64" s="9">
        <f>K67</f>
        <v>9</v>
      </c>
      <c r="L64" s="9">
        <f>L67</f>
        <v>7</v>
      </c>
      <c r="M64" s="149"/>
      <c r="N64" s="60"/>
      <c r="O64" s="60"/>
      <c r="P64" s="60"/>
      <c r="Q64" s="60"/>
      <c r="R64" s="60"/>
      <c r="S64" s="60"/>
    </row>
    <row r="65" spans="1:77" s="148" customFormat="1" ht="11.25" customHeight="1">
      <c r="A65" s="178" t="s">
        <v>92</v>
      </c>
      <c r="B65" s="16" t="s">
        <v>90</v>
      </c>
      <c r="C65" s="18">
        <f>IF(SUM(C66:C67)=0,"-",SUM(C66:C67))</f>
        <v>124</v>
      </c>
      <c r="D65" s="18">
        <f>IF(SUM(D66:D67)=0,"-",SUM(D66:D67))</f>
        <v>67</v>
      </c>
      <c r="E65" s="18" t="str">
        <f>IF(SUM(E66:E67)=0,"-",SUM(E66:E67))</f>
        <v>-</v>
      </c>
      <c r="F65" s="18" t="str">
        <f>IF(SUM(F66:F67)=0,"-",SUM(F66:F67))</f>
        <v>-</v>
      </c>
      <c r="G65" s="18">
        <f>IF(SUM(G66:G67)=0,"-",SUM(G66:G67))</f>
        <v>90</v>
      </c>
      <c r="H65" s="18">
        <f>IF(SUM(H66:H67)=0,"-",SUM(H66:H67))</f>
        <v>13</v>
      </c>
      <c r="I65" s="18">
        <f>IF(SUM(I66:I67)=0,"-",SUM(I66:I67))</f>
        <v>5</v>
      </c>
      <c r="J65" s="18">
        <f>IF(SUM(J66:J67)=0,"-",SUM(J66:J67))</f>
        <v>5</v>
      </c>
      <c r="K65" s="18">
        <f>IF(SUM(K66:K67)=0,"-",SUM(K66:K67))</f>
        <v>13</v>
      </c>
      <c r="L65" s="18">
        <f>IF(SUM(L66:L67)=0,"-",SUM(L66:L67))</f>
        <v>18</v>
      </c>
      <c r="M65" s="149"/>
      <c r="N65" s="60"/>
      <c r="O65" s="60"/>
      <c r="P65" s="60"/>
      <c r="Q65" s="60"/>
      <c r="R65" s="60"/>
      <c r="S65" s="60"/>
    </row>
    <row r="66" spans="1:77" s="148" customFormat="1" ht="11.25" customHeight="1">
      <c r="A66" s="177"/>
      <c r="B66" s="176" t="s">
        <v>37</v>
      </c>
      <c r="C66" s="175">
        <f>IF(SUM(C69,C72,C75,C78)=0,"-",SUM(C69,C72,C75,C78))</f>
        <v>70</v>
      </c>
      <c r="D66" s="175">
        <f>IF(SUM(D69,D72,D75,D78)=0,"-",SUM(D69,D72,D75,D78))</f>
        <v>30</v>
      </c>
      <c r="E66" s="175" t="str">
        <f>IF(SUM(E69,E72,E75,E78)=0,"-",SUM(E69,E72,E75,E78))</f>
        <v>-</v>
      </c>
      <c r="F66" s="175" t="str">
        <f>IF(SUM(F69,F72,F75,F78)=0,"-",SUM(F69,F72,F75,F78))</f>
        <v>-</v>
      </c>
      <c r="G66" s="175">
        <f>IF(SUM(G69,G72,G75,G78)=0,"-",SUM(G69,G72,G75,G78))</f>
        <v>56</v>
      </c>
      <c r="H66" s="175">
        <f>IF(SUM(H69,H72,H75,H78)=0,"-",SUM(H69,H72,H75,H78))</f>
        <v>1</v>
      </c>
      <c r="I66" s="175">
        <f>IF(SUM(I69,I72,I75,I78)=0,"-",SUM(I69,I72,I75,I78))</f>
        <v>1</v>
      </c>
      <c r="J66" s="175">
        <f>IF(SUM(J69,J72,J75,J78)=0,"-",SUM(J69,J72,J75,J78))</f>
        <v>3</v>
      </c>
      <c r="K66" s="175">
        <f>IF(SUM(K69,K72,K75,K78)=0,"-",SUM(K69,K72,K75,K78))</f>
        <v>4</v>
      </c>
      <c r="L66" s="175">
        <f>IF(SUM(L69,L72,L75,L78)=0,"-",SUM(L69,L72,L75,L78))</f>
        <v>11</v>
      </c>
      <c r="M66" s="149"/>
      <c r="N66" s="60"/>
      <c r="O66" s="60"/>
      <c r="P66" s="60"/>
      <c r="Q66" s="60"/>
      <c r="R66" s="60"/>
      <c r="S66" s="60"/>
    </row>
    <row r="67" spans="1:77" s="148" customFormat="1" ht="11.25" customHeight="1">
      <c r="A67" s="174"/>
      <c r="B67" s="173" t="s">
        <v>36</v>
      </c>
      <c r="C67" s="172">
        <f>IF(SUM(C70,C73,C76,C79)=0,"-",SUM(C70,C73,C76,C79))</f>
        <v>54</v>
      </c>
      <c r="D67" s="172">
        <f>IF(SUM(D70,D73,D76,D79)=0,"-",SUM(D70,D73,D76,D79))</f>
        <v>37</v>
      </c>
      <c r="E67" s="172" t="str">
        <f>IF(SUM(E70,E73,E76,E79)=0,"-",SUM(E70,E73,E76,E79))</f>
        <v>-</v>
      </c>
      <c r="F67" s="172" t="str">
        <f>IF(SUM(F70,F73,F76,F79)=0,"-",SUM(F70,F73,F76,F79))</f>
        <v>-</v>
      </c>
      <c r="G67" s="172">
        <f>IF(SUM(G70,G73,G76,G79)=0,"-",SUM(G70,G73,G76,G79))</f>
        <v>34</v>
      </c>
      <c r="H67" s="172">
        <f>IF(SUM(H70,H73,H76,H79)=0,"-",SUM(H70,H73,H76,H79))</f>
        <v>12</v>
      </c>
      <c r="I67" s="172">
        <f>IF(SUM(I70,I73,I76,I79)=0,"-",SUM(I70,I73,I76,I79))</f>
        <v>4</v>
      </c>
      <c r="J67" s="172">
        <f>IF(SUM(J70,J73,J76,J79)=0,"-",SUM(J70,J73,J76,J79))</f>
        <v>2</v>
      </c>
      <c r="K67" s="172">
        <f>IF(SUM(K70,K73,K76,K79)=0,"-",SUM(K70,K73,K76,K79))</f>
        <v>9</v>
      </c>
      <c r="L67" s="172">
        <f>IF(SUM(L70,L73,L76,L79)=0,"-",SUM(L70,L73,L76,L79))</f>
        <v>7</v>
      </c>
      <c r="M67" s="149"/>
      <c r="N67" s="60"/>
      <c r="O67" s="60"/>
      <c r="P67" s="60"/>
      <c r="Q67" s="60"/>
      <c r="R67" s="60"/>
      <c r="S67" s="60"/>
    </row>
    <row r="68" spans="1:77" s="148" customFormat="1" ht="11.25" customHeight="1">
      <c r="A68" s="125" t="s">
        <v>9</v>
      </c>
      <c r="B68" s="164" t="s">
        <v>90</v>
      </c>
      <c r="C68" s="163">
        <f>IF(SUM(C69:C70)=0,"-",SUM(C69:C70))</f>
        <v>46</v>
      </c>
      <c r="D68" s="163">
        <f>IF(SUM(D69:D70)=0,"-",SUM(D69:D70))</f>
        <v>46</v>
      </c>
      <c r="E68" s="163" t="str">
        <f>IF(SUM(E69:E70)=0,"-",SUM(E69:E70))</f>
        <v>-</v>
      </c>
      <c r="F68" s="163" t="str">
        <f>IF(SUM(F69:F70)=0,"-",SUM(F69:F70))</f>
        <v>-</v>
      </c>
      <c r="G68" s="163">
        <f>IF(SUM(G69:G70)=0,"-",SUM(G69:G70))</f>
        <v>23</v>
      </c>
      <c r="H68" s="163">
        <f>IF(SUM(H69:H70)=0,"-",SUM(H69:H70))</f>
        <v>11</v>
      </c>
      <c r="I68" s="163">
        <f>IF(SUM(I69:I70)=0,"-",SUM(I69:I70))</f>
        <v>4</v>
      </c>
      <c r="J68" s="163">
        <f>IF(SUM(J69:J70)=0,"-",SUM(J69:J70))</f>
        <v>5</v>
      </c>
      <c r="K68" s="163">
        <f>IF(SUM(K69:K70)=0,"-",SUM(K69:K70))</f>
        <v>5</v>
      </c>
      <c r="L68" s="163">
        <f>IF(SUM(L69:L70)=0,"-",SUM(L69:L70))</f>
        <v>5</v>
      </c>
      <c r="M68" s="162"/>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156"/>
      <c r="BJ68" s="156"/>
      <c r="BK68" s="156"/>
      <c r="BL68" s="156"/>
      <c r="BM68" s="156"/>
      <c r="BN68" s="156"/>
      <c r="BO68" s="156"/>
      <c r="BP68" s="156"/>
      <c r="BQ68" s="156"/>
      <c r="BR68" s="156"/>
      <c r="BS68" s="156"/>
      <c r="BT68" s="156"/>
      <c r="BU68" s="156"/>
      <c r="BV68" s="156"/>
      <c r="BW68" s="156"/>
      <c r="BX68" s="156"/>
      <c r="BY68" s="156"/>
    </row>
    <row r="69" spans="1:77" s="148" customFormat="1" ht="11.25" customHeight="1">
      <c r="A69" s="124"/>
      <c r="B69" s="161" t="s">
        <v>37</v>
      </c>
      <c r="C69" s="158">
        <v>15</v>
      </c>
      <c r="D69" s="158">
        <v>15</v>
      </c>
      <c r="E69" s="170" t="s">
        <v>66</v>
      </c>
      <c r="F69" s="170" t="s">
        <v>66</v>
      </c>
      <c r="G69" s="171">
        <v>8</v>
      </c>
      <c r="H69" s="165">
        <v>1</v>
      </c>
      <c r="I69" s="165">
        <v>1</v>
      </c>
      <c r="J69" s="165">
        <v>3</v>
      </c>
      <c r="K69" s="170" t="s">
        <v>66</v>
      </c>
      <c r="L69" s="165">
        <v>2</v>
      </c>
      <c r="M69" s="149"/>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6"/>
      <c r="BH69" s="156"/>
      <c r="BI69" s="156"/>
      <c r="BJ69" s="156"/>
      <c r="BK69" s="156"/>
      <c r="BL69" s="156"/>
      <c r="BM69" s="156"/>
      <c r="BN69" s="156"/>
      <c r="BO69" s="156"/>
      <c r="BP69" s="156"/>
      <c r="BQ69" s="156"/>
      <c r="BR69" s="156"/>
      <c r="BS69" s="156"/>
      <c r="BT69" s="156"/>
      <c r="BU69" s="156"/>
      <c r="BV69" s="156"/>
      <c r="BW69" s="156"/>
      <c r="BX69" s="156"/>
      <c r="BY69" s="156"/>
    </row>
    <row r="70" spans="1:77" s="148" customFormat="1" ht="11.25" customHeight="1">
      <c r="A70" s="123"/>
      <c r="B70" s="155" t="s">
        <v>36</v>
      </c>
      <c r="C70" s="151">
        <v>31</v>
      </c>
      <c r="D70" s="151">
        <v>31</v>
      </c>
      <c r="E70" s="169" t="s">
        <v>66</v>
      </c>
      <c r="F70" s="169" t="s">
        <v>66</v>
      </c>
      <c r="G70" s="168">
        <v>15</v>
      </c>
      <c r="H70" s="150">
        <v>10</v>
      </c>
      <c r="I70" s="150">
        <v>3</v>
      </c>
      <c r="J70" s="150">
        <v>2</v>
      </c>
      <c r="K70" s="150">
        <v>5</v>
      </c>
      <c r="L70" s="150">
        <v>3</v>
      </c>
      <c r="M70" s="149"/>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6"/>
      <c r="BR70" s="156"/>
      <c r="BS70" s="156"/>
      <c r="BT70" s="156"/>
      <c r="BU70" s="156"/>
      <c r="BV70" s="156"/>
      <c r="BW70" s="156"/>
      <c r="BX70" s="156"/>
      <c r="BY70" s="156"/>
    </row>
    <row r="71" spans="1:77" s="148" customFormat="1" ht="11.25" customHeight="1">
      <c r="A71" s="125" t="s">
        <v>8</v>
      </c>
      <c r="B71" s="164" t="s">
        <v>90</v>
      </c>
      <c r="C71" s="163">
        <f>IF(SUM(C72:C73)=0,"-",SUM(C72:C73))</f>
        <v>3</v>
      </c>
      <c r="D71" s="163" t="str">
        <f>IF(SUM(D72:D73)=0,"-",SUM(D72:D73))</f>
        <v>-</v>
      </c>
      <c r="E71" s="163" t="str">
        <f>IF(SUM(E72:E73)=0,"-",SUM(E72:E73))</f>
        <v>-</v>
      </c>
      <c r="F71" s="163" t="str">
        <f>IF(SUM(F72:F73)=0,"-",SUM(F72:F73))</f>
        <v>-</v>
      </c>
      <c r="G71" s="163">
        <f>IF(SUM(G72:G73)=0,"-",SUM(G72:G73))</f>
        <v>3</v>
      </c>
      <c r="H71" s="163" t="str">
        <f>IF(SUM(H72:H73)=0,"-",SUM(H72:H73))</f>
        <v>-</v>
      </c>
      <c r="I71" s="163" t="str">
        <f>IF(SUM(I72:I73)=0,"-",SUM(I72:I73))</f>
        <v>-</v>
      </c>
      <c r="J71" s="163" t="str">
        <f>IF(SUM(J72:J73)=0,"-",SUM(J72:J73))</f>
        <v>-</v>
      </c>
      <c r="K71" s="163">
        <f>IF(SUM(K72:K73)=0,"-",SUM(K72:K73))</f>
        <v>1</v>
      </c>
      <c r="L71" s="163" t="str">
        <f>IF(SUM(L72:L73)=0,"-",SUM(L72:L73))</f>
        <v>-</v>
      </c>
      <c r="M71" s="149"/>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6"/>
      <c r="BT71" s="156"/>
      <c r="BU71" s="156"/>
      <c r="BV71" s="156"/>
      <c r="BW71" s="156"/>
      <c r="BX71" s="156"/>
      <c r="BY71" s="156"/>
    </row>
    <row r="72" spans="1:77" s="148" customFormat="1" ht="11.25" customHeight="1">
      <c r="A72" s="124"/>
      <c r="B72" s="161" t="s">
        <v>37</v>
      </c>
      <c r="C72" s="158">
        <v>3</v>
      </c>
      <c r="D72" s="158" t="s">
        <v>66</v>
      </c>
      <c r="E72" s="157" t="s">
        <v>66</v>
      </c>
      <c r="F72" s="157" t="s">
        <v>66</v>
      </c>
      <c r="G72" s="166">
        <v>3</v>
      </c>
      <c r="H72" s="157" t="s">
        <v>66</v>
      </c>
      <c r="I72" s="158" t="s">
        <v>66</v>
      </c>
      <c r="J72" s="159" t="s">
        <v>66</v>
      </c>
      <c r="K72" s="158">
        <v>1</v>
      </c>
      <c r="L72" s="157" t="s">
        <v>66</v>
      </c>
      <c r="M72" s="149"/>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6"/>
      <c r="BU72" s="156"/>
      <c r="BV72" s="156"/>
      <c r="BW72" s="156"/>
      <c r="BX72" s="156"/>
      <c r="BY72" s="156"/>
    </row>
    <row r="73" spans="1:77" s="148" customFormat="1" ht="11.25" customHeight="1">
      <c r="A73" s="123"/>
      <c r="B73" s="155" t="s">
        <v>36</v>
      </c>
      <c r="C73" s="151" t="s">
        <v>66</v>
      </c>
      <c r="D73" s="151" t="s">
        <v>66</v>
      </c>
      <c r="E73" s="154" t="s">
        <v>66</v>
      </c>
      <c r="F73" s="154" t="s">
        <v>66</v>
      </c>
      <c r="G73" s="167" t="s">
        <v>66</v>
      </c>
      <c r="H73" s="154" t="s">
        <v>66</v>
      </c>
      <c r="I73" s="151" t="s">
        <v>66</v>
      </c>
      <c r="J73" s="152" t="s">
        <v>66</v>
      </c>
      <c r="K73" s="151" t="s">
        <v>66</v>
      </c>
      <c r="L73" s="154" t="s">
        <v>66</v>
      </c>
      <c r="M73" s="149"/>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6"/>
      <c r="BT73" s="156"/>
      <c r="BU73" s="156"/>
      <c r="BV73" s="156"/>
      <c r="BW73" s="156"/>
      <c r="BX73" s="156"/>
      <c r="BY73" s="156"/>
    </row>
    <row r="74" spans="1:77" s="148" customFormat="1" ht="11.25" customHeight="1">
      <c r="A74" s="125" t="s">
        <v>7</v>
      </c>
      <c r="B74" s="164" t="s">
        <v>90</v>
      </c>
      <c r="C74" s="163">
        <f>IF(SUM(C75:C76)=0,"-",SUM(C75:C76))</f>
        <v>70</v>
      </c>
      <c r="D74" s="163">
        <f>IF(SUM(D75:D76)=0,"-",SUM(D75:D76))</f>
        <v>21</v>
      </c>
      <c r="E74" s="163" t="str">
        <f>IF(SUM(E75:E76)=0,"-",SUM(E75:E76))</f>
        <v>-</v>
      </c>
      <c r="F74" s="163" t="str">
        <f>IF(SUM(F75:F76)=0,"-",SUM(F75:F76))</f>
        <v>-</v>
      </c>
      <c r="G74" s="163">
        <f>IF(SUM(G75:G76)=0,"-",SUM(G75:G76))</f>
        <v>63</v>
      </c>
      <c r="H74" s="163" t="str">
        <f>IF(SUM(H75:H76)=0,"-",SUM(H75:H76))</f>
        <v>-</v>
      </c>
      <c r="I74" s="163" t="str">
        <f>IF(SUM(I75:I76)=0,"-",SUM(I75:I76))</f>
        <v>-</v>
      </c>
      <c r="J74" s="163" t="str">
        <f>IF(SUM(J75:J76)=0,"-",SUM(J75:J76))</f>
        <v>-</v>
      </c>
      <c r="K74" s="163">
        <f>IF(SUM(K75:K76)=0,"-",SUM(K75:K76))</f>
        <v>5</v>
      </c>
      <c r="L74" s="163">
        <f>IF(SUM(L75:L76)=0,"-",SUM(L75:L76))</f>
        <v>12</v>
      </c>
      <c r="M74" s="162"/>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6"/>
      <c r="BO74" s="156"/>
      <c r="BP74" s="156"/>
      <c r="BQ74" s="156"/>
      <c r="BR74" s="156"/>
      <c r="BS74" s="156"/>
      <c r="BT74" s="156"/>
      <c r="BU74" s="156"/>
      <c r="BV74" s="156"/>
      <c r="BW74" s="156"/>
      <c r="BX74" s="156"/>
      <c r="BY74" s="156"/>
    </row>
    <row r="75" spans="1:77" s="148" customFormat="1" ht="11.25" customHeight="1">
      <c r="A75" s="124"/>
      <c r="B75" s="161" t="s">
        <v>37</v>
      </c>
      <c r="C75" s="158">
        <v>52</v>
      </c>
      <c r="D75" s="158">
        <v>15</v>
      </c>
      <c r="E75" s="157" t="s">
        <v>66</v>
      </c>
      <c r="F75" s="157" t="s">
        <v>66</v>
      </c>
      <c r="G75" s="166">
        <v>45</v>
      </c>
      <c r="H75" s="157" t="s">
        <v>66</v>
      </c>
      <c r="I75" s="157" t="s">
        <v>66</v>
      </c>
      <c r="J75" s="157" t="s">
        <v>66</v>
      </c>
      <c r="K75" s="158">
        <v>3</v>
      </c>
      <c r="L75" s="165">
        <v>9</v>
      </c>
      <c r="M75" s="149"/>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6"/>
      <c r="BW75" s="156"/>
      <c r="BX75" s="156"/>
      <c r="BY75" s="156"/>
    </row>
    <row r="76" spans="1:77" s="148" customFormat="1" ht="11.25" customHeight="1">
      <c r="A76" s="123"/>
      <c r="B76" s="155" t="s">
        <v>36</v>
      </c>
      <c r="C76" s="151">
        <v>18</v>
      </c>
      <c r="D76" s="151">
        <v>6</v>
      </c>
      <c r="E76" s="154" t="s">
        <v>91</v>
      </c>
      <c r="F76" s="154" t="s">
        <v>91</v>
      </c>
      <c r="G76" s="153">
        <v>18</v>
      </c>
      <c r="H76" s="154" t="s">
        <v>91</v>
      </c>
      <c r="I76" s="154" t="s">
        <v>91</v>
      </c>
      <c r="J76" s="154" t="s">
        <v>91</v>
      </c>
      <c r="K76" s="151">
        <v>2</v>
      </c>
      <c r="L76" s="150">
        <v>3</v>
      </c>
      <c r="M76" s="149"/>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56"/>
      <c r="BJ76" s="156"/>
      <c r="BK76" s="156"/>
      <c r="BL76" s="156"/>
      <c r="BM76" s="156"/>
      <c r="BN76" s="156"/>
      <c r="BO76" s="156"/>
      <c r="BP76" s="156"/>
      <c r="BQ76" s="156"/>
      <c r="BR76" s="156"/>
      <c r="BS76" s="156"/>
      <c r="BT76" s="156"/>
      <c r="BU76" s="156"/>
      <c r="BV76" s="156"/>
      <c r="BW76" s="156"/>
      <c r="BX76" s="156"/>
      <c r="BY76" s="156"/>
    </row>
    <row r="77" spans="1:77" s="148" customFormat="1" ht="11.25" customHeight="1">
      <c r="A77" s="125" t="s">
        <v>6</v>
      </c>
      <c r="B77" s="164" t="s">
        <v>90</v>
      </c>
      <c r="C77" s="163">
        <f>IF(SUM(C78:C79)=0,"-",SUM(C78:C79))</f>
        <v>5</v>
      </c>
      <c r="D77" s="163" t="str">
        <f>IF(SUM(D78:D79)=0,"-",SUM(D78:D79))</f>
        <v>-</v>
      </c>
      <c r="E77" s="163" t="str">
        <f>IF(SUM(E78:E79)=0,"-",SUM(E78:E79))</f>
        <v>-</v>
      </c>
      <c r="F77" s="163" t="str">
        <f>IF(SUM(F78:F79)=0,"-",SUM(F78:F79))</f>
        <v>-</v>
      </c>
      <c r="G77" s="163">
        <f>IF(SUM(G78:G79)=0,"-",SUM(G78:G79))</f>
        <v>1</v>
      </c>
      <c r="H77" s="163">
        <f>IF(SUM(H78:H79)=0,"-",SUM(H78:H79))</f>
        <v>2</v>
      </c>
      <c r="I77" s="163">
        <f>IF(SUM(I78:I79)=0,"-",SUM(I78:I79))</f>
        <v>1</v>
      </c>
      <c r="J77" s="163" t="str">
        <f>IF(SUM(J78:J79)=0,"-",SUM(J78:J79))</f>
        <v>-</v>
      </c>
      <c r="K77" s="163">
        <f>IF(SUM(K78:K79)=0,"-",SUM(K78:K79))</f>
        <v>2</v>
      </c>
      <c r="L77" s="163">
        <f>IF(SUM(L78:L79)=0,"-",SUM(L78:L79))</f>
        <v>1</v>
      </c>
      <c r="M77" s="162"/>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c r="BH77" s="156"/>
      <c r="BI77" s="156"/>
      <c r="BJ77" s="156"/>
      <c r="BK77" s="156"/>
      <c r="BL77" s="156"/>
      <c r="BM77" s="156"/>
      <c r="BN77" s="156"/>
      <c r="BO77" s="156"/>
      <c r="BP77" s="156"/>
      <c r="BQ77" s="156"/>
      <c r="BR77" s="156"/>
      <c r="BS77" s="156"/>
      <c r="BT77" s="156"/>
      <c r="BU77" s="156"/>
      <c r="BV77" s="156"/>
      <c r="BW77" s="156"/>
      <c r="BX77" s="156"/>
      <c r="BY77" s="156"/>
    </row>
    <row r="78" spans="1:77" s="148" customFormat="1" ht="11.25" customHeight="1">
      <c r="A78" s="124"/>
      <c r="B78" s="161" t="s">
        <v>37</v>
      </c>
      <c r="C78" s="158" t="s">
        <v>66</v>
      </c>
      <c r="D78" s="158" t="s">
        <v>66</v>
      </c>
      <c r="E78" s="157" t="s">
        <v>66</v>
      </c>
      <c r="F78" s="157" t="s">
        <v>66</v>
      </c>
      <c r="G78" s="160" t="s">
        <v>66</v>
      </c>
      <c r="H78" s="157" t="s">
        <v>66</v>
      </c>
      <c r="I78" s="158" t="s">
        <v>66</v>
      </c>
      <c r="J78" s="159" t="s">
        <v>66</v>
      </c>
      <c r="K78" s="158" t="s">
        <v>66</v>
      </c>
      <c r="L78" s="157" t="s">
        <v>66</v>
      </c>
      <c r="M78" s="149"/>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6"/>
      <c r="BY78" s="156"/>
    </row>
    <row r="79" spans="1:77" s="148" customFormat="1" ht="11.25" customHeight="1">
      <c r="A79" s="123"/>
      <c r="B79" s="155" t="s">
        <v>36</v>
      </c>
      <c r="C79" s="151">
        <v>5</v>
      </c>
      <c r="D79" s="151" t="s">
        <v>5</v>
      </c>
      <c r="E79" s="154" t="s">
        <v>5</v>
      </c>
      <c r="F79" s="154" t="s">
        <v>5</v>
      </c>
      <c r="G79" s="153">
        <v>1</v>
      </c>
      <c r="H79" s="150">
        <v>2</v>
      </c>
      <c r="I79" s="151">
        <v>1</v>
      </c>
      <c r="J79" s="152" t="s">
        <v>5</v>
      </c>
      <c r="K79" s="151">
        <v>2</v>
      </c>
      <c r="L79" s="150">
        <v>1</v>
      </c>
      <c r="M79" s="149"/>
      <c r="N79" s="60"/>
      <c r="O79" s="60"/>
      <c r="P79" s="60"/>
      <c r="Q79" s="60"/>
      <c r="R79" s="60"/>
      <c r="S79" s="60"/>
    </row>
    <row r="80" spans="1:77">
      <c r="A80" s="147" t="s">
        <v>89</v>
      </c>
      <c r="M80" s="63"/>
    </row>
    <row r="81" spans="1:1">
      <c r="A81" s="146" t="s">
        <v>88</v>
      </c>
    </row>
    <row r="82" spans="1:1">
      <c r="A82" s="6" t="s">
        <v>87</v>
      </c>
    </row>
    <row r="83" spans="1:1">
      <c r="A83" s="55" t="s">
        <v>1</v>
      </c>
    </row>
    <row r="84" spans="1:1">
      <c r="A84" s="55" t="s">
        <v>0</v>
      </c>
    </row>
  </sheetData>
  <mergeCells count="16">
    <mergeCell ref="L3:L4"/>
    <mergeCell ref="A5:A7"/>
    <mergeCell ref="A8:A10"/>
    <mergeCell ref="A11:A13"/>
    <mergeCell ref="A41:A43"/>
    <mergeCell ref="A62:A64"/>
    <mergeCell ref="C2:F2"/>
    <mergeCell ref="G2:J2"/>
    <mergeCell ref="K2:L2"/>
    <mergeCell ref="C3:D3"/>
    <mergeCell ref="E3:E4"/>
    <mergeCell ref="F3:F4"/>
    <mergeCell ref="G3:G4"/>
    <mergeCell ref="H3:H4"/>
    <mergeCell ref="I3:J3"/>
    <mergeCell ref="K3:K4"/>
  </mergeCells>
  <phoneticPr fontId="5"/>
  <pageMargins left="0.61" right="0.28999999999999998" top="0.78740157480314965" bottom="0.78740157480314965" header="0" footer="0"/>
  <headerFooter alignWithMargins="0"/>
  <rowBreaks count="6" manualBreakCount="6">
    <brk id="168" min="693" max="170" man="1"/>
    <brk id="172" min="65281" max="173" man="1"/>
    <brk id="176" min="46329" max="177" man="1"/>
    <brk id="21389" min="175" max="39553" man="1"/>
    <brk id="22285" min="171" max="43765" man="1"/>
    <brk id="23273" min="167" max="4480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showGridLines="0" view="pageBreakPreview" zoomScaleNormal="25" workbookViewId="0">
      <pane ySplit="4" topLeftCell="A5" activePane="bottomLeft" state="frozen"/>
      <selection activeCell="D13" sqref="D13"/>
      <selection pane="bottomLeft" activeCell="D13" sqref="D13"/>
    </sheetView>
  </sheetViews>
  <sheetFormatPr defaultRowHeight="12"/>
  <cols>
    <col min="1" max="1" width="11.25" style="53" customWidth="1"/>
    <col min="2" max="15" width="7.625" style="52" customWidth="1"/>
    <col min="16" max="17" width="7.625" style="228" customWidth="1"/>
    <col min="18" max="16384" width="9" style="52"/>
  </cols>
  <sheetData>
    <row r="1" spans="1:19" s="93" customFormat="1" ht="18" customHeight="1">
      <c r="A1" s="144" t="s">
        <v>133</v>
      </c>
      <c r="B1" s="267"/>
      <c r="C1" s="267"/>
      <c r="D1" s="270"/>
      <c r="E1" s="270"/>
      <c r="F1" s="267"/>
      <c r="G1" s="267"/>
      <c r="H1" s="267"/>
      <c r="I1" s="267"/>
      <c r="J1" s="267"/>
      <c r="K1" s="267"/>
      <c r="L1" s="267"/>
      <c r="M1" s="267"/>
      <c r="N1" s="269"/>
      <c r="O1" s="269"/>
      <c r="P1" s="268" t="s">
        <v>132</v>
      </c>
      <c r="Q1" s="268"/>
      <c r="R1" s="267"/>
    </row>
    <row r="2" spans="1:19" ht="14.25" customHeight="1">
      <c r="A2" s="266"/>
      <c r="B2" s="265"/>
      <c r="C2" s="264" t="s">
        <v>131</v>
      </c>
      <c r="D2" s="262"/>
      <c r="E2" s="262"/>
      <c r="F2" s="264" t="s">
        <v>130</v>
      </c>
      <c r="G2" s="262"/>
      <c r="H2" s="262"/>
      <c r="I2" s="264" t="s">
        <v>54</v>
      </c>
      <c r="J2" s="262"/>
      <c r="K2" s="262"/>
      <c r="L2" s="252" t="s">
        <v>129</v>
      </c>
      <c r="M2" s="263" t="s">
        <v>128</v>
      </c>
      <c r="N2" s="262"/>
      <c r="O2" s="251" t="s">
        <v>127</v>
      </c>
      <c r="P2" s="257" t="s">
        <v>126</v>
      </c>
      <c r="Q2" s="118"/>
      <c r="R2" s="261"/>
      <c r="S2" s="63"/>
    </row>
    <row r="3" spans="1:19" s="241" customFormat="1" ht="15" customHeight="1">
      <c r="A3" s="260"/>
      <c r="B3" s="259"/>
      <c r="C3" s="255"/>
      <c r="D3" s="257" t="s">
        <v>125</v>
      </c>
      <c r="E3" s="258"/>
      <c r="F3" s="255"/>
      <c r="G3" s="257" t="s">
        <v>125</v>
      </c>
      <c r="H3" s="256"/>
      <c r="I3" s="255"/>
      <c r="J3" s="254" t="s">
        <v>124</v>
      </c>
      <c r="K3" s="253"/>
      <c r="L3" s="245"/>
      <c r="M3" s="246"/>
      <c r="N3" s="252" t="s">
        <v>123</v>
      </c>
      <c r="O3" s="244"/>
      <c r="P3" s="251" t="s">
        <v>122</v>
      </c>
      <c r="Q3" s="251" t="s">
        <v>121</v>
      </c>
      <c r="R3" s="243"/>
      <c r="S3" s="242"/>
    </row>
    <row r="4" spans="1:19" s="241" customFormat="1" ht="48" customHeight="1">
      <c r="A4" s="210"/>
      <c r="B4" s="250"/>
      <c r="C4" s="249"/>
      <c r="D4" s="247" t="s">
        <v>120</v>
      </c>
      <c r="E4" s="247" t="s">
        <v>119</v>
      </c>
      <c r="F4" s="249"/>
      <c r="G4" s="247" t="s">
        <v>118</v>
      </c>
      <c r="H4" s="247" t="s">
        <v>117</v>
      </c>
      <c r="I4" s="248"/>
      <c r="J4" s="247" t="s">
        <v>116</v>
      </c>
      <c r="K4" s="247" t="s">
        <v>115</v>
      </c>
      <c r="L4" s="245"/>
      <c r="M4" s="246"/>
      <c r="N4" s="245"/>
      <c r="O4" s="244"/>
      <c r="P4" s="244"/>
      <c r="Q4" s="244"/>
      <c r="R4" s="243"/>
      <c r="S4" s="242"/>
    </row>
    <row r="5" spans="1:19">
      <c r="A5" s="197" t="s">
        <v>114</v>
      </c>
      <c r="B5" s="240" t="s">
        <v>90</v>
      </c>
      <c r="C5" s="15">
        <f>SUM(C6:C7)</f>
        <v>1963</v>
      </c>
      <c r="D5" s="15">
        <f>SUM(D6:D7)</f>
        <v>300</v>
      </c>
      <c r="E5" s="15">
        <f>SUM(E6:E7)</f>
        <v>286</v>
      </c>
      <c r="F5" s="15">
        <f>SUM(F6:F7)</f>
        <v>1940</v>
      </c>
      <c r="G5" s="15">
        <f>SUM(G6:G7)</f>
        <v>468</v>
      </c>
      <c r="H5" s="15">
        <f>SUM(H6:H7)</f>
        <v>335</v>
      </c>
      <c r="I5" s="15">
        <f>SUM(I6:I7)</f>
        <v>1959</v>
      </c>
      <c r="J5" s="15">
        <f>SUM(J6:J7)</f>
        <v>505</v>
      </c>
      <c r="K5" s="15">
        <f>SUM(K6:K7)</f>
        <v>129</v>
      </c>
      <c r="L5" s="15">
        <f>SUM(L6:L7)</f>
        <v>206</v>
      </c>
      <c r="M5" s="15">
        <f>SUM(M6:M7)</f>
        <v>226</v>
      </c>
      <c r="N5" s="15">
        <f>SUM(N6:N7)</f>
        <v>70</v>
      </c>
      <c r="O5" s="15">
        <f>SUM(O6:O7)</f>
        <v>83</v>
      </c>
      <c r="P5" s="15">
        <f>SUM(P6:P7)</f>
        <v>1194</v>
      </c>
      <c r="Q5" s="15">
        <f>SUM(Q6:Q7)</f>
        <v>422</v>
      </c>
      <c r="R5" s="60"/>
    </row>
    <row r="6" spans="1:19">
      <c r="A6" s="200"/>
      <c r="B6" s="194" t="s">
        <v>37</v>
      </c>
      <c r="C6" s="239">
        <v>795</v>
      </c>
      <c r="D6" s="239">
        <v>132</v>
      </c>
      <c r="E6" s="239">
        <v>134</v>
      </c>
      <c r="F6" s="239">
        <v>790</v>
      </c>
      <c r="G6" s="239">
        <v>192</v>
      </c>
      <c r="H6" s="239">
        <v>144</v>
      </c>
      <c r="I6" s="239">
        <v>806</v>
      </c>
      <c r="J6" s="239">
        <v>214</v>
      </c>
      <c r="K6" s="239">
        <v>56</v>
      </c>
      <c r="L6" s="239">
        <v>76</v>
      </c>
      <c r="M6" s="239">
        <v>140</v>
      </c>
      <c r="N6" s="239">
        <v>51</v>
      </c>
      <c r="O6" s="239">
        <v>45</v>
      </c>
      <c r="P6" s="239">
        <v>401</v>
      </c>
      <c r="Q6" s="239">
        <v>234</v>
      </c>
      <c r="R6" s="60"/>
    </row>
    <row r="7" spans="1:19">
      <c r="A7" s="199"/>
      <c r="B7" s="192" t="s">
        <v>36</v>
      </c>
      <c r="C7" s="238">
        <v>1168</v>
      </c>
      <c r="D7" s="238">
        <v>168</v>
      </c>
      <c r="E7" s="238">
        <v>152</v>
      </c>
      <c r="F7" s="238">
        <v>1150</v>
      </c>
      <c r="G7" s="238">
        <v>276</v>
      </c>
      <c r="H7" s="238">
        <v>191</v>
      </c>
      <c r="I7" s="238">
        <v>1153</v>
      </c>
      <c r="J7" s="238">
        <v>291</v>
      </c>
      <c r="K7" s="238">
        <v>73</v>
      </c>
      <c r="L7" s="238">
        <v>130</v>
      </c>
      <c r="M7" s="238">
        <v>86</v>
      </c>
      <c r="N7" s="238">
        <v>19</v>
      </c>
      <c r="O7" s="238">
        <v>38</v>
      </c>
      <c r="P7" s="238">
        <v>793</v>
      </c>
      <c r="Q7" s="238">
        <v>188</v>
      </c>
      <c r="R7" s="60"/>
    </row>
    <row r="8" spans="1:19">
      <c r="A8" s="188" t="s">
        <v>32</v>
      </c>
      <c r="B8" s="196" t="s">
        <v>90</v>
      </c>
      <c r="C8" s="18">
        <f>IF(SUM(C9:C10)=0,"-",SUM(C9:C10))</f>
        <v>310</v>
      </c>
      <c r="D8" s="18">
        <f>IF(SUM(D9:D10)=0,"-",SUM(D9:D10))</f>
        <v>50</v>
      </c>
      <c r="E8" s="18">
        <f>IF(SUM(E9:E10)=0,"-",SUM(E9:E10))</f>
        <v>71</v>
      </c>
      <c r="F8" s="18">
        <f>IF(SUM(F9:F10)=0,"-",SUM(F9:F10))</f>
        <v>301</v>
      </c>
      <c r="G8" s="18">
        <f>IF(SUM(G9:G10)=0,"-",SUM(G9:G10))</f>
        <v>75</v>
      </c>
      <c r="H8" s="18">
        <f>IF(SUM(H9:H10)=0,"-",SUM(H9:H10))</f>
        <v>88</v>
      </c>
      <c r="I8" s="18">
        <f>IF(SUM(I9:I10)=0,"-",SUM(I9:I10))</f>
        <v>302</v>
      </c>
      <c r="J8" s="18">
        <f>IF(SUM(J9:J10)=0,"-",SUM(J9:J10))</f>
        <v>48</v>
      </c>
      <c r="K8" s="18">
        <f>IF(SUM(K9:K10)=0,"-",SUM(K9:K10))</f>
        <v>10</v>
      </c>
      <c r="L8" s="18">
        <f>IF(SUM(L9:L10)=0,"-",SUM(L9:L10))</f>
        <v>39</v>
      </c>
      <c r="M8" s="18">
        <f>IF(SUM(M9:M10)=0,"-",SUM(M9:M10))</f>
        <v>49</v>
      </c>
      <c r="N8" s="18">
        <f>IF(SUM(N9:N10)=0,"-",SUM(N9:N10))</f>
        <v>30</v>
      </c>
      <c r="O8" s="18">
        <f>IF(SUM(O9:O10)=0,"-",SUM(O9:O10))</f>
        <v>19</v>
      </c>
      <c r="P8" s="18">
        <f>IF(SUM(P9:P10)=0,"-",SUM(P9:P10))</f>
        <v>88</v>
      </c>
      <c r="Q8" s="18">
        <f>IF(SUM(Q9:Q10)=0,"-",SUM(Q9:Q10))</f>
        <v>51</v>
      </c>
      <c r="R8" s="60"/>
    </row>
    <row r="9" spans="1:19" ht="12" customHeight="1">
      <c r="A9" s="187"/>
      <c r="B9" s="194" t="s">
        <v>37</v>
      </c>
      <c r="C9" s="31">
        <f>IF(SUM(C12,C39)=0,"-",SUM(C12,C39))</f>
        <v>130</v>
      </c>
      <c r="D9" s="31">
        <f>IF(SUM(D12,D39)=0,"-",SUM(D12,D39))</f>
        <v>23</v>
      </c>
      <c r="E9" s="31">
        <f>IF(SUM(E12,E39)=0,"-",SUM(E12,E39))</f>
        <v>35</v>
      </c>
      <c r="F9" s="31">
        <f>IF(SUM(F12,F39)=0,"-",SUM(F12,F39))</f>
        <v>126</v>
      </c>
      <c r="G9" s="31">
        <f>IF(SUM(G12,G39)=0,"-",SUM(G12,G39))</f>
        <v>30</v>
      </c>
      <c r="H9" s="31">
        <f>IF(SUM(H12,H39)=0,"-",SUM(H12,H39))</f>
        <v>41</v>
      </c>
      <c r="I9" s="31">
        <f>IF(SUM(I12,I39)=0,"-",SUM(I12,I39))</f>
        <v>126</v>
      </c>
      <c r="J9" s="31">
        <f>IF(SUM(J12,J39)=0,"-",SUM(J12,J39))</f>
        <v>14</v>
      </c>
      <c r="K9" s="31">
        <f>IF(SUM(K12,K39)=0,"-",SUM(K12,K39))</f>
        <v>4</v>
      </c>
      <c r="L9" s="31">
        <f>IF(SUM(L12,L39)=0,"-",SUM(L12,L39))</f>
        <v>13</v>
      </c>
      <c r="M9" s="31">
        <f>IF(SUM(M12,M39)=0,"-",SUM(M12,M39))</f>
        <v>35</v>
      </c>
      <c r="N9" s="31">
        <f>IF(SUM(N12,N39)=0,"-",SUM(N12,N39))</f>
        <v>24</v>
      </c>
      <c r="O9" s="31">
        <f>IF(SUM(O12,O39)=0,"-",SUM(O12,O39))</f>
        <v>11</v>
      </c>
      <c r="P9" s="31">
        <f>IF(SUM(P12,P39)=0,"-",SUM(P12,P39))</f>
        <v>22</v>
      </c>
      <c r="Q9" s="31">
        <f>IF(SUM(Q12,Q39)=0,"-",SUM(Q12,Q39))</f>
        <v>18</v>
      </c>
      <c r="R9" s="60"/>
    </row>
    <row r="10" spans="1:19" ht="12" customHeight="1">
      <c r="A10" s="186"/>
      <c r="B10" s="192" t="s">
        <v>36</v>
      </c>
      <c r="C10" s="9">
        <f>IF(SUM(C13,C40)=0,"-",SUM(C13,C40))</f>
        <v>180</v>
      </c>
      <c r="D10" s="9">
        <f>IF(SUM(D13,D40)=0,"-",SUM(D13,D40))</f>
        <v>27</v>
      </c>
      <c r="E10" s="9">
        <f>IF(SUM(E13,E40)=0,"-",SUM(E13,E40))</f>
        <v>36</v>
      </c>
      <c r="F10" s="9">
        <f>IF(SUM(F13,F40)=0,"-",SUM(F13,F40))</f>
        <v>175</v>
      </c>
      <c r="G10" s="9">
        <f>IF(SUM(G13,G40)=0,"-",SUM(G13,G40))</f>
        <v>45</v>
      </c>
      <c r="H10" s="9">
        <f>IF(SUM(H13,H40)=0,"-",SUM(H13,H40))</f>
        <v>47</v>
      </c>
      <c r="I10" s="9">
        <f>IF(SUM(I13,I40)=0,"-",SUM(I13,I40))</f>
        <v>176</v>
      </c>
      <c r="J10" s="9">
        <f>IF(SUM(J13,J40)=0,"-",SUM(J13,J40))</f>
        <v>34</v>
      </c>
      <c r="K10" s="9">
        <f>IF(SUM(K13,K40)=0,"-",SUM(K13,K40))</f>
        <v>6</v>
      </c>
      <c r="L10" s="9">
        <f>IF(SUM(L13,L40)=0,"-",SUM(L13,L40))</f>
        <v>26</v>
      </c>
      <c r="M10" s="9">
        <f>IF(SUM(M13,M40)=0,"-",SUM(M13,M40))</f>
        <v>14</v>
      </c>
      <c r="N10" s="9">
        <f>IF(SUM(N13,N40)=0,"-",SUM(N13,N40))</f>
        <v>6</v>
      </c>
      <c r="O10" s="9">
        <f>IF(SUM(O13,O40)=0,"-",SUM(O13,O40))</f>
        <v>8</v>
      </c>
      <c r="P10" s="9">
        <f>IF(SUM(P13,P40)=0,"-",SUM(P13,P40))</f>
        <v>66</v>
      </c>
      <c r="Q10" s="9">
        <f>IF(SUM(Q13,Q40)=0,"-",SUM(Q13,Q40))</f>
        <v>33</v>
      </c>
      <c r="R10" s="60"/>
    </row>
    <row r="11" spans="1:19">
      <c r="A11" s="197" t="s">
        <v>95</v>
      </c>
      <c r="B11" s="196" t="s">
        <v>90</v>
      </c>
      <c r="C11" s="18">
        <f>IF(SUM(C12:C13)=0,"-",SUM(C12:C13))</f>
        <v>210</v>
      </c>
      <c r="D11" s="18">
        <f>IF(SUM(D12:D13)=0,"-",SUM(D12:D13))</f>
        <v>38</v>
      </c>
      <c r="E11" s="18">
        <f>IF(SUM(E12:E13)=0,"-",SUM(E12:E13))</f>
        <v>43</v>
      </c>
      <c r="F11" s="18">
        <f>IF(SUM(F12:F13)=0,"-",SUM(F12:F13))</f>
        <v>201</v>
      </c>
      <c r="G11" s="18">
        <f>IF(SUM(G12:G13)=0,"-",SUM(G12:G13))</f>
        <v>53</v>
      </c>
      <c r="H11" s="18">
        <f>IF(SUM(H12:H13)=0,"-",SUM(H12:H13))</f>
        <v>59</v>
      </c>
      <c r="I11" s="18">
        <f>IF(SUM(I12:I13)=0,"-",SUM(I12:I13))</f>
        <v>202</v>
      </c>
      <c r="J11" s="18">
        <f>IF(SUM(J12:J13)=0,"-",SUM(J12:J13))</f>
        <v>8</v>
      </c>
      <c r="K11" s="18">
        <f>IF(SUM(K12:K13)=0,"-",SUM(K12:K13))</f>
        <v>4</v>
      </c>
      <c r="L11" s="18">
        <f>IF(SUM(L12:L13)=0,"-",SUM(L12:L13))</f>
        <v>13</v>
      </c>
      <c r="M11" s="18">
        <f>IF(SUM(M12:M13)=0,"-",SUM(M12:M13))</f>
        <v>42</v>
      </c>
      <c r="N11" s="18">
        <f>IF(SUM(N12:N13)=0,"-",SUM(N12:N13))</f>
        <v>25</v>
      </c>
      <c r="O11" s="18">
        <f>IF(SUM(O12:O13)=0,"-",SUM(O12:O13))</f>
        <v>13</v>
      </c>
      <c r="P11" s="18">
        <f>IF(SUM(P12:P13)=0,"-",SUM(P12:P13))</f>
        <v>21</v>
      </c>
      <c r="Q11" s="18">
        <f>IF(SUM(Q12:Q13)=0,"-",SUM(Q12:Q13))</f>
        <v>18</v>
      </c>
      <c r="R11" s="60"/>
    </row>
    <row r="12" spans="1:19" ht="12" customHeight="1">
      <c r="A12" s="195"/>
      <c r="B12" s="194" t="s">
        <v>37</v>
      </c>
      <c r="C12" s="31">
        <f>IF(SUM(C15,C18,C21,C24,C27,C30,C33,C36)=0,"-",SUM(C15,C18,C21,C24,C27,C30,C33,C36))</f>
        <v>106</v>
      </c>
      <c r="D12" s="31">
        <f>IF(SUM(D15,D18,D21,D24,D27,D30,D33,D36)=0,"-",SUM(D15,D18,D21,D24,D27,D30,D33,D36))</f>
        <v>22</v>
      </c>
      <c r="E12" s="31">
        <f>IF(SUM(E15,E18,E21,E24,E27,E30,E33,E36)=0,"-",SUM(E15,E18,E21,E24,E27,E30,E33,E36))</f>
        <v>24</v>
      </c>
      <c r="F12" s="31">
        <f>IF(SUM(F15,F18,F21,F24,F27,F30,F33,F36)=0,"-",SUM(F15,F18,F21,F24,F27,F30,F33,F36))</f>
        <v>102</v>
      </c>
      <c r="G12" s="31">
        <f>IF(SUM(G15,G18,G21,G24,G27,G30,G33,G36)=0,"-",SUM(G15,G18,G21,G24,G27,G30,G33,G36))</f>
        <v>24</v>
      </c>
      <c r="H12" s="31">
        <f>IF(SUM(H15,H18,H21,H24,H27,H30,H33,H36)=0,"-",SUM(H15,H18,H21,H24,H27,H30,H33,H36))</f>
        <v>35</v>
      </c>
      <c r="I12" s="31">
        <f>IF(SUM(I15,I18,I21,I24,I27,I30,I33,I36)=0,"-",SUM(I15,I18,I21,I24,I27,I30,I33,I36))</f>
        <v>102</v>
      </c>
      <c r="J12" s="31">
        <f>IF(SUM(J15,J18,J21,J24,J27,J30,J33,J36)=0,"-",SUM(J15,J18,J21,J24,J27,J30,J33,J36))</f>
        <v>4</v>
      </c>
      <c r="K12" s="31">
        <f>IF(SUM(K15,K18,K21,K24,K27,K30,K33,K36)=0,"-",SUM(K15,K18,K21,K24,K27,K30,K33,K36))</f>
        <v>3</v>
      </c>
      <c r="L12" s="31">
        <f>IF(SUM(L15,L18,L21,L24,L27,L30,L33,L36)=0,"-",SUM(L15,L18,L21,L24,L27,L30,L33,L36))</f>
        <v>7</v>
      </c>
      <c r="M12" s="31">
        <f>IF(SUM(M15,M18,M21,M24,M27,M30,M33,M36)=0,"-",SUM(M15,M18,M21,M24,M27,M30,M33,M36))</f>
        <v>32</v>
      </c>
      <c r="N12" s="31">
        <f>IF(SUM(N15,N18,N21,N24,N27,N30,N33,N36)=0,"-",SUM(N15,N18,N21,N24,N27,N30,N33,N36))</f>
        <v>22</v>
      </c>
      <c r="O12" s="31">
        <f>IF(SUM(O15,O18,O21,O24,O27,O30,O33,O36)=0,"-",SUM(O15,O18,O21,O24,O27,O30,O33,O36))</f>
        <v>9</v>
      </c>
      <c r="P12" s="31">
        <f>IF(SUM(P15,P18,P21,P24,P27,P30,P33,P36)=0,"-",SUM(P15,P18,P21,P24,P27,P30,P33,P36))</f>
        <v>10</v>
      </c>
      <c r="Q12" s="31">
        <f>IF(SUM(Q15,Q18,Q21,Q24,Q27,Q30,Q33,Q36)=0,"-",SUM(Q15,Q18,Q21,Q24,Q27,Q30,Q33,Q36))</f>
        <v>6</v>
      </c>
      <c r="R12" s="60"/>
    </row>
    <row r="13" spans="1:19" ht="12" customHeight="1">
      <c r="A13" s="193"/>
      <c r="B13" s="192" t="s">
        <v>36</v>
      </c>
      <c r="C13" s="9">
        <f>IF(SUM(C16,C19,C22,C25,C28,C31,C34,C37)=0,"-",SUM(C16,C19,C22,C25,C28,C31,C34,C37))</f>
        <v>104</v>
      </c>
      <c r="D13" s="9">
        <f>IF(SUM(D16,D19,D22,D25,D28,D31,D34,D37)=0,"-",SUM(D16,D19,D22,D25,D28,D31,D34,D37))</f>
        <v>16</v>
      </c>
      <c r="E13" s="9">
        <f>IF(SUM(E16,E19,E22,E25,E28,E31,E34,E37)=0,"-",SUM(E16,E19,E22,E25,E28,E31,E34,E37))</f>
        <v>19</v>
      </c>
      <c r="F13" s="9">
        <f>IF(SUM(F16,F19,F22,F25,F28,F31,F34,F37)=0,"-",SUM(F16,F19,F22,F25,F28,F31,F34,F37))</f>
        <v>99</v>
      </c>
      <c r="G13" s="9">
        <f>IF(SUM(G16,G19,G22,G25,G28,G31,G34,G37)=0,"-",SUM(G16,G19,G22,G25,G28,G31,G34,G37))</f>
        <v>29</v>
      </c>
      <c r="H13" s="9">
        <f>IF(SUM(H16,H19,H22,H25,H28,H31,H34,H37)=0,"-",SUM(H16,H19,H22,H25,H28,H31,H34,H37))</f>
        <v>24</v>
      </c>
      <c r="I13" s="9">
        <f>IF(SUM(I16,I19,I22,I25,I28,I31,I34,I37)=0,"-",SUM(I16,I19,I22,I25,I28,I31,I34,I37))</f>
        <v>100</v>
      </c>
      <c r="J13" s="9">
        <f>IF(SUM(J16,J19,J22,J25,J28,J31,J34,J37)=0,"-",SUM(J16,J19,J22,J25,J28,J31,J34,J37))</f>
        <v>4</v>
      </c>
      <c r="K13" s="9">
        <f>IF(SUM(K16,K19,K22,K25,K28,K31,K34,K37)=0,"-",SUM(K16,K19,K22,K25,K28,K31,K34,K37))</f>
        <v>1</v>
      </c>
      <c r="L13" s="9">
        <f>IF(SUM(L16,L19,L22,L25,L28,L31,L34,L37)=0,"-",SUM(L16,L19,L22,L25,L28,L31,L34,L37))</f>
        <v>6</v>
      </c>
      <c r="M13" s="9">
        <f>IF(SUM(M16,M19,M22,M25,M28,M31,M34,M37)=0,"-",SUM(M16,M19,M22,M25,M28,M31,M34,M37))</f>
        <v>10</v>
      </c>
      <c r="N13" s="9">
        <f>IF(SUM(N16,N19,N22,N25,N28,N31,N34,N37)=0,"-",SUM(N16,N19,N22,N25,N28,N31,N34,N37))</f>
        <v>3</v>
      </c>
      <c r="O13" s="9">
        <f>IF(SUM(O16,O19,O22,O25,O28,O31,O34,O37)=0,"-",SUM(O16,O19,O22,O25,O28,O31,O34,O37))</f>
        <v>4</v>
      </c>
      <c r="P13" s="9">
        <f>IF(SUM(P16,P19,P22,P25,P28,P31,P34,P37)=0,"-",SUM(P16,P19,P22,P25,P28,P31,P34,P37))</f>
        <v>11</v>
      </c>
      <c r="Q13" s="9">
        <f>IF(SUM(Q16,Q19,Q22,Q25,Q28,Q31,Q34,Q37)=0,"-",SUM(Q16,Q19,Q22,Q25,Q28,Q31,Q34,Q37))</f>
        <v>12</v>
      </c>
      <c r="R13" s="60"/>
    </row>
    <row r="14" spans="1:19" ht="12" customHeight="1">
      <c r="A14" s="124" t="s">
        <v>30</v>
      </c>
      <c r="B14" s="191" t="s">
        <v>90</v>
      </c>
      <c r="C14" s="163">
        <f>IF(SUM(C15:C16)=0,"-",SUM(C15:C16))</f>
        <v>4</v>
      </c>
      <c r="D14" s="163" t="str">
        <f>IF(SUM(D15:D16)=0,"-",SUM(D15:D16))</f>
        <v>-</v>
      </c>
      <c r="E14" s="163">
        <f>IF(SUM(E15:E16)=0,"-",SUM(E15:E16))</f>
        <v>2</v>
      </c>
      <c r="F14" s="163">
        <f>IF(SUM(F15:F16)=0,"-",SUM(F15:F16))</f>
        <v>3</v>
      </c>
      <c r="G14" s="163">
        <f>IF(SUM(G15:G16)=0,"-",SUM(G15:G16))</f>
        <v>2</v>
      </c>
      <c r="H14" s="163">
        <f>IF(SUM(H15:H16)=0,"-",SUM(H15:H16))</f>
        <v>1</v>
      </c>
      <c r="I14" s="163">
        <f>IF(SUM(I15:I16)=0,"-",SUM(I15:I16))</f>
        <v>4</v>
      </c>
      <c r="J14" s="163">
        <f>IF(SUM(J15:J16)=0,"-",SUM(J15:J16))</f>
        <v>1</v>
      </c>
      <c r="K14" s="163" t="str">
        <f>IF(SUM(K15:K16)=0,"-",SUM(K15:K16))</f>
        <v>-</v>
      </c>
      <c r="L14" s="163" t="str">
        <f>IF(SUM(L15:L16)=0,"-",SUM(L15:L16))</f>
        <v>-</v>
      </c>
      <c r="M14" s="163" t="str">
        <f>IF(SUM(M15:M16)=0,"-",SUM(M15:M16))</f>
        <v>-</v>
      </c>
      <c r="N14" s="163" t="str">
        <f>IF(SUM(N15:N16)=0,"-",SUM(N15:N16))</f>
        <v>-</v>
      </c>
      <c r="O14" s="163" t="str">
        <f>IF(SUM(O15:O16)=0,"-",SUM(O15:O16))</f>
        <v>-</v>
      </c>
      <c r="P14" s="163">
        <f>IF(SUM(P15:P16)=0,"-",SUM(P15:P16))</f>
        <v>1</v>
      </c>
      <c r="Q14" s="163">
        <f>IF(SUM(Q15:Q16)=0,"-",SUM(Q15:Q16))</f>
        <v>3</v>
      </c>
      <c r="R14" s="60"/>
    </row>
    <row r="15" spans="1:19" ht="12" customHeight="1">
      <c r="A15" s="124"/>
      <c r="B15" s="190" t="s">
        <v>37</v>
      </c>
      <c r="C15" s="127">
        <v>1</v>
      </c>
      <c r="D15" s="127" t="s">
        <v>66</v>
      </c>
      <c r="E15" s="127">
        <v>1</v>
      </c>
      <c r="F15" s="127">
        <v>1</v>
      </c>
      <c r="G15" s="127" t="s">
        <v>66</v>
      </c>
      <c r="H15" s="127">
        <v>1</v>
      </c>
      <c r="I15" s="127">
        <v>1</v>
      </c>
      <c r="J15" s="127">
        <v>1</v>
      </c>
      <c r="K15" s="127" t="s">
        <v>66</v>
      </c>
      <c r="L15" s="127" t="s">
        <v>66</v>
      </c>
      <c r="M15" s="127" t="s">
        <v>66</v>
      </c>
      <c r="N15" s="127" t="s">
        <v>66</v>
      </c>
      <c r="O15" s="127" t="s">
        <v>66</v>
      </c>
      <c r="P15" s="127" t="s">
        <v>66</v>
      </c>
      <c r="Q15" s="127">
        <v>1</v>
      </c>
      <c r="R15" s="60"/>
    </row>
    <row r="16" spans="1:19" ht="12" customHeight="1">
      <c r="A16" s="124"/>
      <c r="B16" s="189" t="s">
        <v>36</v>
      </c>
      <c r="C16" s="103">
        <v>3</v>
      </c>
      <c r="D16" s="103" t="s">
        <v>66</v>
      </c>
      <c r="E16" s="103">
        <v>1</v>
      </c>
      <c r="F16" s="103">
        <v>2</v>
      </c>
      <c r="G16" s="103">
        <v>2</v>
      </c>
      <c r="H16" s="103" t="s">
        <v>66</v>
      </c>
      <c r="I16" s="103">
        <v>3</v>
      </c>
      <c r="J16" s="103" t="s">
        <v>66</v>
      </c>
      <c r="K16" s="103" t="s">
        <v>66</v>
      </c>
      <c r="L16" s="103" t="s">
        <v>66</v>
      </c>
      <c r="M16" s="103" t="s">
        <v>66</v>
      </c>
      <c r="N16" s="103" t="s">
        <v>66</v>
      </c>
      <c r="O16" s="103" t="s">
        <v>66</v>
      </c>
      <c r="P16" s="103">
        <v>1</v>
      </c>
      <c r="Q16" s="103">
        <v>2</v>
      </c>
      <c r="R16" s="60"/>
    </row>
    <row r="17" spans="1:18" ht="12" customHeight="1">
      <c r="A17" s="125" t="s">
        <v>29</v>
      </c>
      <c r="B17" s="191" t="s">
        <v>90</v>
      </c>
      <c r="C17" s="163">
        <f>IF(SUM(C18:C19)=0,"-",SUM(C18:C19))</f>
        <v>8</v>
      </c>
      <c r="D17" s="163" t="str">
        <f>IF(SUM(D18:D19)=0,"-",SUM(D18:D19))</f>
        <v>-</v>
      </c>
      <c r="E17" s="163" t="str">
        <f>IF(SUM(E18:E19)=0,"-",SUM(E18:E19))</f>
        <v>-</v>
      </c>
      <c r="F17" s="163" t="str">
        <f>IF(SUM(F18:F19)=0,"-",SUM(F18:F19))</f>
        <v>-</v>
      </c>
      <c r="G17" s="163" t="str">
        <f>IF(SUM(G18:G19)=0,"-",SUM(G18:G19))</f>
        <v>-</v>
      </c>
      <c r="H17" s="163" t="str">
        <f>IF(SUM(H18:H19)=0,"-",SUM(H18:H19))</f>
        <v>-</v>
      </c>
      <c r="I17" s="163" t="str">
        <f>IF(SUM(I18:I19)=0,"-",SUM(I18:I19))</f>
        <v>-</v>
      </c>
      <c r="J17" s="163" t="str">
        <f>IF(SUM(J18:J19)=0,"-",SUM(J18:J19))</f>
        <v>-</v>
      </c>
      <c r="K17" s="163" t="str">
        <f>IF(SUM(K18:K19)=0,"-",SUM(K18:K19))</f>
        <v>-</v>
      </c>
      <c r="L17" s="163" t="str">
        <f>IF(SUM(L18:L19)=0,"-",SUM(L18:L19))</f>
        <v>-</v>
      </c>
      <c r="M17" s="163">
        <f>IF(SUM(M18:M19)=0,"-",SUM(M18:M19))</f>
        <v>1</v>
      </c>
      <c r="N17" s="163" t="str">
        <f>IF(SUM(N18:N19)=0,"-",SUM(N18:N19))</f>
        <v>-</v>
      </c>
      <c r="O17" s="163" t="str">
        <f>IF(SUM(O18:O19)=0,"-",SUM(O18:O19))</f>
        <v>-</v>
      </c>
      <c r="P17" s="163">
        <f>IF(SUM(P18:P19)=0,"-",SUM(P18:P19))</f>
        <v>7</v>
      </c>
      <c r="Q17" s="163" t="str">
        <f>IF(SUM(Q18:Q19)=0,"-",SUM(Q18:Q19))</f>
        <v>-</v>
      </c>
      <c r="R17" s="60"/>
    </row>
    <row r="18" spans="1:18" ht="12" customHeight="1">
      <c r="A18" s="124"/>
      <c r="B18" s="190" t="s">
        <v>37</v>
      </c>
      <c r="C18" s="127">
        <v>4</v>
      </c>
      <c r="D18" s="127" t="s">
        <v>66</v>
      </c>
      <c r="E18" s="127" t="s">
        <v>66</v>
      </c>
      <c r="F18" s="127" t="s">
        <v>66</v>
      </c>
      <c r="G18" s="127" t="s">
        <v>66</v>
      </c>
      <c r="H18" s="127" t="s">
        <v>66</v>
      </c>
      <c r="I18" s="127" t="s">
        <v>66</v>
      </c>
      <c r="J18" s="127" t="s">
        <v>66</v>
      </c>
      <c r="K18" s="127" t="s">
        <v>66</v>
      </c>
      <c r="L18" s="127" t="s">
        <v>66</v>
      </c>
      <c r="M18" s="127">
        <v>1</v>
      </c>
      <c r="N18" s="127" t="s">
        <v>66</v>
      </c>
      <c r="O18" s="127" t="s">
        <v>66</v>
      </c>
      <c r="P18" s="127">
        <v>4</v>
      </c>
      <c r="Q18" s="127" t="s">
        <v>66</v>
      </c>
      <c r="R18" s="60"/>
    </row>
    <row r="19" spans="1:18">
      <c r="A19" s="123"/>
      <c r="B19" s="189" t="s">
        <v>36</v>
      </c>
      <c r="C19" s="103">
        <v>4</v>
      </c>
      <c r="D19" s="103" t="s">
        <v>66</v>
      </c>
      <c r="E19" s="103" t="s">
        <v>66</v>
      </c>
      <c r="F19" s="103" t="s">
        <v>66</v>
      </c>
      <c r="G19" s="103" t="s">
        <v>66</v>
      </c>
      <c r="H19" s="103" t="s">
        <v>66</v>
      </c>
      <c r="I19" s="103" t="s">
        <v>66</v>
      </c>
      <c r="J19" s="103" t="s">
        <v>66</v>
      </c>
      <c r="K19" s="103" t="s">
        <v>66</v>
      </c>
      <c r="L19" s="103" t="s">
        <v>66</v>
      </c>
      <c r="M19" s="103" t="s">
        <v>66</v>
      </c>
      <c r="N19" s="103" t="s">
        <v>66</v>
      </c>
      <c r="O19" s="103" t="s">
        <v>66</v>
      </c>
      <c r="P19" s="103">
        <v>3</v>
      </c>
      <c r="Q19" s="103" t="s">
        <v>66</v>
      </c>
      <c r="R19" s="60"/>
    </row>
    <row r="20" spans="1:18" ht="12" customHeight="1">
      <c r="A20" s="124" t="s">
        <v>28</v>
      </c>
      <c r="B20" s="191" t="s">
        <v>90</v>
      </c>
      <c r="C20" s="163">
        <f>IF(SUM(C21:C22)=0,"-",SUM(C21:C22))</f>
        <v>3</v>
      </c>
      <c r="D20" s="163" t="str">
        <f>IF(SUM(D21:D22)=0,"-",SUM(D21:D22))</f>
        <v>-</v>
      </c>
      <c r="E20" s="163" t="str">
        <f>IF(SUM(E21:E22)=0,"-",SUM(E21:E22))</f>
        <v>-</v>
      </c>
      <c r="F20" s="163">
        <f>IF(SUM(F21:F22)=0,"-",SUM(F21:F22))</f>
        <v>3</v>
      </c>
      <c r="G20" s="163" t="str">
        <f>IF(SUM(G21:G22)=0,"-",SUM(G21:G22))</f>
        <v>-</v>
      </c>
      <c r="H20" s="163" t="str">
        <f>IF(SUM(H21:H22)=0,"-",SUM(H21:H22))</f>
        <v>-</v>
      </c>
      <c r="I20" s="163">
        <f>IF(SUM(I21:I22)=0,"-",SUM(I21:I22))</f>
        <v>3</v>
      </c>
      <c r="J20" s="163" t="str">
        <f>IF(SUM(J21:J22)=0,"-",SUM(J21:J22))</f>
        <v>-</v>
      </c>
      <c r="K20" s="163" t="str">
        <f>IF(SUM(K21:K22)=0,"-",SUM(K21:K22))</f>
        <v>-</v>
      </c>
      <c r="L20" s="163" t="str">
        <f>IF(SUM(L21:L22)=0,"-",SUM(L21:L22))</f>
        <v>-</v>
      </c>
      <c r="M20" s="163" t="str">
        <f>IF(SUM(M21:M22)=0,"-",SUM(M21:M22))</f>
        <v>-</v>
      </c>
      <c r="N20" s="163" t="str">
        <f>IF(SUM(N21:N22)=0,"-",SUM(N21:N22))</f>
        <v>-</v>
      </c>
      <c r="O20" s="163" t="str">
        <f>IF(SUM(O21:O22)=0,"-",SUM(O21:O22))</f>
        <v>-</v>
      </c>
      <c r="P20" s="163">
        <f>IF(SUM(P21:P22)=0,"-",SUM(P21:P22))</f>
        <v>3</v>
      </c>
      <c r="Q20" s="163" t="str">
        <f>IF(SUM(Q21:Q22)=0,"-",SUM(Q21:Q22))</f>
        <v>-</v>
      </c>
      <c r="R20" s="60"/>
    </row>
    <row r="21" spans="1:18" ht="12" customHeight="1">
      <c r="A21" s="124"/>
      <c r="B21" s="190" t="s">
        <v>37</v>
      </c>
      <c r="C21" s="127" t="s">
        <v>66</v>
      </c>
      <c r="D21" s="127" t="s">
        <v>66</v>
      </c>
      <c r="E21" s="127" t="s">
        <v>66</v>
      </c>
      <c r="F21" s="127" t="s">
        <v>66</v>
      </c>
      <c r="G21" s="127" t="s">
        <v>66</v>
      </c>
      <c r="H21" s="127" t="s">
        <v>66</v>
      </c>
      <c r="I21" s="127" t="s">
        <v>66</v>
      </c>
      <c r="J21" s="127" t="s">
        <v>66</v>
      </c>
      <c r="K21" s="127" t="s">
        <v>66</v>
      </c>
      <c r="L21" s="127" t="s">
        <v>66</v>
      </c>
      <c r="M21" s="127" t="s">
        <v>66</v>
      </c>
      <c r="N21" s="127" t="s">
        <v>66</v>
      </c>
      <c r="O21" s="127" t="s">
        <v>66</v>
      </c>
      <c r="P21" s="127" t="s">
        <v>66</v>
      </c>
      <c r="Q21" s="127" t="s">
        <v>66</v>
      </c>
      <c r="R21" s="60"/>
    </row>
    <row r="22" spans="1:18">
      <c r="A22" s="124"/>
      <c r="B22" s="189" t="s">
        <v>36</v>
      </c>
      <c r="C22" s="103">
        <v>3</v>
      </c>
      <c r="D22" s="103" t="s">
        <v>66</v>
      </c>
      <c r="E22" s="103" t="s">
        <v>66</v>
      </c>
      <c r="F22" s="103">
        <v>3</v>
      </c>
      <c r="G22" s="103" t="s">
        <v>66</v>
      </c>
      <c r="H22" s="103" t="s">
        <v>66</v>
      </c>
      <c r="I22" s="103">
        <v>3</v>
      </c>
      <c r="J22" s="103" t="s">
        <v>66</v>
      </c>
      <c r="K22" s="103" t="s">
        <v>66</v>
      </c>
      <c r="L22" s="103" t="s">
        <v>66</v>
      </c>
      <c r="M22" s="103" t="s">
        <v>66</v>
      </c>
      <c r="N22" s="103" t="s">
        <v>66</v>
      </c>
      <c r="O22" s="103" t="s">
        <v>66</v>
      </c>
      <c r="P22" s="103">
        <v>3</v>
      </c>
      <c r="Q22" s="103" t="s">
        <v>66</v>
      </c>
      <c r="R22" s="60"/>
    </row>
    <row r="23" spans="1:18">
      <c r="A23" s="125" t="s">
        <v>27</v>
      </c>
      <c r="B23" s="191" t="s">
        <v>90</v>
      </c>
      <c r="C23" s="163">
        <f>IF(SUM(C24:C25)=0,"-",SUM(C24:C25))</f>
        <v>2</v>
      </c>
      <c r="D23" s="163" t="str">
        <f>IF(SUM(D24:D25)=0,"-",SUM(D24:D25))</f>
        <v>-</v>
      </c>
      <c r="E23" s="163">
        <f>IF(SUM(E24:E25)=0,"-",SUM(E24:E25))</f>
        <v>1</v>
      </c>
      <c r="F23" s="163">
        <f>IF(SUM(F24:F25)=0,"-",SUM(F24:F25))</f>
        <v>2</v>
      </c>
      <c r="G23" s="163" t="str">
        <f>IF(SUM(G24:G25)=0,"-",SUM(G24:G25))</f>
        <v>-</v>
      </c>
      <c r="H23" s="163" t="str">
        <f>IF(SUM(H24:H25)=0,"-",SUM(H24:H25))</f>
        <v>-</v>
      </c>
      <c r="I23" s="163">
        <f>IF(SUM(I24:I25)=0,"-",SUM(I24:I25))</f>
        <v>2</v>
      </c>
      <c r="J23" s="163" t="str">
        <f>IF(SUM(J24:J25)=0,"-",SUM(J24:J25))</f>
        <v>-</v>
      </c>
      <c r="K23" s="163" t="str">
        <f>IF(SUM(K24:K25)=0,"-",SUM(K24:K25))</f>
        <v>-</v>
      </c>
      <c r="L23" s="163" t="str">
        <f>IF(SUM(L24:L25)=0,"-",SUM(L24:L25))</f>
        <v>-</v>
      </c>
      <c r="M23" s="163" t="str">
        <f>IF(SUM(M24:M25)=0,"-",SUM(M24:M25))</f>
        <v>-</v>
      </c>
      <c r="N23" s="163" t="str">
        <f>IF(SUM(N24:N25)=0,"-",SUM(N24:N25))</f>
        <v>-</v>
      </c>
      <c r="O23" s="163">
        <f>IF(SUM(O24:O25)=0,"-",SUM(O24:O25))</f>
        <v>1</v>
      </c>
      <c r="P23" s="163" t="str">
        <f>IF(SUM(P24:P25)=0,"-",SUM(P24:P25))</f>
        <v>-</v>
      </c>
      <c r="Q23" s="163">
        <f>IF(SUM(Q24:Q25)=0,"-",SUM(Q24:Q25))</f>
        <v>2</v>
      </c>
      <c r="R23" s="60"/>
    </row>
    <row r="24" spans="1:18" ht="12" customHeight="1">
      <c r="A24" s="124"/>
      <c r="B24" s="190" t="s">
        <v>37</v>
      </c>
      <c r="C24" s="127">
        <v>1</v>
      </c>
      <c r="D24" s="127" t="s">
        <v>66</v>
      </c>
      <c r="E24" s="127">
        <v>1</v>
      </c>
      <c r="F24" s="127">
        <v>1</v>
      </c>
      <c r="G24" s="127" t="s">
        <v>66</v>
      </c>
      <c r="H24" s="127" t="s">
        <v>66</v>
      </c>
      <c r="I24" s="127">
        <v>1</v>
      </c>
      <c r="J24" s="127" t="s">
        <v>66</v>
      </c>
      <c r="K24" s="127" t="s">
        <v>66</v>
      </c>
      <c r="L24" s="127" t="s">
        <v>66</v>
      </c>
      <c r="M24" s="127" t="s">
        <v>66</v>
      </c>
      <c r="N24" s="127" t="s">
        <v>66</v>
      </c>
      <c r="O24" s="127">
        <v>1</v>
      </c>
      <c r="P24" s="127" t="s">
        <v>66</v>
      </c>
      <c r="Q24" s="127">
        <v>1</v>
      </c>
      <c r="R24" s="60"/>
    </row>
    <row r="25" spans="1:18" ht="12" customHeight="1">
      <c r="A25" s="123"/>
      <c r="B25" s="189" t="s">
        <v>36</v>
      </c>
      <c r="C25" s="103">
        <v>1</v>
      </c>
      <c r="D25" s="103" t="s">
        <v>66</v>
      </c>
      <c r="E25" s="103" t="s">
        <v>66</v>
      </c>
      <c r="F25" s="103">
        <v>1</v>
      </c>
      <c r="G25" s="103" t="s">
        <v>66</v>
      </c>
      <c r="H25" s="103" t="s">
        <v>66</v>
      </c>
      <c r="I25" s="103">
        <v>1</v>
      </c>
      <c r="J25" s="103" t="s">
        <v>66</v>
      </c>
      <c r="K25" s="103" t="s">
        <v>66</v>
      </c>
      <c r="L25" s="103" t="s">
        <v>66</v>
      </c>
      <c r="M25" s="103" t="s">
        <v>66</v>
      </c>
      <c r="N25" s="103" t="s">
        <v>66</v>
      </c>
      <c r="O25" s="103" t="s">
        <v>66</v>
      </c>
      <c r="P25" s="103" t="s">
        <v>66</v>
      </c>
      <c r="Q25" s="103">
        <v>1</v>
      </c>
      <c r="R25" s="60"/>
    </row>
    <row r="26" spans="1:18">
      <c r="A26" s="124" t="s">
        <v>26</v>
      </c>
      <c r="B26" s="191" t="s">
        <v>90</v>
      </c>
      <c r="C26" s="163" t="str">
        <f>IF(SUM(C27:C28)=0,"-",SUM(C27:C28))</f>
        <v>-</v>
      </c>
      <c r="D26" s="163" t="str">
        <f>IF(SUM(D27:D28)=0,"-",SUM(D27:D28))</f>
        <v>-</v>
      </c>
      <c r="E26" s="163" t="str">
        <f>IF(SUM(E27:E28)=0,"-",SUM(E27:E28))</f>
        <v>-</v>
      </c>
      <c r="F26" s="163" t="str">
        <f>IF(SUM(F27:F28)=0,"-",SUM(F27:F28))</f>
        <v>-</v>
      </c>
      <c r="G26" s="163" t="str">
        <f>IF(SUM(G27:G28)=0,"-",SUM(G27:G28))</f>
        <v>-</v>
      </c>
      <c r="H26" s="163" t="str">
        <f>IF(SUM(H27:H28)=0,"-",SUM(H27:H28))</f>
        <v>-</v>
      </c>
      <c r="I26" s="163" t="str">
        <f>IF(SUM(I27:I28)=0,"-",SUM(I27:I28))</f>
        <v>-</v>
      </c>
      <c r="J26" s="163" t="str">
        <f>IF(SUM(J27:J28)=0,"-",SUM(J27:J28))</f>
        <v>-</v>
      </c>
      <c r="K26" s="163" t="str">
        <f>IF(SUM(K27:K28)=0,"-",SUM(K27:K28))</f>
        <v>-</v>
      </c>
      <c r="L26" s="163" t="str">
        <f>IF(SUM(L27:L28)=0,"-",SUM(L27:L28))</f>
        <v>-</v>
      </c>
      <c r="M26" s="163" t="str">
        <f>IF(SUM(M27:M28)=0,"-",SUM(M27:M28))</f>
        <v>-</v>
      </c>
      <c r="N26" s="163" t="str">
        <f>IF(SUM(N27:N28)=0,"-",SUM(N27:N28))</f>
        <v>-</v>
      </c>
      <c r="O26" s="163" t="str">
        <f>IF(SUM(O27:O28)=0,"-",SUM(O27:O28))</f>
        <v>-</v>
      </c>
      <c r="P26" s="163" t="str">
        <f>IF(SUM(P27:P28)=0,"-",SUM(P27:P28))</f>
        <v>-</v>
      </c>
      <c r="Q26" s="163" t="str">
        <f>IF(SUM(Q27:Q28)=0,"-",SUM(Q27:Q28))</f>
        <v>-</v>
      </c>
      <c r="R26" s="60"/>
    </row>
    <row r="27" spans="1:18">
      <c r="A27" s="124"/>
      <c r="B27" s="190" t="s">
        <v>37</v>
      </c>
      <c r="C27" s="127" t="s">
        <v>66</v>
      </c>
      <c r="D27" s="127" t="s">
        <v>66</v>
      </c>
      <c r="E27" s="127" t="s">
        <v>66</v>
      </c>
      <c r="F27" s="127" t="s">
        <v>66</v>
      </c>
      <c r="G27" s="127" t="s">
        <v>66</v>
      </c>
      <c r="H27" s="127" t="s">
        <v>66</v>
      </c>
      <c r="I27" s="127" t="s">
        <v>66</v>
      </c>
      <c r="J27" s="127" t="s">
        <v>66</v>
      </c>
      <c r="K27" s="127" t="s">
        <v>66</v>
      </c>
      <c r="L27" s="127" t="s">
        <v>66</v>
      </c>
      <c r="M27" s="127" t="s">
        <v>66</v>
      </c>
      <c r="N27" s="127" t="s">
        <v>66</v>
      </c>
      <c r="O27" s="127" t="s">
        <v>66</v>
      </c>
      <c r="P27" s="127" t="s">
        <v>66</v>
      </c>
      <c r="Q27" s="127" t="s">
        <v>66</v>
      </c>
      <c r="R27" s="60"/>
    </row>
    <row r="28" spans="1:18">
      <c r="A28" s="124"/>
      <c r="B28" s="189" t="s">
        <v>36</v>
      </c>
      <c r="C28" s="103" t="s">
        <v>66</v>
      </c>
      <c r="D28" s="103" t="s">
        <v>66</v>
      </c>
      <c r="E28" s="103" t="s">
        <v>66</v>
      </c>
      <c r="F28" s="103" t="s">
        <v>66</v>
      </c>
      <c r="G28" s="103" t="s">
        <v>66</v>
      </c>
      <c r="H28" s="103" t="s">
        <v>66</v>
      </c>
      <c r="I28" s="103" t="s">
        <v>66</v>
      </c>
      <c r="J28" s="103" t="s">
        <v>66</v>
      </c>
      <c r="K28" s="103" t="s">
        <v>66</v>
      </c>
      <c r="L28" s="103" t="s">
        <v>66</v>
      </c>
      <c r="M28" s="103" t="s">
        <v>66</v>
      </c>
      <c r="N28" s="103" t="s">
        <v>66</v>
      </c>
      <c r="O28" s="103" t="s">
        <v>66</v>
      </c>
      <c r="P28" s="103" t="s">
        <v>66</v>
      </c>
      <c r="Q28" s="103" t="s">
        <v>66</v>
      </c>
      <c r="R28" s="60"/>
    </row>
    <row r="29" spans="1:18">
      <c r="A29" s="125" t="s">
        <v>24</v>
      </c>
      <c r="B29" s="191" t="s">
        <v>90</v>
      </c>
      <c r="C29" s="163">
        <f>IF(SUM(C30:C31)=0,"-",SUM(C30:C31))</f>
        <v>189</v>
      </c>
      <c r="D29" s="163">
        <f>IF(SUM(D30:D31)=0,"-",SUM(D30:D31))</f>
        <v>38</v>
      </c>
      <c r="E29" s="163">
        <f>IF(SUM(E30:E31)=0,"-",SUM(E30:E31))</f>
        <v>40</v>
      </c>
      <c r="F29" s="163">
        <f>IF(SUM(F30:F31)=0,"-",SUM(F30:F31))</f>
        <v>189</v>
      </c>
      <c r="G29" s="163">
        <f>IF(SUM(G30:G31)=0,"-",SUM(G30:G31))</f>
        <v>51</v>
      </c>
      <c r="H29" s="163">
        <f>IF(SUM(H30:H31)=0,"-",SUM(H30:H31))</f>
        <v>58</v>
      </c>
      <c r="I29" s="163">
        <f>IF(SUM(I30:I31)=0,"-",SUM(I30:I31))</f>
        <v>189</v>
      </c>
      <c r="J29" s="163">
        <f>IF(SUM(J30:J31)=0,"-",SUM(J30:J31))</f>
        <v>7</v>
      </c>
      <c r="K29" s="163">
        <f>IF(SUM(K30:K31)=0,"-",SUM(K30:K31))</f>
        <v>4</v>
      </c>
      <c r="L29" s="163">
        <f>IF(SUM(L30:L31)=0,"-",SUM(L30:L31))</f>
        <v>13</v>
      </c>
      <c r="M29" s="163">
        <f>IF(SUM(M30:M31)=0,"-",SUM(M30:M31))</f>
        <v>41</v>
      </c>
      <c r="N29" s="163">
        <f>IF(SUM(N30:N31)=0,"-",SUM(N30:N31))</f>
        <v>25</v>
      </c>
      <c r="O29" s="163">
        <f>IF(SUM(O30:O31)=0,"-",SUM(O30:O31))</f>
        <v>12</v>
      </c>
      <c r="P29" s="163">
        <f>IF(SUM(P30:P31)=0,"-",SUM(P30:P31))</f>
        <v>8</v>
      </c>
      <c r="Q29" s="163">
        <f>IF(SUM(Q30:Q31)=0,"-",SUM(Q30:Q31))</f>
        <v>11</v>
      </c>
      <c r="R29" s="60"/>
    </row>
    <row r="30" spans="1:18">
      <c r="A30" s="124"/>
      <c r="B30" s="190" t="s">
        <v>37</v>
      </c>
      <c r="C30" s="127">
        <v>98</v>
      </c>
      <c r="D30" s="127">
        <v>22</v>
      </c>
      <c r="E30" s="127">
        <v>22</v>
      </c>
      <c r="F30" s="127">
        <v>98</v>
      </c>
      <c r="G30" s="127">
        <v>24</v>
      </c>
      <c r="H30" s="127">
        <v>34</v>
      </c>
      <c r="I30" s="127">
        <v>98</v>
      </c>
      <c r="J30" s="127">
        <v>3</v>
      </c>
      <c r="K30" s="127">
        <v>3</v>
      </c>
      <c r="L30" s="127">
        <v>7</v>
      </c>
      <c r="M30" s="127">
        <v>31</v>
      </c>
      <c r="N30" s="127">
        <v>22</v>
      </c>
      <c r="O30" s="127">
        <v>8</v>
      </c>
      <c r="P30" s="127">
        <v>5</v>
      </c>
      <c r="Q30" s="127">
        <v>3</v>
      </c>
      <c r="R30" s="60"/>
    </row>
    <row r="31" spans="1:18">
      <c r="A31" s="123"/>
      <c r="B31" s="189" t="s">
        <v>36</v>
      </c>
      <c r="C31" s="103">
        <v>91</v>
      </c>
      <c r="D31" s="103">
        <v>16</v>
      </c>
      <c r="E31" s="103">
        <v>18</v>
      </c>
      <c r="F31" s="103">
        <v>91</v>
      </c>
      <c r="G31" s="103">
        <v>27</v>
      </c>
      <c r="H31" s="103">
        <v>24</v>
      </c>
      <c r="I31" s="103">
        <v>91</v>
      </c>
      <c r="J31" s="103">
        <v>4</v>
      </c>
      <c r="K31" s="103">
        <v>1</v>
      </c>
      <c r="L31" s="103">
        <v>6</v>
      </c>
      <c r="M31" s="103">
        <v>10</v>
      </c>
      <c r="N31" s="103">
        <v>3</v>
      </c>
      <c r="O31" s="103">
        <v>4</v>
      </c>
      <c r="P31" s="103">
        <v>3</v>
      </c>
      <c r="Q31" s="103">
        <v>8</v>
      </c>
      <c r="R31" s="60"/>
    </row>
    <row r="32" spans="1:18">
      <c r="A32" s="124" t="s">
        <v>23</v>
      </c>
      <c r="B32" s="191" t="s">
        <v>90</v>
      </c>
      <c r="C32" s="163">
        <f>IF(SUM(C33:C34)=0,"-",SUM(C33:C34))</f>
        <v>1</v>
      </c>
      <c r="D32" s="163" t="str">
        <f>IF(SUM(D33:D34)=0,"-",SUM(D33:D34))</f>
        <v>-</v>
      </c>
      <c r="E32" s="163" t="str">
        <f>IF(SUM(E33:E34)=0,"-",SUM(E33:E34))</f>
        <v>-</v>
      </c>
      <c r="F32" s="163">
        <f>IF(SUM(F33:F34)=0,"-",SUM(F33:F34))</f>
        <v>1</v>
      </c>
      <c r="G32" s="163" t="str">
        <f>IF(SUM(G33:G34)=0,"-",SUM(G33:G34))</f>
        <v>-</v>
      </c>
      <c r="H32" s="163" t="str">
        <f>IF(SUM(H33:H34)=0,"-",SUM(H33:H34))</f>
        <v>-</v>
      </c>
      <c r="I32" s="163">
        <f>IF(SUM(I33:I34)=0,"-",SUM(I33:I34))</f>
        <v>1</v>
      </c>
      <c r="J32" s="163" t="str">
        <f>IF(SUM(J33:J34)=0,"-",SUM(J33:J34))</f>
        <v>-</v>
      </c>
      <c r="K32" s="163" t="str">
        <f>IF(SUM(K33:K34)=0,"-",SUM(K33:K34))</f>
        <v>-</v>
      </c>
      <c r="L32" s="163" t="str">
        <f>IF(SUM(L33:L34)=0,"-",SUM(L33:L34))</f>
        <v>-</v>
      </c>
      <c r="M32" s="163" t="str">
        <f>IF(SUM(M33:M34)=0,"-",SUM(M33:M34))</f>
        <v>-</v>
      </c>
      <c r="N32" s="163" t="str">
        <f>IF(SUM(N33:N34)=0,"-",SUM(N33:N34))</f>
        <v>-</v>
      </c>
      <c r="O32" s="163" t="str">
        <f>IF(SUM(O33:O34)=0,"-",SUM(O33:O34))</f>
        <v>-</v>
      </c>
      <c r="P32" s="163" t="str">
        <f>IF(SUM(P33:P34)=0,"-",SUM(P33:P34))</f>
        <v>-</v>
      </c>
      <c r="Q32" s="163">
        <f>IF(SUM(Q33:Q34)=0,"-",SUM(Q33:Q34))</f>
        <v>1</v>
      </c>
      <c r="R32" s="60"/>
    </row>
    <row r="33" spans="1:18" ht="12" customHeight="1">
      <c r="A33" s="124"/>
      <c r="B33" s="190" t="s">
        <v>37</v>
      </c>
      <c r="C33" s="127" t="s">
        <v>66</v>
      </c>
      <c r="D33" s="127" t="s">
        <v>66</v>
      </c>
      <c r="E33" s="127" t="s">
        <v>66</v>
      </c>
      <c r="F33" s="127" t="s">
        <v>66</v>
      </c>
      <c r="G33" s="127" t="s">
        <v>66</v>
      </c>
      <c r="H33" s="127" t="s">
        <v>66</v>
      </c>
      <c r="I33" s="127" t="s">
        <v>66</v>
      </c>
      <c r="J33" s="127" t="s">
        <v>66</v>
      </c>
      <c r="K33" s="127" t="s">
        <v>66</v>
      </c>
      <c r="L33" s="127" t="s">
        <v>66</v>
      </c>
      <c r="M33" s="127" t="s">
        <v>66</v>
      </c>
      <c r="N33" s="127" t="s">
        <v>66</v>
      </c>
      <c r="O33" s="127" t="s">
        <v>66</v>
      </c>
      <c r="P33" s="127" t="s">
        <v>66</v>
      </c>
      <c r="Q33" s="127" t="s">
        <v>66</v>
      </c>
      <c r="R33" s="60"/>
    </row>
    <row r="34" spans="1:18" ht="12" customHeight="1">
      <c r="A34" s="124"/>
      <c r="B34" s="189" t="s">
        <v>36</v>
      </c>
      <c r="C34" s="103">
        <v>1</v>
      </c>
      <c r="D34" s="103" t="s">
        <v>66</v>
      </c>
      <c r="E34" s="103" t="s">
        <v>66</v>
      </c>
      <c r="F34" s="103">
        <v>1</v>
      </c>
      <c r="G34" s="103" t="s">
        <v>66</v>
      </c>
      <c r="H34" s="103" t="s">
        <v>66</v>
      </c>
      <c r="I34" s="103">
        <v>1</v>
      </c>
      <c r="J34" s="103" t="s">
        <v>66</v>
      </c>
      <c r="K34" s="103" t="s">
        <v>66</v>
      </c>
      <c r="L34" s="103" t="s">
        <v>66</v>
      </c>
      <c r="M34" s="103" t="s">
        <v>66</v>
      </c>
      <c r="N34" s="103" t="s">
        <v>66</v>
      </c>
      <c r="O34" s="103" t="s">
        <v>66</v>
      </c>
      <c r="P34" s="103" t="s">
        <v>66</v>
      </c>
      <c r="Q34" s="103">
        <v>1</v>
      </c>
      <c r="R34" s="60"/>
    </row>
    <row r="35" spans="1:18">
      <c r="A35" s="125" t="s">
        <v>22</v>
      </c>
      <c r="B35" s="191" t="s">
        <v>90</v>
      </c>
      <c r="C35" s="163">
        <f>IF(SUM(C36:C37)=0,"-",SUM(C36:C37))</f>
        <v>3</v>
      </c>
      <c r="D35" s="163" t="str">
        <f>IF(SUM(D36:D37)=0,"-",SUM(D36:D37))</f>
        <v>-</v>
      </c>
      <c r="E35" s="163" t="str">
        <f>IF(SUM(E36:E37)=0,"-",SUM(E36:E37))</f>
        <v>-</v>
      </c>
      <c r="F35" s="163">
        <f>IF(SUM(F36:F37)=0,"-",SUM(F36:F37))</f>
        <v>3</v>
      </c>
      <c r="G35" s="163" t="str">
        <f>IF(SUM(G36:G37)=0,"-",SUM(G36:G37))</f>
        <v>-</v>
      </c>
      <c r="H35" s="163" t="str">
        <f>IF(SUM(H36:H37)=0,"-",SUM(H36:H37))</f>
        <v>-</v>
      </c>
      <c r="I35" s="163">
        <f>IF(SUM(I36:I37)=0,"-",SUM(I36:I37))</f>
        <v>3</v>
      </c>
      <c r="J35" s="163" t="str">
        <f>IF(SUM(J36:J37)=0,"-",SUM(J36:J37))</f>
        <v>-</v>
      </c>
      <c r="K35" s="163" t="str">
        <f>IF(SUM(K36:K37)=0,"-",SUM(K36:K37))</f>
        <v>-</v>
      </c>
      <c r="L35" s="163" t="str">
        <f>IF(SUM(L36:L37)=0,"-",SUM(L36:L37))</f>
        <v>-</v>
      </c>
      <c r="M35" s="163" t="str">
        <f>IF(SUM(M36:M37)=0,"-",SUM(M36:M37))</f>
        <v>-</v>
      </c>
      <c r="N35" s="163" t="str">
        <f>IF(SUM(N36:N37)=0,"-",SUM(N36:N37))</f>
        <v>-</v>
      </c>
      <c r="O35" s="163" t="str">
        <f>IF(SUM(O36:O37)=0,"-",SUM(O36:O37))</f>
        <v>-</v>
      </c>
      <c r="P35" s="163">
        <f>IF(SUM(P36:P37)=0,"-",SUM(P36:P37))</f>
        <v>2</v>
      </c>
      <c r="Q35" s="163">
        <f>IF(SUM(Q36:Q37)=0,"-",SUM(Q36:Q37))</f>
        <v>1</v>
      </c>
      <c r="R35" s="60"/>
    </row>
    <row r="36" spans="1:18" ht="12" customHeight="1">
      <c r="A36" s="124"/>
      <c r="B36" s="190" t="s">
        <v>37</v>
      </c>
      <c r="C36" s="127">
        <v>2</v>
      </c>
      <c r="D36" s="127" t="s">
        <v>66</v>
      </c>
      <c r="E36" s="127" t="s">
        <v>66</v>
      </c>
      <c r="F36" s="127">
        <v>2</v>
      </c>
      <c r="G36" s="127" t="s">
        <v>66</v>
      </c>
      <c r="H36" s="127" t="s">
        <v>66</v>
      </c>
      <c r="I36" s="127">
        <v>2</v>
      </c>
      <c r="J36" s="127" t="s">
        <v>66</v>
      </c>
      <c r="K36" s="127" t="s">
        <v>66</v>
      </c>
      <c r="L36" s="127" t="s">
        <v>66</v>
      </c>
      <c r="M36" s="127" t="s">
        <v>66</v>
      </c>
      <c r="N36" s="127" t="s">
        <v>66</v>
      </c>
      <c r="O36" s="127" t="s">
        <v>66</v>
      </c>
      <c r="P36" s="127">
        <v>1</v>
      </c>
      <c r="Q36" s="127">
        <v>1</v>
      </c>
      <c r="R36" s="60"/>
    </row>
    <row r="37" spans="1:18" ht="12" customHeight="1">
      <c r="A37" s="123"/>
      <c r="B37" s="189" t="s">
        <v>36</v>
      </c>
      <c r="C37" s="103">
        <v>1</v>
      </c>
      <c r="D37" s="103" t="s">
        <v>66</v>
      </c>
      <c r="E37" s="103" t="s">
        <v>66</v>
      </c>
      <c r="F37" s="103">
        <v>1</v>
      </c>
      <c r="G37" s="103" t="s">
        <v>66</v>
      </c>
      <c r="H37" s="103" t="s">
        <v>66</v>
      </c>
      <c r="I37" s="103">
        <v>1</v>
      </c>
      <c r="J37" s="103" t="s">
        <v>66</v>
      </c>
      <c r="K37" s="103" t="s">
        <v>66</v>
      </c>
      <c r="L37" s="103" t="s">
        <v>66</v>
      </c>
      <c r="M37" s="103" t="s">
        <v>66</v>
      </c>
      <c r="N37" s="103" t="s">
        <v>66</v>
      </c>
      <c r="O37" s="103" t="s">
        <v>66</v>
      </c>
      <c r="P37" s="103">
        <v>1</v>
      </c>
      <c r="Q37" s="103" t="s">
        <v>66</v>
      </c>
      <c r="R37" s="60"/>
    </row>
    <row r="38" spans="1:18">
      <c r="A38" s="125" t="s">
        <v>20</v>
      </c>
      <c r="B38" s="191" t="s">
        <v>90</v>
      </c>
      <c r="C38" s="163">
        <f>IF(SUM(C39:C40)=0,"-",SUM(C39:C40))</f>
        <v>100</v>
      </c>
      <c r="D38" s="163">
        <f>IF(SUM(D39:D40)=0,"-",SUM(D39:D40))</f>
        <v>12</v>
      </c>
      <c r="E38" s="163">
        <f>IF(SUM(E39:E40)=0,"-",SUM(E39:E40))</f>
        <v>28</v>
      </c>
      <c r="F38" s="163">
        <f>IF(SUM(F39:F40)=0,"-",SUM(F39:F40))</f>
        <v>100</v>
      </c>
      <c r="G38" s="163">
        <f>IF(SUM(G39:G40)=0,"-",SUM(G39:G40))</f>
        <v>22</v>
      </c>
      <c r="H38" s="163">
        <f>IF(SUM(H39:H40)=0,"-",SUM(H39:H40))</f>
        <v>29</v>
      </c>
      <c r="I38" s="163">
        <f>IF(SUM(I39:I40)=0,"-",SUM(I39:I40))</f>
        <v>100</v>
      </c>
      <c r="J38" s="163">
        <f>IF(SUM(J39:J40)=0,"-",SUM(J39:J40))</f>
        <v>40</v>
      </c>
      <c r="K38" s="163">
        <f>IF(SUM(K39:K40)=0,"-",SUM(K39:K40))</f>
        <v>6</v>
      </c>
      <c r="L38" s="163">
        <f>IF(SUM(L39:L40)=0,"-",SUM(L39:L40))</f>
        <v>26</v>
      </c>
      <c r="M38" s="163">
        <f>IF(SUM(M39:M40)=0,"-",SUM(M39:M40))</f>
        <v>7</v>
      </c>
      <c r="N38" s="163">
        <f>IF(SUM(N39:N40)=0,"-",SUM(N39:N40))</f>
        <v>5</v>
      </c>
      <c r="O38" s="163">
        <f>IF(SUM(O39:O40)=0,"-",SUM(O39:O40))</f>
        <v>6</v>
      </c>
      <c r="P38" s="163">
        <f>IF(SUM(P39:P40)=0,"-",SUM(P39:P40))</f>
        <v>67</v>
      </c>
      <c r="Q38" s="163">
        <f>IF(SUM(Q39:Q40)=0,"-",SUM(Q39:Q40))</f>
        <v>33</v>
      </c>
      <c r="R38" s="60"/>
    </row>
    <row r="39" spans="1:18" ht="12" customHeight="1">
      <c r="A39" s="124"/>
      <c r="B39" s="190" t="s">
        <v>37</v>
      </c>
      <c r="C39" s="69">
        <v>24</v>
      </c>
      <c r="D39" s="69">
        <v>1</v>
      </c>
      <c r="E39" s="69">
        <v>11</v>
      </c>
      <c r="F39" s="69">
        <v>24</v>
      </c>
      <c r="G39" s="69">
        <v>6</v>
      </c>
      <c r="H39" s="69">
        <v>6</v>
      </c>
      <c r="I39" s="69">
        <v>24</v>
      </c>
      <c r="J39" s="69">
        <v>10</v>
      </c>
      <c r="K39" s="69">
        <v>1</v>
      </c>
      <c r="L39" s="69">
        <v>6</v>
      </c>
      <c r="M39" s="69">
        <v>3</v>
      </c>
      <c r="N39" s="69">
        <v>2</v>
      </c>
      <c r="O39" s="69">
        <v>2</v>
      </c>
      <c r="P39" s="69">
        <v>12</v>
      </c>
      <c r="Q39" s="69">
        <v>12</v>
      </c>
      <c r="R39" s="60"/>
    </row>
    <row r="40" spans="1:18" ht="12" customHeight="1">
      <c r="A40" s="123"/>
      <c r="B40" s="189" t="s">
        <v>36</v>
      </c>
      <c r="C40" s="66">
        <v>76</v>
      </c>
      <c r="D40" s="66">
        <v>11</v>
      </c>
      <c r="E40" s="66">
        <v>17</v>
      </c>
      <c r="F40" s="66">
        <v>76</v>
      </c>
      <c r="G40" s="66">
        <v>16</v>
      </c>
      <c r="H40" s="66">
        <v>23</v>
      </c>
      <c r="I40" s="66">
        <v>76</v>
      </c>
      <c r="J40" s="66">
        <v>30</v>
      </c>
      <c r="K40" s="66">
        <v>5</v>
      </c>
      <c r="L40" s="66">
        <v>20</v>
      </c>
      <c r="M40" s="66">
        <v>4</v>
      </c>
      <c r="N40" s="66">
        <v>3</v>
      </c>
      <c r="O40" s="66">
        <v>4</v>
      </c>
      <c r="P40" s="66">
        <v>55</v>
      </c>
      <c r="Q40" s="66">
        <v>21</v>
      </c>
      <c r="R40" s="60"/>
    </row>
    <row r="41" spans="1:18" ht="12" customHeight="1">
      <c r="A41" s="188" t="s">
        <v>94</v>
      </c>
      <c r="B41" s="16" t="s">
        <v>90</v>
      </c>
      <c r="C41" s="15">
        <f>C44</f>
        <v>9</v>
      </c>
      <c r="D41" s="15">
        <f>D44</f>
        <v>2</v>
      </c>
      <c r="E41" s="15">
        <f>E44</f>
        <v>2</v>
      </c>
      <c r="F41" s="15">
        <f>F44</f>
        <v>9</v>
      </c>
      <c r="G41" s="15">
        <f>G44</f>
        <v>4</v>
      </c>
      <c r="H41" s="15">
        <f>H44</f>
        <v>1</v>
      </c>
      <c r="I41" s="15">
        <f>I44</f>
        <v>9</v>
      </c>
      <c r="J41" s="15" t="str">
        <f>J44</f>
        <v>-</v>
      </c>
      <c r="K41" s="15" t="str">
        <f>K44</f>
        <v>-</v>
      </c>
      <c r="L41" s="15" t="str">
        <f>L44</f>
        <v>-</v>
      </c>
      <c r="M41" s="15">
        <f>M44</f>
        <v>5</v>
      </c>
      <c r="N41" s="15">
        <f>N44</f>
        <v>2</v>
      </c>
      <c r="O41" s="15">
        <f>O44</f>
        <v>2</v>
      </c>
      <c r="P41" s="15">
        <f>P44</f>
        <v>4</v>
      </c>
      <c r="Q41" s="15">
        <f>Q44</f>
        <v>4</v>
      </c>
      <c r="R41" s="60"/>
    </row>
    <row r="42" spans="1:18" ht="12" customHeight="1">
      <c r="A42" s="187"/>
      <c r="B42" s="180" t="s">
        <v>37</v>
      </c>
      <c r="C42" s="12">
        <f>C45</f>
        <v>2</v>
      </c>
      <c r="D42" s="12" t="str">
        <f>D45</f>
        <v>-</v>
      </c>
      <c r="E42" s="12">
        <f>E45</f>
        <v>1</v>
      </c>
      <c r="F42" s="12">
        <f>F45</f>
        <v>2</v>
      </c>
      <c r="G42" s="12">
        <f>G45</f>
        <v>1</v>
      </c>
      <c r="H42" s="12" t="str">
        <f>H45</f>
        <v>-</v>
      </c>
      <c r="I42" s="12">
        <f>I45</f>
        <v>2</v>
      </c>
      <c r="J42" s="12" t="str">
        <f>J45</f>
        <v>-</v>
      </c>
      <c r="K42" s="12" t="str">
        <f>K45</f>
        <v>-</v>
      </c>
      <c r="L42" s="12" t="str">
        <f>L45</f>
        <v>-</v>
      </c>
      <c r="M42" s="12">
        <f>M45</f>
        <v>2</v>
      </c>
      <c r="N42" s="12">
        <f>N45</f>
        <v>1</v>
      </c>
      <c r="O42" s="12">
        <f>O45</f>
        <v>2</v>
      </c>
      <c r="P42" s="12">
        <f>P45</f>
        <v>1</v>
      </c>
      <c r="Q42" s="12">
        <f>Q45</f>
        <v>1</v>
      </c>
      <c r="R42" s="60"/>
    </row>
    <row r="43" spans="1:18" ht="12" customHeight="1">
      <c r="A43" s="186"/>
      <c r="B43" s="173" t="s">
        <v>36</v>
      </c>
      <c r="C43" s="9">
        <f>C46</f>
        <v>7</v>
      </c>
      <c r="D43" s="9">
        <f>D46</f>
        <v>2</v>
      </c>
      <c r="E43" s="9">
        <f>E46</f>
        <v>1</v>
      </c>
      <c r="F43" s="9">
        <f>F46</f>
        <v>7</v>
      </c>
      <c r="G43" s="9">
        <f>G46</f>
        <v>3</v>
      </c>
      <c r="H43" s="9">
        <f>H46</f>
        <v>1</v>
      </c>
      <c r="I43" s="9">
        <f>I46</f>
        <v>7</v>
      </c>
      <c r="J43" s="9" t="str">
        <f>J46</f>
        <v>-</v>
      </c>
      <c r="K43" s="9" t="str">
        <f>K46</f>
        <v>-</v>
      </c>
      <c r="L43" s="9" t="str">
        <f>L46</f>
        <v>-</v>
      </c>
      <c r="M43" s="9">
        <f>M46</f>
        <v>3</v>
      </c>
      <c r="N43" s="9">
        <f>N46</f>
        <v>1</v>
      </c>
      <c r="O43" s="9" t="str">
        <f>O46</f>
        <v>-</v>
      </c>
      <c r="P43" s="9">
        <f>P46</f>
        <v>3</v>
      </c>
      <c r="Q43" s="9">
        <f>Q46</f>
        <v>3</v>
      </c>
      <c r="R43" s="60"/>
    </row>
    <row r="44" spans="1:18">
      <c r="A44" s="178" t="s">
        <v>93</v>
      </c>
      <c r="B44" s="185" t="s">
        <v>90</v>
      </c>
      <c r="C44" s="31">
        <f>IF(SUM(C45:C46)=0,"-",SUM(C45:C46))</f>
        <v>9</v>
      </c>
      <c r="D44" s="31">
        <f>IF(SUM(D45:D46)=0,"-",SUM(D45:D46))</f>
        <v>2</v>
      </c>
      <c r="E44" s="31">
        <f>IF(SUM(E45:E46)=0,"-",SUM(E45:E46))</f>
        <v>2</v>
      </c>
      <c r="F44" s="31">
        <f>IF(SUM(F45:F46)=0,"-",SUM(F45:F46))</f>
        <v>9</v>
      </c>
      <c r="G44" s="31">
        <f>IF(SUM(G45:G46)=0,"-",SUM(G45:G46))</f>
        <v>4</v>
      </c>
      <c r="H44" s="31">
        <f>IF(SUM(H45:H46)=0,"-",SUM(H45:H46))</f>
        <v>1</v>
      </c>
      <c r="I44" s="31">
        <f>IF(SUM(I45:I46)=0,"-",SUM(I45:I46))</f>
        <v>9</v>
      </c>
      <c r="J44" s="31" t="str">
        <f>IF(SUM(J45:J46)=0,"-",SUM(J45:J46))</f>
        <v>-</v>
      </c>
      <c r="K44" s="31" t="str">
        <f>IF(SUM(K45:K46)=0,"-",SUM(K45:K46))</f>
        <v>-</v>
      </c>
      <c r="L44" s="31" t="str">
        <f>IF(SUM(L45:L46)=0,"-",SUM(L45:L46))</f>
        <v>-</v>
      </c>
      <c r="M44" s="31">
        <f>IF(SUM(M45:M46)=0,"-",SUM(M45:M46))</f>
        <v>5</v>
      </c>
      <c r="N44" s="31">
        <f>IF(SUM(N45:N46)=0,"-",SUM(N45:N46))</f>
        <v>2</v>
      </c>
      <c r="O44" s="31">
        <f>IF(SUM(O45:O46)=0,"-",SUM(O45:O46))</f>
        <v>2</v>
      </c>
      <c r="P44" s="31">
        <f>IF(SUM(P45:P46)=0,"-",SUM(P45:P46))</f>
        <v>4</v>
      </c>
      <c r="Q44" s="31">
        <f>IF(SUM(Q45:Q46)=0,"-",SUM(Q45:Q46))</f>
        <v>4</v>
      </c>
      <c r="R44" s="60"/>
    </row>
    <row r="45" spans="1:18" ht="12" customHeight="1">
      <c r="A45" s="124"/>
      <c r="B45" s="237" t="s">
        <v>37</v>
      </c>
      <c r="C45" s="31">
        <f>IF(SUM(C48,C51,C54,C57,C60)=0,"-",SUM(C48,C51,C54,C57,C60))</f>
        <v>2</v>
      </c>
      <c r="D45" s="31" t="str">
        <f>IF(SUM(D48,D51,D54,D57,D60)=0,"-",SUM(D48,D51,D54,D57,D60))</f>
        <v>-</v>
      </c>
      <c r="E45" s="31">
        <f>IF(SUM(E48,E51,E54,E57,E60)=0,"-",SUM(E48,E51,E54,E57,E60))</f>
        <v>1</v>
      </c>
      <c r="F45" s="31">
        <f>IF(SUM(F48,F51,F54,F57,F60)=0,"-",SUM(F48,F51,F54,F57,F60))</f>
        <v>2</v>
      </c>
      <c r="G45" s="31">
        <f>IF(SUM(G48,G51,G54,G57,G60)=0,"-",SUM(G48,G51,G54,G57,G60))</f>
        <v>1</v>
      </c>
      <c r="H45" s="31" t="str">
        <f>IF(SUM(H48,H51,H54,H57,H60)=0,"-",SUM(H48,H51,H54,H57,H60))</f>
        <v>-</v>
      </c>
      <c r="I45" s="31">
        <f>IF(SUM(I48,I51,I54,I57,I60)=0,"-",SUM(I48,I51,I54,I57,I60))</f>
        <v>2</v>
      </c>
      <c r="J45" s="31" t="str">
        <f>IF(SUM(J48,J51,J54,J57,J60)=0,"-",SUM(J48,J51,J54,J57,J60))</f>
        <v>-</v>
      </c>
      <c r="K45" s="31" t="str">
        <f>IF(SUM(K48,K51,K54,K57,K60)=0,"-",SUM(K48,K51,K54,K57,K60))</f>
        <v>-</v>
      </c>
      <c r="L45" s="31" t="str">
        <f>IF(SUM(L48,L51,L54,L57,L60)=0,"-",SUM(L48,L51,L54,L57,L60))</f>
        <v>-</v>
      </c>
      <c r="M45" s="31">
        <f>IF(SUM(M48,M51,M54,M57,M60)=0,"-",SUM(M48,M51,M54,M57,M60))</f>
        <v>2</v>
      </c>
      <c r="N45" s="31">
        <f>IF(SUM(N48,N51,N54,N57,N60)=0,"-",SUM(N48,N51,N54,N57,N60))</f>
        <v>1</v>
      </c>
      <c r="O45" s="31">
        <f>IF(SUM(O48,O51,O54,O57,O60)=0,"-",SUM(O48,O51,O54,O57,O60))</f>
        <v>2</v>
      </c>
      <c r="P45" s="31">
        <f>IF(SUM(P48,P51,P54,P57,P60)=0,"-",SUM(P48,P51,P54,P57,P60))</f>
        <v>1</v>
      </c>
      <c r="Q45" s="31">
        <f>IF(SUM(Q48,Q51,Q54,Q57,Q60)=0,"-",SUM(Q48,Q51,Q54,Q57,Q60))</f>
        <v>1</v>
      </c>
      <c r="R45" s="60"/>
    </row>
    <row r="46" spans="1:18" ht="12" customHeight="1">
      <c r="A46" s="10"/>
      <c r="B46" s="236" t="s">
        <v>36</v>
      </c>
      <c r="C46" s="9">
        <f>IF(SUM(C49,C52,C55,C58,C61)=0,"-",SUM(C49,C52,C55,C58,C61))</f>
        <v>7</v>
      </c>
      <c r="D46" s="9">
        <f>IF(SUM(D49,D52,D55,D58,D61)=0,"-",SUM(D49,D52,D55,D58,D61))</f>
        <v>2</v>
      </c>
      <c r="E46" s="9">
        <f>IF(SUM(E49,E52,E55,E58,E61)=0,"-",SUM(E49,E52,E55,E58,E61))</f>
        <v>1</v>
      </c>
      <c r="F46" s="9">
        <f>IF(SUM(F49,F52,F55,F58,F61)=0,"-",SUM(F49,F52,F55,F58,F61))</f>
        <v>7</v>
      </c>
      <c r="G46" s="9">
        <f>IF(SUM(G49,G52,G55,G58,G61)=0,"-",SUM(G49,G52,G55,G58,G61))</f>
        <v>3</v>
      </c>
      <c r="H46" s="9">
        <f>IF(SUM(H49,H52,H55,H58,H61)=0,"-",SUM(H49,H52,H55,H58,H61))</f>
        <v>1</v>
      </c>
      <c r="I46" s="9">
        <f>IF(SUM(I49,I52,I55,I58,I61)=0,"-",SUM(I49,I52,I55,I58,I61))</f>
        <v>7</v>
      </c>
      <c r="J46" s="9" t="str">
        <f>IF(SUM(J49,J52,J55,J58,J61)=0,"-",SUM(J49,J52,J55,J58,J61))</f>
        <v>-</v>
      </c>
      <c r="K46" s="9" t="str">
        <f>IF(SUM(K49,K52,K55,K58,K61)=0,"-",SUM(K49,K52,K55,K58,K61))</f>
        <v>-</v>
      </c>
      <c r="L46" s="9" t="str">
        <f>IF(SUM(L49,L52,L55,L58,L61)=0,"-",SUM(L49,L52,L55,L58,L61))</f>
        <v>-</v>
      </c>
      <c r="M46" s="9">
        <f>IF(SUM(M49,M52,M55,M58,M61)=0,"-",SUM(M49,M52,M55,M58,M61))</f>
        <v>3</v>
      </c>
      <c r="N46" s="9">
        <f>IF(SUM(N49,N52,N55,N58,N61)=0,"-",SUM(N49,N52,N55,N58,N61))</f>
        <v>1</v>
      </c>
      <c r="O46" s="9" t="str">
        <f>IF(SUM(O49,O52,O55,O58,O61)=0,"-",SUM(O49,O52,O55,O58,O61))</f>
        <v>-</v>
      </c>
      <c r="P46" s="9">
        <f>IF(SUM(P49,P52,P55,P58,P61)=0,"-",SUM(P49,P52,P55,P58,P61))</f>
        <v>3</v>
      </c>
      <c r="Q46" s="9">
        <f>IF(SUM(Q49,Q52,Q55,Q58,Q61)=0,"-",SUM(Q49,Q52,Q55,Q58,Q61))</f>
        <v>3</v>
      </c>
      <c r="R46" s="60"/>
    </row>
    <row r="47" spans="1:18">
      <c r="A47" s="125" t="s">
        <v>17</v>
      </c>
      <c r="B47" s="233" t="s">
        <v>90</v>
      </c>
      <c r="C47" s="232">
        <f>IF(SUM(C48:C49)=0,"-",SUM(C48:C49))</f>
        <v>3</v>
      </c>
      <c r="D47" s="232">
        <f>IF(SUM(D48:D49)=0,"-",SUM(D48:D49))</f>
        <v>1</v>
      </c>
      <c r="E47" s="232" t="str">
        <f>IF(SUM(E48:E49)=0,"-",SUM(E48:E49))</f>
        <v>-</v>
      </c>
      <c r="F47" s="232">
        <f>IF(SUM(F48:F49)=0,"-",SUM(F48:F49))</f>
        <v>3</v>
      </c>
      <c r="G47" s="232">
        <f>IF(SUM(G48:G49)=0,"-",SUM(G48:G49))</f>
        <v>1</v>
      </c>
      <c r="H47" s="232">
        <f>IF(SUM(H48:H49)=0,"-",SUM(H48:H49))</f>
        <v>1</v>
      </c>
      <c r="I47" s="232">
        <f>IF(SUM(I48:I49)=0,"-",SUM(I48:I49))</f>
        <v>3</v>
      </c>
      <c r="J47" s="232" t="str">
        <f>IF(SUM(J48:J49)=0,"-",SUM(J48:J49))</f>
        <v>-</v>
      </c>
      <c r="K47" s="232" t="str">
        <f>IF(SUM(K48:K49)=0,"-",SUM(K48:K49))</f>
        <v>-</v>
      </c>
      <c r="L47" s="232" t="str">
        <f>IF(SUM(L48:L49)=0,"-",SUM(L48:L49))</f>
        <v>-</v>
      </c>
      <c r="M47" s="232" t="str">
        <f>IF(SUM(M48:M49)=0,"-",SUM(M48:M49))</f>
        <v>-</v>
      </c>
      <c r="N47" s="232" t="str">
        <f>IF(SUM(N48:N49)=0,"-",SUM(N48:N49))</f>
        <v>-</v>
      </c>
      <c r="O47" s="232" t="str">
        <f>IF(SUM(O48:O49)=0,"-",SUM(O48:O49))</f>
        <v>-</v>
      </c>
      <c r="P47" s="232">
        <f>IF(SUM(P48:P49)=0,"-",SUM(P48:P49))</f>
        <v>2</v>
      </c>
      <c r="Q47" s="232">
        <f>IF(SUM(Q48:Q49)=0,"-",SUM(Q48:Q49))</f>
        <v>1</v>
      </c>
      <c r="R47" s="60"/>
    </row>
    <row r="48" spans="1:18" ht="13.5">
      <c r="A48" s="231"/>
      <c r="B48" s="235" t="s">
        <v>37</v>
      </c>
      <c r="C48" s="69" t="s">
        <v>12</v>
      </c>
      <c r="D48" s="69" t="s">
        <v>12</v>
      </c>
      <c r="E48" s="69" t="s">
        <v>12</v>
      </c>
      <c r="F48" s="69" t="s">
        <v>12</v>
      </c>
      <c r="G48" s="69" t="s">
        <v>12</v>
      </c>
      <c r="H48" s="69" t="s">
        <v>12</v>
      </c>
      <c r="I48" s="69" t="s">
        <v>12</v>
      </c>
      <c r="J48" s="69" t="s">
        <v>12</v>
      </c>
      <c r="K48" s="69" t="s">
        <v>12</v>
      </c>
      <c r="L48" s="69" t="s">
        <v>12</v>
      </c>
      <c r="M48" s="69" t="s">
        <v>12</v>
      </c>
      <c r="N48" s="69" t="s">
        <v>12</v>
      </c>
      <c r="O48" s="69" t="s">
        <v>12</v>
      </c>
      <c r="P48" s="69" t="s">
        <v>12</v>
      </c>
      <c r="Q48" s="69" t="s">
        <v>12</v>
      </c>
      <c r="R48" s="60"/>
    </row>
    <row r="49" spans="1:18" ht="13.5">
      <c r="A49" s="230"/>
      <c r="B49" s="234" t="s">
        <v>36</v>
      </c>
      <c r="C49" s="66">
        <v>3</v>
      </c>
      <c r="D49" s="66">
        <v>1</v>
      </c>
      <c r="E49" s="66" t="s">
        <v>12</v>
      </c>
      <c r="F49" s="66">
        <v>3</v>
      </c>
      <c r="G49" s="66">
        <v>1</v>
      </c>
      <c r="H49" s="66">
        <v>1</v>
      </c>
      <c r="I49" s="66">
        <v>3</v>
      </c>
      <c r="J49" s="66" t="s">
        <v>68</v>
      </c>
      <c r="K49" s="66" t="s">
        <v>68</v>
      </c>
      <c r="L49" s="66" t="s">
        <v>68</v>
      </c>
      <c r="M49" s="66" t="s">
        <v>68</v>
      </c>
      <c r="N49" s="66" t="s">
        <v>68</v>
      </c>
      <c r="O49" s="66" t="s">
        <v>68</v>
      </c>
      <c r="P49" s="66">
        <v>2</v>
      </c>
      <c r="Q49" s="66">
        <v>1</v>
      </c>
      <c r="R49" s="60"/>
    </row>
    <row r="50" spans="1:18">
      <c r="A50" s="125" t="s">
        <v>16</v>
      </c>
      <c r="B50" s="233" t="s">
        <v>90</v>
      </c>
      <c r="C50" s="232">
        <f>IF(SUM(C51:C52)=0,"-",SUM(C51:C52))</f>
        <v>4</v>
      </c>
      <c r="D50" s="232">
        <f>IF(SUM(D51:D52)=0,"-",SUM(D51:D52))</f>
        <v>1</v>
      </c>
      <c r="E50" s="232">
        <f>IF(SUM(E51:E52)=0,"-",SUM(E51:E52))</f>
        <v>2</v>
      </c>
      <c r="F50" s="232">
        <f>IF(SUM(F51:F52)=0,"-",SUM(F51:F52))</f>
        <v>4</v>
      </c>
      <c r="G50" s="232">
        <f>IF(SUM(G51:G52)=0,"-",SUM(G51:G52))</f>
        <v>3</v>
      </c>
      <c r="H50" s="232" t="str">
        <f>IF(SUM(H51:H52)=0,"-",SUM(H51:H52))</f>
        <v>-</v>
      </c>
      <c r="I50" s="232">
        <f>IF(SUM(I51:I52)=0,"-",SUM(I51:I52))</f>
        <v>4</v>
      </c>
      <c r="J50" s="232" t="str">
        <f>IF(SUM(J51:J52)=0,"-",SUM(J51:J52))</f>
        <v>-</v>
      </c>
      <c r="K50" s="232" t="str">
        <f>IF(SUM(K51:K52)=0,"-",SUM(K51:K52))</f>
        <v>-</v>
      </c>
      <c r="L50" s="232" t="str">
        <f>IF(SUM(L51:L52)=0,"-",SUM(L51:L52))</f>
        <v>-</v>
      </c>
      <c r="M50" s="232">
        <f>IF(SUM(M51:M52)=0,"-",SUM(M51:M52))</f>
        <v>3</v>
      </c>
      <c r="N50" s="232">
        <f>IF(SUM(N51:N52)=0,"-",SUM(N51:N52))</f>
        <v>2</v>
      </c>
      <c r="O50" s="232">
        <f>IF(SUM(O51:O52)=0,"-",SUM(O51:O52))</f>
        <v>1</v>
      </c>
      <c r="P50" s="232">
        <f>IF(SUM(P51:P52)=0,"-",SUM(P51:P52))</f>
        <v>2</v>
      </c>
      <c r="Q50" s="232">
        <f>IF(SUM(Q51:Q52)=0,"-",SUM(Q51:Q52))</f>
        <v>2</v>
      </c>
      <c r="R50" s="60"/>
    </row>
    <row r="51" spans="1:18" ht="13.5">
      <c r="A51" s="231"/>
      <c r="B51" s="235" t="s">
        <v>37</v>
      </c>
      <c r="C51" s="69">
        <v>1</v>
      </c>
      <c r="D51" s="69" t="s">
        <v>12</v>
      </c>
      <c r="E51" s="69">
        <v>1</v>
      </c>
      <c r="F51" s="69">
        <v>1</v>
      </c>
      <c r="G51" s="69">
        <v>1</v>
      </c>
      <c r="H51" s="69" t="s">
        <v>66</v>
      </c>
      <c r="I51" s="69">
        <v>1</v>
      </c>
      <c r="J51" s="69" t="s">
        <v>66</v>
      </c>
      <c r="K51" s="69" t="s">
        <v>66</v>
      </c>
      <c r="L51" s="69" t="s">
        <v>66</v>
      </c>
      <c r="M51" s="69">
        <v>1</v>
      </c>
      <c r="N51" s="69">
        <v>1</v>
      </c>
      <c r="O51" s="69">
        <v>1</v>
      </c>
      <c r="P51" s="69">
        <v>1</v>
      </c>
      <c r="Q51" s="69" t="s">
        <v>66</v>
      </c>
      <c r="R51" s="60"/>
    </row>
    <row r="52" spans="1:18" ht="13.5">
      <c r="A52" s="230"/>
      <c r="B52" s="234" t="s">
        <v>36</v>
      </c>
      <c r="C52" s="66">
        <v>3</v>
      </c>
      <c r="D52" s="66">
        <v>1</v>
      </c>
      <c r="E52" s="66">
        <v>1</v>
      </c>
      <c r="F52" s="66">
        <v>3</v>
      </c>
      <c r="G52" s="66">
        <v>2</v>
      </c>
      <c r="H52" s="66" t="s">
        <v>67</v>
      </c>
      <c r="I52" s="66">
        <v>3</v>
      </c>
      <c r="J52" s="66" t="s">
        <v>67</v>
      </c>
      <c r="K52" s="66" t="s">
        <v>67</v>
      </c>
      <c r="L52" s="66" t="s">
        <v>67</v>
      </c>
      <c r="M52" s="66">
        <v>2</v>
      </c>
      <c r="N52" s="66">
        <v>1</v>
      </c>
      <c r="O52" s="66" t="s">
        <v>67</v>
      </c>
      <c r="P52" s="66">
        <v>1</v>
      </c>
      <c r="Q52" s="66">
        <v>2</v>
      </c>
      <c r="R52" s="60"/>
    </row>
    <row r="53" spans="1:18">
      <c r="A53" s="125" t="s">
        <v>15</v>
      </c>
      <c r="B53" s="233" t="s">
        <v>90</v>
      </c>
      <c r="C53" s="232">
        <f>IF(SUM(C54:C55)=0,"-",SUM(C54:C55))</f>
        <v>2</v>
      </c>
      <c r="D53" s="232" t="str">
        <f>IF(SUM(D54:D55)=0,"-",SUM(D54:D55))</f>
        <v>-</v>
      </c>
      <c r="E53" s="232" t="str">
        <f>IF(SUM(E54:E55)=0,"-",SUM(E54:E55))</f>
        <v>-</v>
      </c>
      <c r="F53" s="232">
        <f>IF(SUM(F54:F55)=0,"-",SUM(F54:F55))</f>
        <v>2</v>
      </c>
      <c r="G53" s="232" t="str">
        <f>IF(SUM(G54:G55)=0,"-",SUM(G54:G55))</f>
        <v>-</v>
      </c>
      <c r="H53" s="232" t="str">
        <f>IF(SUM(H54:H55)=0,"-",SUM(H54:H55))</f>
        <v>-</v>
      </c>
      <c r="I53" s="232">
        <f>IF(SUM(I54:I55)=0,"-",SUM(I54:I55))</f>
        <v>2</v>
      </c>
      <c r="J53" s="232" t="str">
        <f>IF(SUM(J54:J55)=0,"-",SUM(J54:J55))</f>
        <v>-</v>
      </c>
      <c r="K53" s="232" t="str">
        <f>IF(SUM(K54:K55)=0,"-",SUM(K54:K55))</f>
        <v>-</v>
      </c>
      <c r="L53" s="232" t="str">
        <f>IF(SUM(L54:L55)=0,"-",SUM(L54:L55))</f>
        <v>-</v>
      </c>
      <c r="M53" s="232">
        <f>IF(SUM(M54:M55)=0,"-",SUM(M54:M55))</f>
        <v>2</v>
      </c>
      <c r="N53" s="232" t="str">
        <f>IF(SUM(N54:N55)=0,"-",SUM(N54:N55))</f>
        <v>-</v>
      </c>
      <c r="O53" s="232">
        <f>IF(SUM(O54:O55)=0,"-",SUM(O54:O55))</f>
        <v>1</v>
      </c>
      <c r="P53" s="232" t="str">
        <f>IF(SUM(P54:P55)=0,"-",SUM(P54:P55))</f>
        <v>-</v>
      </c>
      <c r="Q53" s="232">
        <f>IF(SUM(Q54:Q55)=0,"-",SUM(Q54:Q55))</f>
        <v>1</v>
      </c>
      <c r="R53" s="60"/>
    </row>
    <row r="54" spans="1:18" ht="13.5">
      <c r="A54" s="231"/>
      <c r="B54" s="235" t="s">
        <v>37</v>
      </c>
      <c r="C54" s="69">
        <v>1</v>
      </c>
      <c r="D54" s="69" t="s">
        <v>12</v>
      </c>
      <c r="E54" s="69" t="s">
        <v>12</v>
      </c>
      <c r="F54" s="69">
        <v>1</v>
      </c>
      <c r="G54" s="69" t="s">
        <v>12</v>
      </c>
      <c r="H54" s="69" t="s">
        <v>12</v>
      </c>
      <c r="I54" s="69">
        <v>1</v>
      </c>
      <c r="J54" s="69" t="s">
        <v>66</v>
      </c>
      <c r="K54" s="69" t="s">
        <v>66</v>
      </c>
      <c r="L54" s="69" t="s">
        <v>66</v>
      </c>
      <c r="M54" s="69">
        <v>1</v>
      </c>
      <c r="N54" s="69" t="s">
        <v>66</v>
      </c>
      <c r="O54" s="69">
        <v>1</v>
      </c>
      <c r="P54" s="69" t="s">
        <v>66</v>
      </c>
      <c r="Q54" s="69">
        <v>1</v>
      </c>
      <c r="R54" s="60"/>
    </row>
    <row r="55" spans="1:18" ht="13.5">
      <c r="A55" s="230"/>
      <c r="B55" s="234" t="s">
        <v>36</v>
      </c>
      <c r="C55" s="66">
        <v>1</v>
      </c>
      <c r="D55" s="66" t="s">
        <v>12</v>
      </c>
      <c r="E55" s="66" t="s">
        <v>12</v>
      </c>
      <c r="F55" s="66">
        <v>1</v>
      </c>
      <c r="G55" s="66" t="s">
        <v>12</v>
      </c>
      <c r="H55" s="66" t="s">
        <v>12</v>
      </c>
      <c r="I55" s="66">
        <v>1</v>
      </c>
      <c r="J55" s="66" t="s">
        <v>66</v>
      </c>
      <c r="K55" s="66" t="s">
        <v>66</v>
      </c>
      <c r="L55" s="66" t="s">
        <v>66</v>
      </c>
      <c r="M55" s="66">
        <v>1</v>
      </c>
      <c r="N55" s="66" t="s">
        <v>66</v>
      </c>
      <c r="O55" s="66" t="s">
        <v>66</v>
      </c>
      <c r="P55" s="66" t="s">
        <v>66</v>
      </c>
      <c r="Q55" s="66" t="s">
        <v>66</v>
      </c>
      <c r="R55" s="60"/>
    </row>
    <row r="56" spans="1:18">
      <c r="A56" s="125" t="s">
        <v>14</v>
      </c>
      <c r="B56" s="233" t="s">
        <v>90</v>
      </c>
      <c r="C56" s="232" t="str">
        <f>IF(SUM(C57:C58)=0,"-",SUM(C57:C58))</f>
        <v>-</v>
      </c>
      <c r="D56" s="232" t="str">
        <f>IF(SUM(D57:D58)=0,"-",SUM(D57:D58))</f>
        <v>-</v>
      </c>
      <c r="E56" s="232" t="str">
        <f>IF(SUM(E57:E58)=0,"-",SUM(E57:E58))</f>
        <v>-</v>
      </c>
      <c r="F56" s="232" t="str">
        <f>IF(SUM(F57:F58)=0,"-",SUM(F57:F58))</f>
        <v>-</v>
      </c>
      <c r="G56" s="232" t="str">
        <f>IF(SUM(G57:G58)=0,"-",SUM(G57:G58))</f>
        <v>-</v>
      </c>
      <c r="H56" s="232" t="str">
        <f>IF(SUM(H57:H58)=0,"-",SUM(H57:H58))</f>
        <v>-</v>
      </c>
      <c r="I56" s="232" t="str">
        <f>IF(SUM(I57:I58)=0,"-",SUM(I57:I58))</f>
        <v>-</v>
      </c>
      <c r="J56" s="232" t="str">
        <f>IF(SUM(J57:J58)=0,"-",SUM(J57:J58))</f>
        <v>-</v>
      </c>
      <c r="K56" s="232" t="str">
        <f>IF(SUM(K57:K58)=0,"-",SUM(K57:K58))</f>
        <v>-</v>
      </c>
      <c r="L56" s="232" t="str">
        <f>IF(SUM(L57:L58)=0,"-",SUM(L57:L58))</f>
        <v>-</v>
      </c>
      <c r="M56" s="232" t="str">
        <f>IF(SUM(M57:M58)=0,"-",SUM(M57:M58))</f>
        <v>-</v>
      </c>
      <c r="N56" s="232" t="str">
        <f>IF(SUM(N57:N58)=0,"-",SUM(N57:N58))</f>
        <v>-</v>
      </c>
      <c r="O56" s="232" t="str">
        <f>IF(SUM(O57:O58)=0,"-",SUM(O57:O58))</f>
        <v>-</v>
      </c>
      <c r="P56" s="232" t="str">
        <f>IF(SUM(P57:P58)=0,"-",SUM(P57:P58))</f>
        <v>-</v>
      </c>
      <c r="Q56" s="232" t="str">
        <f>IF(SUM(Q57:Q58)=0,"-",SUM(Q57:Q58))</f>
        <v>-</v>
      </c>
      <c r="R56" s="60"/>
    </row>
    <row r="57" spans="1:18" ht="13.5">
      <c r="A57" s="231"/>
      <c r="B57" s="235" t="s">
        <v>37</v>
      </c>
      <c r="C57" s="69" t="s">
        <v>12</v>
      </c>
      <c r="D57" s="69" t="s">
        <v>12</v>
      </c>
      <c r="E57" s="69" t="s">
        <v>12</v>
      </c>
      <c r="F57" s="69" t="s">
        <v>12</v>
      </c>
      <c r="G57" s="69" t="s">
        <v>12</v>
      </c>
      <c r="H57" s="69" t="s">
        <v>12</v>
      </c>
      <c r="I57" s="69" t="s">
        <v>12</v>
      </c>
      <c r="J57" s="69" t="s">
        <v>12</v>
      </c>
      <c r="K57" s="69" t="s">
        <v>12</v>
      </c>
      <c r="L57" s="69" t="s">
        <v>12</v>
      </c>
      <c r="M57" s="69" t="s">
        <v>12</v>
      </c>
      <c r="N57" s="69" t="s">
        <v>12</v>
      </c>
      <c r="O57" s="69" t="s">
        <v>12</v>
      </c>
      <c r="P57" s="69" t="s">
        <v>12</v>
      </c>
      <c r="Q57" s="69" t="s">
        <v>12</v>
      </c>
      <c r="R57" s="60"/>
    </row>
    <row r="58" spans="1:18" ht="13.5">
      <c r="A58" s="230"/>
      <c r="B58" s="234" t="s">
        <v>36</v>
      </c>
      <c r="C58" s="66" t="s">
        <v>66</v>
      </c>
      <c r="D58" s="66" t="s">
        <v>12</v>
      </c>
      <c r="E58" s="66" t="s">
        <v>12</v>
      </c>
      <c r="F58" s="66" t="s">
        <v>12</v>
      </c>
      <c r="G58" s="66" t="s">
        <v>12</v>
      </c>
      <c r="H58" s="66" t="s">
        <v>12</v>
      </c>
      <c r="I58" s="66" t="s">
        <v>12</v>
      </c>
      <c r="J58" s="66" t="s">
        <v>12</v>
      </c>
      <c r="K58" s="66" t="s">
        <v>12</v>
      </c>
      <c r="L58" s="66" t="s">
        <v>12</v>
      </c>
      <c r="M58" s="66" t="s">
        <v>12</v>
      </c>
      <c r="N58" s="66" t="s">
        <v>12</v>
      </c>
      <c r="O58" s="66" t="s">
        <v>12</v>
      </c>
      <c r="P58" s="66" t="s">
        <v>12</v>
      </c>
      <c r="Q58" s="66" t="s">
        <v>12</v>
      </c>
      <c r="R58" s="60"/>
    </row>
    <row r="59" spans="1:18">
      <c r="A59" s="125" t="s">
        <v>13</v>
      </c>
      <c r="B59" s="233" t="s">
        <v>90</v>
      </c>
      <c r="C59" s="232" t="str">
        <f>IF(SUM(C60:C61)=0,"-",SUM(C60:C61))</f>
        <v>-</v>
      </c>
      <c r="D59" s="232" t="str">
        <f>IF(SUM(D60:D61)=0,"-",SUM(D60:D61))</f>
        <v>-</v>
      </c>
      <c r="E59" s="232" t="str">
        <f>IF(SUM(E60:E61)=0,"-",SUM(E60:E61))</f>
        <v>-</v>
      </c>
      <c r="F59" s="232" t="str">
        <f>IF(SUM(F60:F61)=0,"-",SUM(F60:F61))</f>
        <v>-</v>
      </c>
      <c r="G59" s="232" t="str">
        <f>IF(SUM(G60:G61)=0,"-",SUM(G60:G61))</f>
        <v>-</v>
      </c>
      <c r="H59" s="232" t="str">
        <f>IF(SUM(H60:H61)=0,"-",SUM(H60:H61))</f>
        <v>-</v>
      </c>
      <c r="I59" s="232" t="str">
        <f>IF(SUM(I60:I61)=0,"-",SUM(I60:I61))</f>
        <v>-</v>
      </c>
      <c r="J59" s="232" t="str">
        <f>IF(SUM(J60:J61)=0,"-",SUM(J60:J61))</f>
        <v>-</v>
      </c>
      <c r="K59" s="232" t="str">
        <f>IF(SUM(K60:K61)=0,"-",SUM(K60:K61))</f>
        <v>-</v>
      </c>
      <c r="L59" s="232" t="str">
        <f>IF(SUM(L60:L61)=0,"-",SUM(L60:L61))</f>
        <v>-</v>
      </c>
      <c r="M59" s="232" t="str">
        <f>IF(SUM(M60:M61)=0,"-",SUM(M60:M61))</f>
        <v>-</v>
      </c>
      <c r="N59" s="232" t="str">
        <f>IF(SUM(N60:N61)=0,"-",SUM(N60:N61))</f>
        <v>-</v>
      </c>
      <c r="O59" s="232" t="str">
        <f>IF(SUM(O60:O61)=0,"-",SUM(O60:O61))</f>
        <v>-</v>
      </c>
      <c r="P59" s="232" t="str">
        <f>IF(SUM(P60:P61)=0,"-",SUM(P60:P61))</f>
        <v>-</v>
      </c>
      <c r="Q59" s="232" t="str">
        <f>IF(SUM(Q60:Q61)=0,"-",SUM(Q60:Q61))</f>
        <v>-</v>
      </c>
      <c r="R59" s="60"/>
    </row>
    <row r="60" spans="1:18" ht="13.5">
      <c r="A60" s="231"/>
      <c r="B60" s="235" t="s">
        <v>37</v>
      </c>
      <c r="C60" s="69" t="s">
        <v>12</v>
      </c>
      <c r="D60" s="69" t="s">
        <v>12</v>
      </c>
      <c r="E60" s="69" t="s">
        <v>12</v>
      </c>
      <c r="F60" s="69" t="s">
        <v>12</v>
      </c>
      <c r="G60" s="69" t="s">
        <v>12</v>
      </c>
      <c r="H60" s="69" t="s">
        <v>12</v>
      </c>
      <c r="I60" s="69" t="s">
        <v>12</v>
      </c>
      <c r="J60" s="69" t="s">
        <v>12</v>
      </c>
      <c r="K60" s="69" t="s">
        <v>12</v>
      </c>
      <c r="L60" s="69" t="s">
        <v>12</v>
      </c>
      <c r="M60" s="69" t="s">
        <v>12</v>
      </c>
      <c r="N60" s="69" t="s">
        <v>12</v>
      </c>
      <c r="O60" s="69" t="s">
        <v>12</v>
      </c>
      <c r="P60" s="69" t="s">
        <v>12</v>
      </c>
      <c r="Q60" s="69" t="s">
        <v>12</v>
      </c>
      <c r="R60" s="60"/>
    </row>
    <row r="61" spans="1:18" ht="13.5">
      <c r="A61" s="230"/>
      <c r="B61" s="234" t="s">
        <v>36</v>
      </c>
      <c r="C61" s="66" t="s">
        <v>12</v>
      </c>
      <c r="D61" s="66" t="s">
        <v>12</v>
      </c>
      <c r="E61" s="66" t="s">
        <v>12</v>
      </c>
      <c r="F61" s="66" t="s">
        <v>12</v>
      </c>
      <c r="G61" s="66" t="s">
        <v>12</v>
      </c>
      <c r="H61" s="66" t="s">
        <v>12</v>
      </c>
      <c r="I61" s="66" t="s">
        <v>12</v>
      </c>
      <c r="J61" s="66" t="s">
        <v>12</v>
      </c>
      <c r="K61" s="66" t="s">
        <v>12</v>
      </c>
      <c r="L61" s="66" t="s">
        <v>12</v>
      </c>
      <c r="M61" s="66" t="s">
        <v>12</v>
      </c>
      <c r="N61" s="66" t="s">
        <v>12</v>
      </c>
      <c r="O61" s="66" t="s">
        <v>12</v>
      </c>
      <c r="P61" s="66" t="s">
        <v>12</v>
      </c>
      <c r="Q61" s="66" t="s">
        <v>12</v>
      </c>
      <c r="R61" s="60"/>
    </row>
    <row r="62" spans="1:18">
      <c r="A62" s="182" t="s">
        <v>11</v>
      </c>
      <c r="B62" s="16" t="s">
        <v>90</v>
      </c>
      <c r="C62" s="15">
        <f>C65</f>
        <v>124</v>
      </c>
      <c r="D62" s="15">
        <f>D65</f>
        <v>20</v>
      </c>
      <c r="E62" s="15">
        <f>E65</f>
        <v>32</v>
      </c>
      <c r="F62" s="15">
        <f>F65</f>
        <v>124</v>
      </c>
      <c r="G62" s="15">
        <f>G65</f>
        <v>40</v>
      </c>
      <c r="H62" s="15">
        <f>H65</f>
        <v>20</v>
      </c>
      <c r="I62" s="15">
        <f>I65</f>
        <v>124</v>
      </c>
      <c r="J62" s="15">
        <f>J65</f>
        <v>32</v>
      </c>
      <c r="K62" s="15">
        <f>K65</f>
        <v>19</v>
      </c>
      <c r="L62" s="15">
        <f>L65</f>
        <v>27</v>
      </c>
      <c r="M62" s="15">
        <f>M65</f>
        <v>20</v>
      </c>
      <c r="N62" s="15">
        <f>N65</f>
        <v>2</v>
      </c>
      <c r="O62" s="15">
        <f>O65</f>
        <v>5</v>
      </c>
      <c r="P62" s="15">
        <f>P65</f>
        <v>83</v>
      </c>
      <c r="Q62" s="15">
        <f>Q65</f>
        <v>31</v>
      </c>
      <c r="R62" s="63"/>
    </row>
    <row r="63" spans="1:18">
      <c r="A63" s="181"/>
      <c r="B63" s="180" t="s">
        <v>37</v>
      </c>
      <c r="C63" s="12">
        <f>C66</f>
        <v>70</v>
      </c>
      <c r="D63" s="12">
        <f>D66</f>
        <v>15</v>
      </c>
      <c r="E63" s="12">
        <f>E66</f>
        <v>16</v>
      </c>
      <c r="F63" s="12">
        <f>F66</f>
        <v>70</v>
      </c>
      <c r="G63" s="12">
        <f>G66</f>
        <v>25</v>
      </c>
      <c r="H63" s="12">
        <f>H66</f>
        <v>10</v>
      </c>
      <c r="I63" s="12">
        <f>I66</f>
        <v>70</v>
      </c>
      <c r="J63" s="12">
        <f>J66</f>
        <v>15</v>
      </c>
      <c r="K63" s="12">
        <f>K66</f>
        <v>9</v>
      </c>
      <c r="L63" s="12">
        <f>L66</f>
        <v>19</v>
      </c>
      <c r="M63" s="12">
        <f>M66</f>
        <v>14</v>
      </c>
      <c r="N63" s="12">
        <f>N66</f>
        <v>1</v>
      </c>
      <c r="O63" s="12">
        <f>O66</f>
        <v>4</v>
      </c>
      <c r="P63" s="12">
        <f>P66</f>
        <v>36</v>
      </c>
      <c r="Q63" s="12">
        <f>Q66</f>
        <v>24</v>
      </c>
      <c r="R63" s="63"/>
    </row>
    <row r="64" spans="1:18">
      <c r="A64" s="179"/>
      <c r="B64" s="173" t="s">
        <v>36</v>
      </c>
      <c r="C64" s="9">
        <f>C67</f>
        <v>54</v>
      </c>
      <c r="D64" s="9">
        <f>D67</f>
        <v>5</v>
      </c>
      <c r="E64" s="9">
        <f>E67</f>
        <v>16</v>
      </c>
      <c r="F64" s="9">
        <f>F67</f>
        <v>54</v>
      </c>
      <c r="G64" s="9">
        <f>G67</f>
        <v>15</v>
      </c>
      <c r="H64" s="9">
        <f>H67</f>
        <v>10</v>
      </c>
      <c r="I64" s="9">
        <f>I67</f>
        <v>54</v>
      </c>
      <c r="J64" s="9">
        <f>J67</f>
        <v>17</v>
      </c>
      <c r="K64" s="9">
        <f>K67</f>
        <v>10</v>
      </c>
      <c r="L64" s="9">
        <f>L67</f>
        <v>8</v>
      </c>
      <c r="M64" s="9">
        <f>M67</f>
        <v>6</v>
      </c>
      <c r="N64" s="9">
        <f>N67</f>
        <v>1</v>
      </c>
      <c r="O64" s="9">
        <f>O67</f>
        <v>1</v>
      </c>
      <c r="P64" s="9">
        <f>P67</f>
        <v>47</v>
      </c>
      <c r="Q64" s="9">
        <f>Q67</f>
        <v>7</v>
      </c>
      <c r="R64" s="63"/>
    </row>
    <row r="65" spans="1:19">
      <c r="A65" s="178" t="s">
        <v>92</v>
      </c>
      <c r="B65" s="16" t="s">
        <v>90</v>
      </c>
      <c r="C65" s="31">
        <f>IF(SUM(C66:C67)=0,"-",SUM(C66:C67))</f>
        <v>124</v>
      </c>
      <c r="D65" s="31">
        <f>IF(SUM(D66:D67)=0,"-",SUM(D66:D67))</f>
        <v>20</v>
      </c>
      <c r="E65" s="31">
        <f>IF(SUM(E66:E67)=0,"-",SUM(E66:E67))</f>
        <v>32</v>
      </c>
      <c r="F65" s="31">
        <f>IF(SUM(F66:F67)=0,"-",SUM(F66:F67))</f>
        <v>124</v>
      </c>
      <c r="G65" s="31">
        <f>IF(SUM(G66:G67)=0,"-",SUM(G66:G67))</f>
        <v>40</v>
      </c>
      <c r="H65" s="31">
        <f>IF(SUM(H66:H67)=0,"-",SUM(H66:H67))</f>
        <v>20</v>
      </c>
      <c r="I65" s="31">
        <f>IF(SUM(I66:I67)=0,"-",SUM(I66:I67))</f>
        <v>124</v>
      </c>
      <c r="J65" s="31">
        <f>IF(SUM(J66:J67)=0,"-",SUM(J66:J67))</f>
        <v>32</v>
      </c>
      <c r="K65" s="31">
        <f>IF(SUM(K66:K67)=0,"-",SUM(K66:K67))</f>
        <v>19</v>
      </c>
      <c r="L65" s="31">
        <f>IF(SUM(L66:L67)=0,"-",SUM(L66:L67))</f>
        <v>27</v>
      </c>
      <c r="M65" s="31">
        <f>IF(SUM(M66:M67)=0,"-",SUM(M66:M67))</f>
        <v>20</v>
      </c>
      <c r="N65" s="31">
        <f>IF(SUM(N66:N67)=0,"-",SUM(N66:N67))</f>
        <v>2</v>
      </c>
      <c r="O65" s="31">
        <f>IF(SUM(O66:O67)=0,"-",SUM(O66:O67))</f>
        <v>5</v>
      </c>
      <c r="P65" s="31">
        <f>IF(SUM(P66:P67)=0,"-",SUM(P66:P67))</f>
        <v>83</v>
      </c>
      <c r="Q65" s="31">
        <f>IF(SUM(Q66:Q67)=0,"-",SUM(Q66:Q67))</f>
        <v>31</v>
      </c>
      <c r="R65" s="63"/>
    </row>
    <row r="66" spans="1:19">
      <c r="A66" s="177"/>
      <c r="B66" s="180" t="s">
        <v>37</v>
      </c>
      <c r="C66" s="31">
        <f>IF(SUM(C69,C72,C75,C78)=0,"-",SUM(C69,C72,C75,C78))</f>
        <v>70</v>
      </c>
      <c r="D66" s="31">
        <f>IF(SUM(D69,D72,D75,D78)=0,"-",SUM(D69,D72,D75,D78))</f>
        <v>15</v>
      </c>
      <c r="E66" s="31">
        <f>IF(SUM(E69,E72,E75,E78)=0,"-",SUM(E69,E72,E75,E78))</f>
        <v>16</v>
      </c>
      <c r="F66" s="31">
        <f>IF(SUM(F69,F72,F75,F78)=0,"-",SUM(F69,F72,F75,F78))</f>
        <v>70</v>
      </c>
      <c r="G66" s="31">
        <f>IF(SUM(G69,G72,G75,G78)=0,"-",SUM(G69,G72,G75,G78))</f>
        <v>25</v>
      </c>
      <c r="H66" s="31">
        <f>IF(SUM(H69,H72,H75,H78)=0,"-",SUM(H69,H72,H75,H78))</f>
        <v>10</v>
      </c>
      <c r="I66" s="31">
        <f>IF(SUM(I69,I72,I75,I78)=0,"-",SUM(I69,I72,I75,I78))</f>
        <v>70</v>
      </c>
      <c r="J66" s="31">
        <f>IF(SUM(J69,J72,J75,J78)=0,"-",SUM(J69,J72,J75,J78))</f>
        <v>15</v>
      </c>
      <c r="K66" s="31">
        <f>IF(SUM(K69,K72,K75,K78)=0,"-",SUM(K69,K72,K75,K78))</f>
        <v>9</v>
      </c>
      <c r="L66" s="31">
        <f>IF(SUM(L69,L72,L75,L78)=0,"-",SUM(L69,L72,L75,L78))</f>
        <v>19</v>
      </c>
      <c r="M66" s="31">
        <f>IF(SUM(M69,M72,M75,M78)=0,"-",SUM(M69,M72,M75,M78))</f>
        <v>14</v>
      </c>
      <c r="N66" s="31">
        <f>IF(SUM(N69,N72,N75,N78)=0,"-",SUM(N69,N72,N75,N78))</f>
        <v>1</v>
      </c>
      <c r="O66" s="31">
        <f>IF(SUM(O69,O72,O75,O78)=0,"-",SUM(O69,O72,O75,O78))</f>
        <v>4</v>
      </c>
      <c r="P66" s="31">
        <f>IF(SUM(P69,P72,P75,P78)=0,"-",SUM(P69,P72,P75,P78))</f>
        <v>36</v>
      </c>
      <c r="Q66" s="31">
        <f>IF(SUM(Q69,Q72,Q75,Q78)=0,"-",SUM(Q69,Q72,Q75,Q78))</f>
        <v>24</v>
      </c>
    </row>
    <row r="67" spans="1:19" ht="12" customHeight="1">
      <c r="A67" s="174"/>
      <c r="B67" s="173" t="s">
        <v>36</v>
      </c>
      <c r="C67" s="9">
        <f>IF(SUM(C70,C73,C76,C79)=0,"-",SUM(C70,C73,C76,C79))</f>
        <v>54</v>
      </c>
      <c r="D67" s="9">
        <f>IF(SUM(D70,D73,D76,D79)=0,"-",SUM(D70,D73,D76,D79))</f>
        <v>5</v>
      </c>
      <c r="E67" s="9">
        <f>IF(SUM(E70,E73,E76,E79)=0,"-",SUM(E70,E73,E76,E79))</f>
        <v>16</v>
      </c>
      <c r="F67" s="9">
        <f>IF(SUM(F70,F73,F76,F79)=0,"-",SUM(F70,F73,F76,F79))</f>
        <v>54</v>
      </c>
      <c r="G67" s="9">
        <f>IF(SUM(G70,G73,G76,G79)=0,"-",SUM(G70,G73,G76,G79))</f>
        <v>15</v>
      </c>
      <c r="H67" s="9">
        <f>IF(SUM(H70,H73,H76,H79)=0,"-",SUM(H70,H73,H76,H79))</f>
        <v>10</v>
      </c>
      <c r="I67" s="9">
        <f>IF(SUM(I70,I73,I76,I79)=0,"-",SUM(I70,I73,I76,I79))</f>
        <v>54</v>
      </c>
      <c r="J67" s="9">
        <f>IF(SUM(J70,J73,J76,J79)=0,"-",SUM(J70,J73,J76,J79))</f>
        <v>17</v>
      </c>
      <c r="K67" s="9">
        <f>IF(SUM(K70,K73,K76,K79)=0,"-",SUM(K70,K73,K76,K79))</f>
        <v>10</v>
      </c>
      <c r="L67" s="9">
        <f>IF(SUM(L70,L73,L76,L79)=0,"-",SUM(L70,L73,L76,L79))</f>
        <v>8</v>
      </c>
      <c r="M67" s="9">
        <f>IF(SUM(M70,M73,M76,M79)=0,"-",SUM(M70,M73,M76,M79))</f>
        <v>6</v>
      </c>
      <c r="N67" s="9">
        <f>IF(SUM(N70,N73,N76,N79)=0,"-",SUM(N70,N73,N76,N79))</f>
        <v>1</v>
      </c>
      <c r="O67" s="9">
        <f>IF(SUM(O70,O73,O76,O79)=0,"-",SUM(O70,O73,O76,O79))</f>
        <v>1</v>
      </c>
      <c r="P67" s="9">
        <f>IF(SUM(P70,P73,P76,P79)=0,"-",SUM(P70,P73,P76,P79))</f>
        <v>47</v>
      </c>
      <c r="Q67" s="9">
        <f>IF(SUM(Q70,Q73,Q76,Q79)=0,"-",SUM(Q70,Q73,Q76,Q79))</f>
        <v>7</v>
      </c>
    </row>
    <row r="68" spans="1:19">
      <c r="A68" s="125" t="s">
        <v>9</v>
      </c>
      <c r="B68" s="233" t="s">
        <v>90</v>
      </c>
      <c r="C68" s="232">
        <f>IF(SUM(C69:C70)=0,"-",SUM(C69:C70))</f>
        <v>46</v>
      </c>
      <c r="D68" s="232">
        <f>IF(SUM(D69:D70)=0,"-",SUM(D69:D70))</f>
        <v>10</v>
      </c>
      <c r="E68" s="232">
        <f>IF(SUM(E69:E70)=0,"-",SUM(E69:E70))</f>
        <v>14</v>
      </c>
      <c r="F68" s="232">
        <f>IF(SUM(F69:F70)=0,"-",SUM(F69:F70))</f>
        <v>46</v>
      </c>
      <c r="G68" s="232">
        <f>IF(SUM(G69:G70)=0,"-",SUM(G69:G70))</f>
        <v>13</v>
      </c>
      <c r="H68" s="232">
        <f>IF(SUM(H69:H70)=0,"-",SUM(H69:H70))</f>
        <v>10</v>
      </c>
      <c r="I68" s="232">
        <f>IF(SUM(I69:I70)=0,"-",SUM(I69:I70))</f>
        <v>46</v>
      </c>
      <c r="J68" s="232">
        <f>IF(SUM(J69:J70)=0,"-",SUM(J69:J70))</f>
        <v>19</v>
      </c>
      <c r="K68" s="232">
        <f>IF(SUM(K69:K70)=0,"-",SUM(K69:K70))</f>
        <v>9</v>
      </c>
      <c r="L68" s="232">
        <f>IF(SUM(L69:L70)=0,"-",SUM(L69:L70))</f>
        <v>2</v>
      </c>
      <c r="M68" s="232">
        <f>IF(SUM(M69:M70)=0,"-",SUM(M69:M70))</f>
        <v>6</v>
      </c>
      <c r="N68" s="232" t="str">
        <f>IF(SUM(N69:N70)=0,"-",SUM(N69:N70))</f>
        <v>-</v>
      </c>
      <c r="O68" s="232">
        <f>IF(SUM(O69:O70)=0,"-",SUM(O69:O70))</f>
        <v>1</v>
      </c>
      <c r="P68" s="232">
        <f>IF(SUM(P69:P70)=0,"-",SUM(P69:P70))</f>
        <v>32</v>
      </c>
      <c r="Q68" s="232">
        <f>IF(SUM(Q69:Q70)=0,"-",SUM(Q69:Q70))</f>
        <v>14</v>
      </c>
      <c r="R68" s="60"/>
    </row>
    <row r="69" spans="1:19" ht="13.5">
      <c r="A69" s="231"/>
      <c r="B69" s="68" t="s">
        <v>37</v>
      </c>
      <c r="C69" s="69">
        <v>15</v>
      </c>
      <c r="D69" s="69">
        <v>6</v>
      </c>
      <c r="E69" s="69">
        <v>3</v>
      </c>
      <c r="F69" s="69">
        <v>15</v>
      </c>
      <c r="G69" s="69">
        <v>3</v>
      </c>
      <c r="H69" s="69">
        <v>4</v>
      </c>
      <c r="I69" s="69">
        <v>15</v>
      </c>
      <c r="J69" s="69">
        <v>8</v>
      </c>
      <c r="K69" s="69" t="s">
        <v>66</v>
      </c>
      <c r="L69" s="69" t="s">
        <v>66</v>
      </c>
      <c r="M69" s="69">
        <v>2</v>
      </c>
      <c r="N69" s="69" t="s">
        <v>66</v>
      </c>
      <c r="O69" s="69" t="s">
        <v>66</v>
      </c>
      <c r="P69" s="69">
        <v>7</v>
      </c>
      <c r="Q69" s="69">
        <v>8</v>
      </c>
      <c r="R69" s="60"/>
    </row>
    <row r="70" spans="1:19" ht="13.5">
      <c r="A70" s="230"/>
      <c r="B70" s="66" t="s">
        <v>36</v>
      </c>
      <c r="C70" s="66">
        <v>31</v>
      </c>
      <c r="D70" s="66">
        <v>4</v>
      </c>
      <c r="E70" s="66">
        <v>11</v>
      </c>
      <c r="F70" s="66">
        <v>31</v>
      </c>
      <c r="G70" s="66">
        <v>10</v>
      </c>
      <c r="H70" s="66">
        <v>6</v>
      </c>
      <c r="I70" s="66">
        <v>31</v>
      </c>
      <c r="J70" s="66">
        <v>11</v>
      </c>
      <c r="K70" s="66">
        <v>9</v>
      </c>
      <c r="L70" s="66">
        <v>2</v>
      </c>
      <c r="M70" s="66">
        <v>4</v>
      </c>
      <c r="N70" s="66" t="s">
        <v>66</v>
      </c>
      <c r="O70" s="66">
        <v>1</v>
      </c>
      <c r="P70" s="66">
        <v>25</v>
      </c>
      <c r="Q70" s="66">
        <v>6</v>
      </c>
      <c r="R70" s="60"/>
    </row>
    <row r="71" spans="1:19">
      <c r="A71" s="125" t="s">
        <v>8</v>
      </c>
      <c r="B71" s="233" t="s">
        <v>90</v>
      </c>
      <c r="C71" s="232">
        <f>IF(SUM(C72:C73)=0,"-",SUM(C72:C73))</f>
        <v>3</v>
      </c>
      <c r="D71" s="232" t="str">
        <f>IF(SUM(D72:D73)=0,"-",SUM(D72:D73))</f>
        <v>-</v>
      </c>
      <c r="E71" s="232" t="str">
        <f>IF(SUM(E72:E73)=0,"-",SUM(E72:E73))</f>
        <v>-</v>
      </c>
      <c r="F71" s="232">
        <f>IF(SUM(F72:F73)=0,"-",SUM(F72:F73))</f>
        <v>3</v>
      </c>
      <c r="G71" s="232" t="str">
        <f>IF(SUM(G72:G73)=0,"-",SUM(G72:G73))</f>
        <v>-</v>
      </c>
      <c r="H71" s="232" t="str">
        <f>IF(SUM(H72:H73)=0,"-",SUM(H72:H73))</f>
        <v>-</v>
      </c>
      <c r="I71" s="232">
        <f>IF(SUM(I72:I73)=0,"-",SUM(I72:I73))</f>
        <v>3</v>
      </c>
      <c r="J71" s="232" t="str">
        <f>IF(SUM(J72:J73)=0,"-",SUM(J72:J73))</f>
        <v>-</v>
      </c>
      <c r="K71" s="232" t="str">
        <f>IF(SUM(K72:K73)=0,"-",SUM(K72:K73))</f>
        <v>-</v>
      </c>
      <c r="L71" s="232">
        <f>IF(SUM(L72:L73)=0,"-",SUM(L72:L73))</f>
        <v>3</v>
      </c>
      <c r="M71" s="232">
        <f>IF(SUM(M72:M73)=0,"-",SUM(M72:M73))</f>
        <v>3</v>
      </c>
      <c r="N71" s="232" t="str">
        <f>IF(SUM(N72:N73)=0,"-",SUM(N72:N73))</f>
        <v>-</v>
      </c>
      <c r="O71" s="232">
        <f>IF(SUM(O72:O73)=0,"-",SUM(O72:O73))</f>
        <v>3</v>
      </c>
      <c r="P71" s="232">
        <f>IF(SUM(P72:P73)=0,"-",SUM(P72:P73))</f>
        <v>1</v>
      </c>
      <c r="Q71" s="232">
        <f>IF(SUM(Q72:Q73)=0,"-",SUM(Q72:Q73))</f>
        <v>2</v>
      </c>
      <c r="R71" s="60"/>
    </row>
    <row r="72" spans="1:19" ht="13.5">
      <c r="A72" s="231"/>
      <c r="B72" s="68" t="s">
        <v>37</v>
      </c>
      <c r="C72" s="69">
        <v>3</v>
      </c>
      <c r="D72" s="69" t="s">
        <v>12</v>
      </c>
      <c r="E72" s="69" t="s">
        <v>12</v>
      </c>
      <c r="F72" s="69">
        <v>3</v>
      </c>
      <c r="G72" s="69" t="s">
        <v>12</v>
      </c>
      <c r="H72" s="69" t="s">
        <v>66</v>
      </c>
      <c r="I72" s="69">
        <v>3</v>
      </c>
      <c r="J72" s="69" t="s">
        <v>66</v>
      </c>
      <c r="K72" s="69" t="s">
        <v>66</v>
      </c>
      <c r="L72" s="69">
        <v>3</v>
      </c>
      <c r="M72" s="69">
        <v>3</v>
      </c>
      <c r="N72" s="69" t="s">
        <v>66</v>
      </c>
      <c r="O72" s="69">
        <v>3</v>
      </c>
      <c r="P72" s="69">
        <v>1</v>
      </c>
      <c r="Q72" s="69">
        <v>2</v>
      </c>
      <c r="R72" s="60"/>
    </row>
    <row r="73" spans="1:19" ht="13.5">
      <c r="A73" s="230"/>
      <c r="B73" s="66" t="s">
        <v>36</v>
      </c>
      <c r="C73" s="66" t="s">
        <v>12</v>
      </c>
      <c r="D73" s="66" t="s">
        <v>12</v>
      </c>
      <c r="E73" s="66" t="s">
        <v>12</v>
      </c>
      <c r="F73" s="66" t="s">
        <v>12</v>
      </c>
      <c r="G73" s="66" t="s">
        <v>12</v>
      </c>
      <c r="H73" s="66" t="s">
        <v>66</v>
      </c>
      <c r="I73" s="66" t="s">
        <v>66</v>
      </c>
      <c r="J73" s="66" t="s">
        <v>66</v>
      </c>
      <c r="K73" s="66" t="s">
        <v>66</v>
      </c>
      <c r="L73" s="66" t="s">
        <v>66</v>
      </c>
      <c r="M73" s="66" t="s">
        <v>66</v>
      </c>
      <c r="N73" s="66" t="s">
        <v>66</v>
      </c>
      <c r="O73" s="66" t="s">
        <v>66</v>
      </c>
      <c r="P73" s="66" t="s">
        <v>66</v>
      </c>
      <c r="Q73" s="66" t="s">
        <v>66</v>
      </c>
      <c r="R73" s="60"/>
    </row>
    <row r="74" spans="1:19">
      <c r="A74" s="125" t="s">
        <v>7</v>
      </c>
      <c r="B74" s="233" t="s">
        <v>90</v>
      </c>
      <c r="C74" s="232">
        <f>IF(SUM(C75:C76)=0,"-",SUM(C75:C76))</f>
        <v>70</v>
      </c>
      <c r="D74" s="232">
        <f>IF(SUM(D75:D76)=0,"-",SUM(D75:D76))</f>
        <v>10</v>
      </c>
      <c r="E74" s="232">
        <f>IF(SUM(E75:E76)=0,"-",SUM(E75:E76))</f>
        <v>17</v>
      </c>
      <c r="F74" s="232">
        <f>IF(SUM(F75:F76)=0,"-",SUM(F75:F76))</f>
        <v>70</v>
      </c>
      <c r="G74" s="232">
        <f>IF(SUM(G75:G76)=0,"-",SUM(G75:G76))</f>
        <v>25</v>
      </c>
      <c r="H74" s="232">
        <f>IF(SUM(H75:H76)=0,"-",SUM(H75:H76))</f>
        <v>10</v>
      </c>
      <c r="I74" s="232">
        <f>IF(SUM(I75:I76)=0,"-",SUM(I75:I76))</f>
        <v>70</v>
      </c>
      <c r="J74" s="232">
        <f>IF(SUM(J75:J76)=0,"-",SUM(J75:J76))</f>
        <v>10</v>
      </c>
      <c r="K74" s="232">
        <f>IF(SUM(K75:K76)=0,"-",SUM(K75:K76))</f>
        <v>9</v>
      </c>
      <c r="L74" s="232">
        <f>IF(SUM(L75:L76)=0,"-",SUM(L75:L76))</f>
        <v>20</v>
      </c>
      <c r="M74" s="232">
        <f>IF(SUM(M75:M76)=0,"-",SUM(M75:M76))</f>
        <v>11</v>
      </c>
      <c r="N74" s="232">
        <f>IF(SUM(N75:N76)=0,"-",SUM(N75:N76))</f>
        <v>2</v>
      </c>
      <c r="O74" s="232">
        <f>IF(SUM(O75:O76)=0,"-",SUM(O75:O76))</f>
        <v>1</v>
      </c>
      <c r="P74" s="232">
        <f>IF(SUM(P75:P76)=0,"-",SUM(P75:P76))</f>
        <v>45</v>
      </c>
      <c r="Q74" s="232">
        <f>IF(SUM(Q75:Q76)=0,"-",SUM(Q75:Q76))</f>
        <v>15</v>
      </c>
      <c r="R74" s="60"/>
    </row>
    <row r="75" spans="1:19" ht="13.5">
      <c r="A75" s="231"/>
      <c r="B75" s="68" t="s">
        <v>37</v>
      </c>
      <c r="C75" s="69">
        <v>52</v>
      </c>
      <c r="D75" s="69">
        <v>9</v>
      </c>
      <c r="E75" s="69">
        <v>13</v>
      </c>
      <c r="F75" s="69">
        <v>52</v>
      </c>
      <c r="G75" s="69">
        <v>22</v>
      </c>
      <c r="H75" s="69">
        <v>6</v>
      </c>
      <c r="I75" s="69">
        <v>52</v>
      </c>
      <c r="J75" s="69">
        <v>7</v>
      </c>
      <c r="K75" s="69">
        <v>9</v>
      </c>
      <c r="L75" s="69">
        <v>16</v>
      </c>
      <c r="M75" s="69">
        <v>9</v>
      </c>
      <c r="N75" s="69">
        <v>1</v>
      </c>
      <c r="O75" s="69">
        <v>1</v>
      </c>
      <c r="P75" s="69">
        <v>28</v>
      </c>
      <c r="Q75" s="69">
        <v>14</v>
      </c>
      <c r="R75" s="60"/>
    </row>
    <row r="76" spans="1:19" ht="13.5">
      <c r="A76" s="230"/>
      <c r="B76" s="66" t="s">
        <v>36</v>
      </c>
      <c r="C76" s="66">
        <v>18</v>
      </c>
      <c r="D76" s="66">
        <v>1</v>
      </c>
      <c r="E76" s="66">
        <v>4</v>
      </c>
      <c r="F76" s="66">
        <v>18</v>
      </c>
      <c r="G76" s="66">
        <v>3</v>
      </c>
      <c r="H76" s="66">
        <v>4</v>
      </c>
      <c r="I76" s="66">
        <v>18</v>
      </c>
      <c r="J76" s="66">
        <v>3</v>
      </c>
      <c r="K76" s="66" t="s">
        <v>66</v>
      </c>
      <c r="L76" s="66">
        <v>4</v>
      </c>
      <c r="M76" s="66">
        <v>2</v>
      </c>
      <c r="N76" s="66">
        <v>1</v>
      </c>
      <c r="O76" s="66" t="s">
        <v>66</v>
      </c>
      <c r="P76" s="66">
        <v>17</v>
      </c>
      <c r="Q76" s="66">
        <v>1</v>
      </c>
      <c r="R76" s="60"/>
    </row>
    <row r="77" spans="1:19">
      <c r="A77" s="125" t="s">
        <v>6</v>
      </c>
      <c r="B77" s="233" t="s">
        <v>90</v>
      </c>
      <c r="C77" s="232">
        <f>IF(SUM(C78:C79)=0,"-",SUM(C78:C79))</f>
        <v>5</v>
      </c>
      <c r="D77" s="232" t="str">
        <f>IF(SUM(D78:D79)=0,"-",SUM(D78:D79))</f>
        <v>-</v>
      </c>
      <c r="E77" s="232">
        <f>IF(SUM(E78:E79)=0,"-",SUM(E78:E79))</f>
        <v>1</v>
      </c>
      <c r="F77" s="232">
        <f>IF(SUM(F78:F79)=0,"-",SUM(F78:F79))</f>
        <v>5</v>
      </c>
      <c r="G77" s="232">
        <f>IF(SUM(G78:G79)=0,"-",SUM(G78:G79))</f>
        <v>2</v>
      </c>
      <c r="H77" s="232" t="str">
        <f>IF(SUM(H78:H79)=0,"-",SUM(H78:H79))</f>
        <v>-</v>
      </c>
      <c r="I77" s="232">
        <f>IF(SUM(I78:I79)=0,"-",SUM(I78:I79))</f>
        <v>5</v>
      </c>
      <c r="J77" s="232">
        <f>IF(SUM(J78:J79)=0,"-",SUM(J78:J79))</f>
        <v>3</v>
      </c>
      <c r="K77" s="232">
        <f>IF(SUM(K78:K79)=0,"-",SUM(K78:K79))</f>
        <v>1</v>
      </c>
      <c r="L77" s="232">
        <f>IF(SUM(L78:L79)=0,"-",SUM(L78:L79))</f>
        <v>2</v>
      </c>
      <c r="M77" s="232" t="str">
        <f>IF(SUM(M78:M79)=0,"-",SUM(M78:M79))</f>
        <v>-</v>
      </c>
      <c r="N77" s="232" t="str">
        <f>IF(SUM(N78:N79)=0,"-",SUM(N78:N79))</f>
        <v>-</v>
      </c>
      <c r="O77" s="232" t="str">
        <f>IF(SUM(O78:O79)=0,"-",SUM(O78:O79))</f>
        <v>-</v>
      </c>
      <c r="P77" s="232">
        <f>IF(SUM(P78:P79)=0,"-",SUM(P78:P79))</f>
        <v>5</v>
      </c>
      <c r="Q77" s="232" t="str">
        <f>IF(SUM(Q78:Q79)=0,"-",SUM(Q78:Q79))</f>
        <v>-</v>
      </c>
      <c r="R77" s="60"/>
    </row>
    <row r="78" spans="1:19" ht="13.5">
      <c r="A78" s="231"/>
      <c r="B78" s="68" t="s">
        <v>37</v>
      </c>
      <c r="C78" s="69" t="s">
        <v>12</v>
      </c>
      <c r="D78" s="69" t="s">
        <v>12</v>
      </c>
      <c r="E78" s="69" t="s">
        <v>12</v>
      </c>
      <c r="F78" s="69" t="s">
        <v>12</v>
      </c>
      <c r="G78" s="69" t="s">
        <v>12</v>
      </c>
      <c r="H78" s="69" t="s">
        <v>66</v>
      </c>
      <c r="I78" s="69" t="s">
        <v>66</v>
      </c>
      <c r="J78" s="69" t="s">
        <v>66</v>
      </c>
      <c r="K78" s="69" t="s">
        <v>66</v>
      </c>
      <c r="L78" s="69" t="s">
        <v>66</v>
      </c>
      <c r="M78" s="69" t="s">
        <v>66</v>
      </c>
      <c r="N78" s="69" t="s">
        <v>66</v>
      </c>
      <c r="O78" s="69" t="s">
        <v>66</v>
      </c>
      <c r="P78" s="69" t="s">
        <v>66</v>
      </c>
      <c r="Q78" s="69" t="s">
        <v>66</v>
      </c>
      <c r="R78" s="60"/>
    </row>
    <row r="79" spans="1:19" ht="13.5">
      <c r="A79" s="230"/>
      <c r="B79" s="66" t="s">
        <v>36</v>
      </c>
      <c r="C79" s="66">
        <v>5</v>
      </c>
      <c r="D79" s="66" t="s">
        <v>12</v>
      </c>
      <c r="E79" s="66">
        <v>1</v>
      </c>
      <c r="F79" s="66">
        <v>5</v>
      </c>
      <c r="G79" s="66">
        <v>2</v>
      </c>
      <c r="H79" s="66" t="s">
        <v>5</v>
      </c>
      <c r="I79" s="66">
        <v>5</v>
      </c>
      <c r="J79" s="66">
        <v>3</v>
      </c>
      <c r="K79" s="66">
        <v>1</v>
      </c>
      <c r="L79" s="66">
        <v>2</v>
      </c>
      <c r="M79" s="66" t="s">
        <v>5</v>
      </c>
      <c r="N79" s="66" t="s">
        <v>5</v>
      </c>
      <c r="O79" s="66" t="s">
        <v>5</v>
      </c>
      <c r="P79" s="66">
        <v>5</v>
      </c>
      <c r="Q79" s="66" t="s">
        <v>5</v>
      </c>
      <c r="R79" s="60"/>
    </row>
    <row r="80" spans="1:19" ht="12.75" customHeight="1">
      <c r="A80" s="147" t="s">
        <v>89</v>
      </c>
      <c r="B80" s="75"/>
      <c r="C80" s="75"/>
      <c r="D80" s="75"/>
      <c r="E80" s="75"/>
      <c r="F80" s="75"/>
      <c r="G80" s="75"/>
      <c r="H80" s="75"/>
      <c r="I80" s="75"/>
      <c r="J80" s="75"/>
      <c r="K80" s="75"/>
      <c r="L80" s="75"/>
      <c r="M80" s="75"/>
      <c r="N80" s="75"/>
      <c r="O80" s="75"/>
      <c r="P80" s="75"/>
      <c r="Q80" s="75"/>
      <c r="R80" s="75"/>
      <c r="S80" s="63"/>
    </row>
    <row r="81" spans="1:19">
      <c r="A81" s="146" t="s">
        <v>46</v>
      </c>
      <c r="B81" s="75"/>
      <c r="C81" s="75"/>
      <c r="D81" s="75"/>
      <c r="E81" s="75"/>
      <c r="F81" s="75"/>
      <c r="G81" s="75"/>
      <c r="H81" s="75"/>
      <c r="I81" s="75"/>
      <c r="J81" s="75"/>
      <c r="K81" s="75"/>
      <c r="L81" s="75"/>
      <c r="M81" s="75"/>
      <c r="N81" s="75"/>
      <c r="O81" s="75"/>
      <c r="P81" s="75"/>
      <c r="Q81" s="75"/>
      <c r="R81" s="75"/>
      <c r="S81" s="63"/>
    </row>
    <row r="82" spans="1:19">
      <c r="A82" s="146" t="s">
        <v>113</v>
      </c>
      <c r="B82" s="75"/>
      <c r="C82" s="75"/>
      <c r="D82" s="75"/>
      <c r="E82" s="75"/>
      <c r="F82" s="75"/>
      <c r="G82" s="75"/>
      <c r="H82" s="75"/>
      <c r="I82" s="75"/>
      <c r="J82" s="75"/>
      <c r="K82" s="75"/>
      <c r="L82" s="75"/>
      <c r="M82" s="75"/>
      <c r="N82" s="75"/>
      <c r="O82" s="75"/>
      <c r="P82" s="75"/>
      <c r="Q82" s="75"/>
      <c r="R82" s="75"/>
      <c r="S82" s="63"/>
    </row>
    <row r="83" spans="1:19">
      <c r="A83" s="146" t="s">
        <v>112</v>
      </c>
      <c r="B83" s="75"/>
      <c r="C83" s="75"/>
      <c r="D83" s="75"/>
      <c r="E83" s="75"/>
      <c r="F83" s="75"/>
      <c r="G83" s="75"/>
      <c r="H83" s="75"/>
      <c r="I83" s="75"/>
      <c r="J83" s="75"/>
      <c r="K83" s="75"/>
      <c r="L83" s="75"/>
      <c r="M83" s="75"/>
      <c r="N83" s="75"/>
      <c r="O83" s="75"/>
      <c r="P83" s="75"/>
      <c r="Q83" s="75"/>
      <c r="R83" s="75"/>
      <c r="S83" s="63"/>
    </row>
    <row r="84" spans="1:19">
      <c r="A84" s="6"/>
      <c r="B84" s="75"/>
      <c r="C84" s="75"/>
      <c r="D84" s="75"/>
      <c r="E84" s="75"/>
      <c r="F84" s="75"/>
      <c r="G84" s="75"/>
      <c r="H84" s="75"/>
      <c r="I84" s="75"/>
      <c r="J84" s="75"/>
      <c r="K84" s="75"/>
      <c r="L84" s="75"/>
      <c r="M84" s="75"/>
      <c r="N84" s="75"/>
      <c r="O84" s="75"/>
      <c r="P84" s="75"/>
      <c r="Q84" s="75"/>
      <c r="R84" s="75"/>
      <c r="S84" s="63"/>
    </row>
    <row r="85" spans="1:19">
      <c r="A85" s="55" t="s">
        <v>1</v>
      </c>
      <c r="B85" s="54"/>
      <c r="C85" s="54"/>
      <c r="D85" s="54"/>
      <c r="E85" s="54"/>
      <c r="F85" s="54"/>
      <c r="G85" s="54"/>
      <c r="H85" s="54"/>
      <c r="I85" s="54"/>
      <c r="J85" s="54"/>
      <c r="K85" s="54"/>
      <c r="L85" s="54"/>
      <c r="M85" s="54"/>
      <c r="N85" s="54"/>
      <c r="O85" s="54"/>
      <c r="P85" s="229"/>
      <c r="Q85" s="229"/>
      <c r="R85" s="54"/>
      <c r="S85" s="54"/>
    </row>
    <row r="86" spans="1:19">
      <c r="A86" s="55" t="s">
        <v>0</v>
      </c>
      <c r="B86" s="54"/>
      <c r="C86" s="54"/>
      <c r="D86" s="54"/>
      <c r="E86" s="54"/>
      <c r="F86" s="54"/>
      <c r="G86" s="54"/>
      <c r="H86" s="54"/>
      <c r="I86" s="54"/>
      <c r="J86" s="54"/>
      <c r="K86" s="54"/>
      <c r="L86" s="54"/>
      <c r="M86" s="54"/>
      <c r="N86" s="54"/>
      <c r="O86" s="54"/>
      <c r="P86" s="229"/>
      <c r="Q86" s="229"/>
      <c r="R86" s="54"/>
      <c r="S86" s="54"/>
    </row>
  </sheetData>
  <mergeCells count="20">
    <mergeCell ref="A62:A64"/>
    <mergeCell ref="G3:H3"/>
    <mergeCell ref="J3:K3"/>
    <mergeCell ref="A5:A7"/>
    <mergeCell ref="O2:O4"/>
    <mergeCell ref="P2:Q2"/>
    <mergeCell ref="D3:E3"/>
    <mergeCell ref="A8:A10"/>
    <mergeCell ref="A11:A13"/>
    <mergeCell ref="A41:A43"/>
    <mergeCell ref="N3:N4"/>
    <mergeCell ref="P3:P4"/>
    <mergeCell ref="Q3:Q4"/>
    <mergeCell ref="P1:Q1"/>
    <mergeCell ref="B2:B3"/>
    <mergeCell ref="C2:C3"/>
    <mergeCell ref="F2:F3"/>
    <mergeCell ref="I2:I3"/>
    <mergeCell ref="L2:L4"/>
    <mergeCell ref="M2:M4"/>
  </mergeCells>
  <phoneticPr fontId="5"/>
  <pageMargins left="0.7" right="0.31" top="0.35433070866141736" bottom="0.4"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view="pageBreakPreview" zoomScaleNormal="25" workbookViewId="0">
      <selection activeCell="D13" sqref="D13"/>
    </sheetView>
  </sheetViews>
  <sheetFormatPr defaultRowHeight="12"/>
  <cols>
    <col min="1" max="1" width="11.25" style="53" customWidth="1"/>
    <col min="2" max="2" width="7.625" style="52" customWidth="1"/>
    <col min="3" max="6" width="9.125" style="52" customWidth="1"/>
    <col min="7" max="7" width="7.625" style="52" customWidth="1"/>
    <col min="8" max="10" width="9.375" style="52" customWidth="1"/>
    <col min="11" max="11" width="10.125" style="228" customWidth="1"/>
    <col min="12" max="16384" width="9" style="52"/>
  </cols>
  <sheetData>
    <row r="1" spans="1:13" ht="18" customHeight="1">
      <c r="A1" s="300" t="s">
        <v>142</v>
      </c>
      <c r="B1" s="54"/>
      <c r="C1" s="54"/>
      <c r="D1" s="299"/>
      <c r="E1" s="299"/>
      <c r="F1" s="54"/>
      <c r="G1" s="54"/>
      <c r="H1" s="54"/>
      <c r="I1" s="54"/>
      <c r="J1" s="298" t="s">
        <v>132</v>
      </c>
      <c r="K1" s="298"/>
      <c r="L1" s="54"/>
    </row>
    <row r="2" spans="1:13" ht="14.25" customHeight="1">
      <c r="A2" s="266"/>
      <c r="B2" s="265"/>
      <c r="C2" s="264" t="s">
        <v>97</v>
      </c>
      <c r="D2" s="297"/>
      <c r="E2" s="297"/>
      <c r="F2" s="265"/>
      <c r="G2" s="296" t="s">
        <v>96</v>
      </c>
      <c r="H2" s="296"/>
      <c r="I2" s="296"/>
      <c r="J2" s="296"/>
      <c r="K2" s="296"/>
      <c r="L2" s="261"/>
      <c r="M2" s="63"/>
    </row>
    <row r="3" spans="1:13" s="241" customFormat="1" ht="30" customHeight="1">
      <c r="A3" s="260"/>
      <c r="B3" s="295"/>
      <c r="C3" s="294" t="s">
        <v>141</v>
      </c>
      <c r="D3" s="257" t="s">
        <v>139</v>
      </c>
      <c r="E3" s="256"/>
      <c r="F3" s="293" t="s">
        <v>138</v>
      </c>
      <c r="G3" s="292" t="s">
        <v>140</v>
      </c>
      <c r="H3" s="139" t="s">
        <v>139</v>
      </c>
      <c r="I3" s="291"/>
      <c r="J3" s="290"/>
      <c r="K3" s="251" t="s">
        <v>138</v>
      </c>
      <c r="L3" s="243"/>
      <c r="M3" s="242"/>
    </row>
    <row r="4" spans="1:13" s="241" customFormat="1" ht="30" customHeight="1">
      <c r="A4" s="210"/>
      <c r="B4" s="289"/>
      <c r="C4" s="288"/>
      <c r="D4" s="247" t="s">
        <v>136</v>
      </c>
      <c r="E4" s="247" t="s">
        <v>137</v>
      </c>
      <c r="F4" s="287"/>
      <c r="G4" s="286"/>
      <c r="H4" s="108" t="s">
        <v>136</v>
      </c>
      <c r="I4" s="108" t="s">
        <v>135</v>
      </c>
      <c r="J4" s="285" t="s">
        <v>134</v>
      </c>
      <c r="K4" s="284"/>
      <c r="L4" s="243"/>
      <c r="M4" s="242"/>
    </row>
    <row r="5" spans="1:13">
      <c r="A5" s="197" t="s">
        <v>114</v>
      </c>
      <c r="B5" s="196" t="s">
        <v>90</v>
      </c>
      <c r="C5" s="15">
        <f>SUM(C6:C7)</f>
        <v>17</v>
      </c>
      <c r="D5" s="15">
        <f>SUM(D6:D7)</f>
        <v>12</v>
      </c>
      <c r="E5" s="15">
        <f>SUM(E6:E7)</f>
        <v>5</v>
      </c>
      <c r="F5" s="15">
        <f>SUM(F6:F7)</f>
        <v>27</v>
      </c>
      <c r="G5" s="15">
        <f>SUM(G6:G7)</f>
        <v>12</v>
      </c>
      <c r="H5" s="15">
        <f>SUM(H6:H7)</f>
        <v>29</v>
      </c>
      <c r="I5" s="15">
        <f>SUM(I6:I7)</f>
        <v>24</v>
      </c>
      <c r="J5" s="15">
        <f>SUM(J6:J7)</f>
        <v>5</v>
      </c>
      <c r="K5" s="15">
        <f>SUM(K6:K7)</f>
        <v>50</v>
      </c>
      <c r="L5" s="60"/>
    </row>
    <row r="6" spans="1:13">
      <c r="A6" s="283"/>
      <c r="B6" s="194" t="s">
        <v>37</v>
      </c>
      <c r="C6" s="239">
        <v>3</v>
      </c>
      <c r="D6" s="239">
        <v>8</v>
      </c>
      <c r="E6" s="239">
        <v>2</v>
      </c>
      <c r="F6" s="239">
        <v>12</v>
      </c>
      <c r="G6" s="239">
        <v>7</v>
      </c>
      <c r="H6" s="239">
        <v>21</v>
      </c>
      <c r="I6" s="282">
        <v>15</v>
      </c>
      <c r="J6" s="282">
        <v>3</v>
      </c>
      <c r="K6" s="239">
        <v>33</v>
      </c>
      <c r="L6" s="60"/>
    </row>
    <row r="7" spans="1:13">
      <c r="A7" s="281"/>
      <c r="B7" s="192" t="s">
        <v>36</v>
      </c>
      <c r="C7" s="238">
        <v>14</v>
      </c>
      <c r="D7" s="238">
        <v>4</v>
      </c>
      <c r="E7" s="238">
        <v>3</v>
      </c>
      <c r="F7" s="238">
        <v>15</v>
      </c>
      <c r="G7" s="238">
        <v>5</v>
      </c>
      <c r="H7" s="238">
        <v>8</v>
      </c>
      <c r="I7" s="280">
        <v>9</v>
      </c>
      <c r="J7" s="280">
        <v>2</v>
      </c>
      <c r="K7" s="238">
        <v>17</v>
      </c>
      <c r="L7" s="60"/>
    </row>
    <row r="8" spans="1:13">
      <c r="A8" s="188" t="s">
        <v>32</v>
      </c>
      <c r="B8" s="196" t="s">
        <v>90</v>
      </c>
      <c r="C8" s="18">
        <f>IF(SUM(C9:C10)=0,"-",SUM(C9:C10))</f>
        <v>2</v>
      </c>
      <c r="D8" s="18">
        <f>IF(SUM(D9:D10)=0,"-",SUM(D9:D10))</f>
        <v>1</v>
      </c>
      <c r="E8" s="18" t="str">
        <f>IF(SUM(E9:E10)=0,"-",SUM(E9:E10))</f>
        <v>-</v>
      </c>
      <c r="F8" s="18">
        <f>IF(SUM(F9:F10)=0,"-",SUM(F9:F10))</f>
        <v>3</v>
      </c>
      <c r="G8" s="18" t="str">
        <f>IF(SUM(G9:G10)=0,"-",SUM(G9:G10))</f>
        <v>-</v>
      </c>
      <c r="H8" s="18">
        <f>IF(SUM(H9:H10)=0,"-",SUM(H9:H10))</f>
        <v>1</v>
      </c>
      <c r="I8" s="18">
        <f>IF(SUM(I9:I10)=0,"-",SUM(I9:I10))</f>
        <v>1</v>
      </c>
      <c r="J8" s="18" t="str">
        <f>IF(SUM(J9:J10)=0,"-",SUM(J9:J10))</f>
        <v>-</v>
      </c>
      <c r="K8" s="18">
        <f>IF(SUM(K9:K10)=0,"-",SUM(K9:K10))</f>
        <v>2</v>
      </c>
      <c r="L8" s="60"/>
    </row>
    <row r="9" spans="1:13">
      <c r="A9" s="187"/>
      <c r="B9" s="194" t="s">
        <v>37</v>
      </c>
      <c r="C9" s="31" t="str">
        <f>IF(SUM(C12,C39)=0,"-",SUM(C12,C39))</f>
        <v>-</v>
      </c>
      <c r="D9" s="31" t="str">
        <f>IF(SUM(D12,D39)=0,"-",SUM(D12,D39))</f>
        <v>-</v>
      </c>
      <c r="E9" s="31" t="str">
        <f>IF(SUM(E12,E39)=0,"-",SUM(E12,E39))</f>
        <v>-</v>
      </c>
      <c r="F9" s="31" t="str">
        <f>IF(SUM(F12,F39)=0,"-",SUM(F12,F39))</f>
        <v>-</v>
      </c>
      <c r="G9" s="31" t="str">
        <f>IF(SUM(G12,G39)=0,"-",SUM(G12,G39))</f>
        <v>-</v>
      </c>
      <c r="H9" s="31" t="str">
        <f>IF(SUM(H12,H39)=0,"-",SUM(H12,H39))</f>
        <v>-</v>
      </c>
      <c r="I9" s="31" t="str">
        <f>IF(SUM(I12,I39)=0,"-",SUM(I12,I39))</f>
        <v>-</v>
      </c>
      <c r="J9" s="31" t="str">
        <f>IF(SUM(J12,J39)=0,"-",SUM(J12,J39))</f>
        <v>-</v>
      </c>
      <c r="K9" s="31" t="str">
        <f>IF(SUM(K12,K39)=0,"-",SUM(K12,K39))</f>
        <v>-</v>
      </c>
      <c r="L9" s="60"/>
    </row>
    <row r="10" spans="1:13">
      <c r="A10" s="186"/>
      <c r="B10" s="192" t="s">
        <v>36</v>
      </c>
      <c r="C10" s="9">
        <f>IF(SUM(C13,C40)=0,"-",SUM(C13,C40))</f>
        <v>2</v>
      </c>
      <c r="D10" s="9">
        <f>IF(SUM(D13,D40)=0,"-",SUM(D13,D40))</f>
        <v>1</v>
      </c>
      <c r="E10" s="9" t="str">
        <f>IF(SUM(E13,E40)=0,"-",SUM(E13,E40))</f>
        <v>-</v>
      </c>
      <c r="F10" s="9">
        <f>IF(SUM(F13,F40)=0,"-",SUM(F13,F40))</f>
        <v>3</v>
      </c>
      <c r="G10" s="9" t="str">
        <f>IF(SUM(G13,G40)=0,"-",SUM(G13,G40))</f>
        <v>-</v>
      </c>
      <c r="H10" s="9">
        <f>IF(SUM(H13,H40)=0,"-",SUM(H13,H40))</f>
        <v>1</v>
      </c>
      <c r="I10" s="9">
        <f>IF(SUM(I13,I40)=0,"-",SUM(I13,I40))</f>
        <v>1</v>
      </c>
      <c r="J10" s="9" t="str">
        <f>IF(SUM(J13,J40)=0,"-",SUM(J13,J40))</f>
        <v>-</v>
      </c>
      <c r="K10" s="9">
        <f>IF(SUM(K13,K40)=0,"-",SUM(K13,K40))</f>
        <v>2</v>
      </c>
      <c r="L10" s="60"/>
    </row>
    <row r="11" spans="1:13">
      <c r="A11" s="178" t="s">
        <v>95</v>
      </c>
      <c r="B11" s="196" t="s">
        <v>90</v>
      </c>
      <c r="C11" s="18" t="str">
        <f>IF(SUM(C12:C13)=0,"-",SUM(C12:C13))</f>
        <v>-</v>
      </c>
      <c r="D11" s="18" t="str">
        <f>IF(SUM(D12:D13)=0,"-",SUM(D12:D13))</f>
        <v>-</v>
      </c>
      <c r="E11" s="18" t="str">
        <f>IF(SUM(E12:E13)=0,"-",SUM(E12:E13))</f>
        <v>-</v>
      </c>
      <c r="F11" s="18" t="str">
        <f>IF(SUM(F12:F13)=0,"-",SUM(F12:F13))</f>
        <v>-</v>
      </c>
      <c r="G11" s="18" t="str">
        <f>IF(SUM(G12:G13)=0,"-",SUM(G12:G13))</f>
        <v>-</v>
      </c>
      <c r="H11" s="18" t="str">
        <f>IF(SUM(H12:H13)=0,"-",SUM(H12:H13))</f>
        <v>-</v>
      </c>
      <c r="I11" s="18" t="str">
        <f>IF(SUM(I12:I13)=0,"-",SUM(I12:I13))</f>
        <v>-</v>
      </c>
      <c r="J11" s="18" t="str">
        <f>IF(SUM(J12:J13)=0,"-",SUM(J12:J13))</f>
        <v>-</v>
      </c>
      <c r="K11" s="18" t="str">
        <f>IF(SUM(K12:K13)=0,"-",SUM(K12:K13))</f>
        <v>-</v>
      </c>
      <c r="L11" s="60"/>
    </row>
    <row r="12" spans="1:13" ht="15">
      <c r="A12" s="279"/>
      <c r="B12" s="194" t="s">
        <v>37</v>
      </c>
      <c r="C12" s="31" t="str">
        <f>IF(SUM(C15,C18,C21,C24,C27,C30,C33,C36)=0,"-",SUM(C15,C18,C21,C24,C27,C30,C33,C36))</f>
        <v>-</v>
      </c>
      <c r="D12" s="31" t="str">
        <f>IF(SUM(D15,D18,D21,D24,D27,D30,D33,D36)=0,"-",SUM(D15,D18,D21,D24,D27,D30,D33,D36))</f>
        <v>-</v>
      </c>
      <c r="E12" s="31" t="str">
        <f>IF(SUM(E15,E18,E21,E24,E27,E30,E33,E36)=0,"-",SUM(E15,E18,E21,E24,E27,E30,E33,E36))</f>
        <v>-</v>
      </c>
      <c r="F12" s="31" t="str">
        <f>IF(SUM(F15,F18,F21,F24,F27,F30,F33,F36)=0,"-",SUM(F15,F18,F21,F24,F27,F30,F33,F36))</f>
        <v>-</v>
      </c>
      <c r="G12" s="31" t="str">
        <f>IF(SUM(G15,G18,G21,G24,G27,G30,G33,G36)=0,"-",SUM(G15,G18,G21,G24,G27,G30,G33,G36))</f>
        <v>-</v>
      </c>
      <c r="H12" s="31" t="str">
        <f>IF(SUM(H15,H18,H21,H24,H27,H30,H33,H36)=0,"-",SUM(H15,H18,H21,H24,H27,H30,H33,H36))</f>
        <v>-</v>
      </c>
      <c r="I12" s="31" t="str">
        <f>IF(SUM(I15,I18,I21,I24,I27,I30,I33,I36)=0,"-",SUM(I15,I18,I21,I24,I27,I30,I33,I36))</f>
        <v>-</v>
      </c>
      <c r="J12" s="31" t="str">
        <f>IF(SUM(J15,J18,J21,J24,J27,J30,J33,J36)=0,"-",SUM(J15,J18,J21,J24,J27,J30,J33,J36))</f>
        <v>-</v>
      </c>
      <c r="K12" s="31" t="str">
        <f>IF(SUM(K15,K18,K21,K24,K27,K30,K33,K36)=0,"-",SUM(K15,K18,K21,K24,K27,K30,K33,K36))</f>
        <v>-</v>
      </c>
      <c r="L12" s="60"/>
    </row>
    <row r="13" spans="1:13" ht="15">
      <c r="A13" s="278"/>
      <c r="B13" s="192" t="s">
        <v>36</v>
      </c>
      <c r="C13" s="9" t="str">
        <f>IF(SUM(C16,C19,C22,C25,C28,C31,C34,C37)=0,"-",SUM(C16,C19,C22,C25,C28,C31,C34,C37))</f>
        <v>-</v>
      </c>
      <c r="D13" s="9" t="str">
        <f>IF(SUM(D16,D19,D22,D25,D28,D31,D34,D37)=0,"-",SUM(D16,D19,D22,D25,D28,D31,D34,D37))</f>
        <v>-</v>
      </c>
      <c r="E13" s="9" t="str">
        <f>IF(SUM(E16,E19,E22,E25,E28,E31,E34,E37)=0,"-",SUM(E16,E19,E22,E25,E28,E31,E34,E37))</f>
        <v>-</v>
      </c>
      <c r="F13" s="9" t="str">
        <f>IF(SUM(F16,F19,F22,F25,F28,F31,F34,F37)=0,"-",SUM(F16,F19,F22,F25,F28,F31,F34,F37))</f>
        <v>-</v>
      </c>
      <c r="G13" s="9" t="str">
        <f>IF(SUM(G16,G19,G22,G25,G28,G31,G34,G37)=0,"-",SUM(G16,G19,G22,G25,G28,G31,G34,G37))</f>
        <v>-</v>
      </c>
      <c r="H13" s="9" t="str">
        <f>IF(SUM(H16,H19,H22,H25,H28,H31,H34,H37)=0,"-",SUM(H16,H19,H22,H25,H28,H31,H34,H37))</f>
        <v>-</v>
      </c>
      <c r="I13" s="9" t="str">
        <f>IF(SUM(I16,I19,I22,I25,I28,I31,I34,I37)=0,"-",SUM(I16,I19,I22,I25,I28,I31,I34,I37))</f>
        <v>-</v>
      </c>
      <c r="J13" s="9" t="str">
        <f>IF(SUM(J16,J19,J22,J25,J28,J31,J34,J37)=0,"-",SUM(J16,J19,J22,J25,J28,J31,J34,J37))</f>
        <v>-</v>
      </c>
      <c r="K13" s="9" t="str">
        <f>IF(SUM(K16,K19,K22,K25,K28,K31,K34,K37)=0,"-",SUM(K16,K19,K22,K25,K28,K31,K34,K37))</f>
        <v>-</v>
      </c>
      <c r="L13" s="60"/>
    </row>
    <row r="14" spans="1:13">
      <c r="A14" s="124" t="s">
        <v>30</v>
      </c>
      <c r="B14" s="191" t="s">
        <v>90</v>
      </c>
      <c r="C14" s="163" t="str">
        <f>IF(SUM(C15:C16)=0,"-",SUM(C15:C16))</f>
        <v>-</v>
      </c>
      <c r="D14" s="163" t="str">
        <f>IF(SUM(D15:D16)=0,"-",SUM(D15:D16))</f>
        <v>-</v>
      </c>
      <c r="E14" s="163" t="str">
        <f>IF(SUM(E15:E16)=0,"-",SUM(E15:E16))</f>
        <v>-</v>
      </c>
      <c r="F14" s="163" t="str">
        <f>IF(SUM(F15:F16)=0,"-",SUM(F15:F16))</f>
        <v>-</v>
      </c>
      <c r="G14" s="163" t="str">
        <f>IF(SUM(G15:G16)=0,"-",SUM(G15:G16))</f>
        <v>-</v>
      </c>
      <c r="H14" s="163" t="str">
        <f>IF(SUM(H15:H16)=0,"-",SUM(H15:H16))</f>
        <v>-</v>
      </c>
      <c r="I14" s="163" t="str">
        <f>IF(SUM(I15:I16)=0,"-",SUM(I15:I16))</f>
        <v>-</v>
      </c>
      <c r="J14" s="163" t="str">
        <f>IF(SUM(J15:J16)=0,"-",SUM(J15:J16))</f>
        <v>-</v>
      </c>
      <c r="K14" s="163" t="str">
        <f>IF(SUM(K15:K16)=0,"-",SUM(K15:K16))</f>
        <v>-</v>
      </c>
      <c r="L14" s="60"/>
    </row>
    <row r="15" spans="1:13">
      <c r="A15" s="124"/>
      <c r="B15" s="190" t="s">
        <v>37</v>
      </c>
      <c r="C15" s="127" t="s">
        <v>66</v>
      </c>
      <c r="D15" s="127" t="s">
        <v>66</v>
      </c>
      <c r="E15" s="127" t="s">
        <v>66</v>
      </c>
      <c r="F15" s="127" t="s">
        <v>66</v>
      </c>
      <c r="G15" s="127" t="s">
        <v>66</v>
      </c>
      <c r="H15" s="127" t="s">
        <v>66</v>
      </c>
      <c r="I15" s="127" t="s">
        <v>66</v>
      </c>
      <c r="J15" s="127" t="s">
        <v>66</v>
      </c>
      <c r="K15" s="127" t="s">
        <v>66</v>
      </c>
      <c r="L15" s="60"/>
    </row>
    <row r="16" spans="1:13">
      <c r="A16" s="124"/>
      <c r="B16" s="189" t="s">
        <v>36</v>
      </c>
      <c r="C16" s="103" t="s">
        <v>66</v>
      </c>
      <c r="D16" s="103" t="s">
        <v>66</v>
      </c>
      <c r="E16" s="103" t="s">
        <v>66</v>
      </c>
      <c r="F16" s="103" t="s">
        <v>66</v>
      </c>
      <c r="G16" s="103" t="s">
        <v>66</v>
      </c>
      <c r="H16" s="103" t="s">
        <v>66</v>
      </c>
      <c r="I16" s="103" t="s">
        <v>66</v>
      </c>
      <c r="J16" s="103" t="s">
        <v>66</v>
      </c>
      <c r="K16" s="103" t="s">
        <v>66</v>
      </c>
      <c r="L16" s="60"/>
    </row>
    <row r="17" spans="1:12">
      <c r="A17" s="125" t="s">
        <v>29</v>
      </c>
      <c r="B17" s="191" t="s">
        <v>90</v>
      </c>
      <c r="C17" s="163" t="str">
        <f>IF(SUM(C18:C19)=0,"-",SUM(C18:C19))</f>
        <v>-</v>
      </c>
      <c r="D17" s="163" t="str">
        <f>IF(SUM(D18:D19)=0,"-",SUM(D18:D19))</f>
        <v>-</v>
      </c>
      <c r="E17" s="163" t="str">
        <f>IF(SUM(E18:E19)=0,"-",SUM(E18:E19))</f>
        <v>-</v>
      </c>
      <c r="F17" s="163" t="str">
        <f>IF(SUM(F18:F19)=0,"-",SUM(F18:F19))</f>
        <v>-</v>
      </c>
      <c r="G17" s="163" t="str">
        <f>IF(SUM(G18:G19)=0,"-",SUM(G18:G19))</f>
        <v>-</v>
      </c>
      <c r="H17" s="163" t="str">
        <f>IF(SUM(H18:H19)=0,"-",SUM(H18:H19))</f>
        <v>-</v>
      </c>
      <c r="I17" s="163" t="str">
        <f>IF(SUM(I18:I19)=0,"-",SUM(I18:I19))</f>
        <v>-</v>
      </c>
      <c r="J17" s="163" t="str">
        <f>IF(SUM(J18:J19)=0,"-",SUM(J18:J19))</f>
        <v>-</v>
      </c>
      <c r="K17" s="163" t="str">
        <f>IF(SUM(K18:K19)=0,"-",SUM(K18:K19))</f>
        <v>-</v>
      </c>
      <c r="L17" s="60"/>
    </row>
    <row r="18" spans="1:12">
      <c r="A18" s="124"/>
      <c r="B18" s="190" t="s">
        <v>37</v>
      </c>
      <c r="C18" s="127" t="s">
        <v>66</v>
      </c>
      <c r="D18" s="127" t="s">
        <v>66</v>
      </c>
      <c r="E18" s="127" t="s">
        <v>66</v>
      </c>
      <c r="F18" s="127" t="s">
        <v>66</v>
      </c>
      <c r="G18" s="127" t="s">
        <v>66</v>
      </c>
      <c r="H18" s="127" t="s">
        <v>66</v>
      </c>
      <c r="I18" s="127" t="s">
        <v>66</v>
      </c>
      <c r="J18" s="127" t="s">
        <v>66</v>
      </c>
      <c r="K18" s="127" t="s">
        <v>66</v>
      </c>
      <c r="L18" s="60"/>
    </row>
    <row r="19" spans="1:12">
      <c r="A19" s="123"/>
      <c r="B19" s="189" t="s">
        <v>36</v>
      </c>
      <c r="C19" s="103" t="s">
        <v>66</v>
      </c>
      <c r="D19" s="103" t="s">
        <v>66</v>
      </c>
      <c r="E19" s="103" t="s">
        <v>66</v>
      </c>
      <c r="F19" s="103" t="s">
        <v>66</v>
      </c>
      <c r="G19" s="103" t="s">
        <v>66</v>
      </c>
      <c r="H19" s="103" t="s">
        <v>66</v>
      </c>
      <c r="I19" s="103" t="s">
        <v>66</v>
      </c>
      <c r="J19" s="103" t="s">
        <v>66</v>
      </c>
      <c r="K19" s="103" t="s">
        <v>66</v>
      </c>
      <c r="L19" s="60"/>
    </row>
    <row r="20" spans="1:12">
      <c r="A20" s="124" t="s">
        <v>28</v>
      </c>
      <c r="B20" s="191" t="s">
        <v>90</v>
      </c>
      <c r="C20" s="163" t="str">
        <f>IF(SUM(C21:C22)=0,"-",SUM(C21:C22))</f>
        <v>-</v>
      </c>
      <c r="D20" s="163" t="str">
        <f>IF(SUM(D21:D22)=0,"-",SUM(D21:D22))</f>
        <v>-</v>
      </c>
      <c r="E20" s="163" t="str">
        <f>IF(SUM(E21:E22)=0,"-",SUM(E21:E22))</f>
        <v>-</v>
      </c>
      <c r="F20" s="163" t="str">
        <f>IF(SUM(F21:F22)=0,"-",SUM(F21:F22))</f>
        <v>-</v>
      </c>
      <c r="G20" s="163" t="str">
        <f>IF(SUM(G21:G22)=0,"-",SUM(G21:G22))</f>
        <v>-</v>
      </c>
      <c r="H20" s="163" t="str">
        <f>IF(SUM(H21:H22)=0,"-",SUM(H21:H22))</f>
        <v>-</v>
      </c>
      <c r="I20" s="163" t="str">
        <f>IF(SUM(I21:I22)=0,"-",SUM(I21:I22))</f>
        <v>-</v>
      </c>
      <c r="J20" s="163" t="str">
        <f>IF(SUM(J21:J22)=0,"-",SUM(J21:J22))</f>
        <v>-</v>
      </c>
      <c r="K20" s="163" t="str">
        <f>IF(SUM(K21:K22)=0,"-",SUM(K21:K22))</f>
        <v>-</v>
      </c>
      <c r="L20" s="60"/>
    </row>
    <row r="21" spans="1:12">
      <c r="A21" s="124"/>
      <c r="B21" s="190" t="s">
        <v>37</v>
      </c>
      <c r="C21" s="127" t="s">
        <v>66</v>
      </c>
      <c r="D21" s="127" t="s">
        <v>66</v>
      </c>
      <c r="E21" s="127" t="s">
        <v>66</v>
      </c>
      <c r="F21" s="127" t="s">
        <v>66</v>
      </c>
      <c r="G21" s="127" t="s">
        <v>66</v>
      </c>
      <c r="H21" s="127" t="s">
        <v>66</v>
      </c>
      <c r="I21" s="127" t="s">
        <v>66</v>
      </c>
      <c r="J21" s="127" t="s">
        <v>66</v>
      </c>
      <c r="K21" s="127" t="s">
        <v>66</v>
      </c>
      <c r="L21" s="60"/>
    </row>
    <row r="22" spans="1:12">
      <c r="A22" s="124"/>
      <c r="B22" s="189" t="s">
        <v>36</v>
      </c>
      <c r="C22" s="103" t="s">
        <v>66</v>
      </c>
      <c r="D22" s="103" t="s">
        <v>66</v>
      </c>
      <c r="E22" s="103" t="s">
        <v>66</v>
      </c>
      <c r="F22" s="103" t="s">
        <v>66</v>
      </c>
      <c r="G22" s="103" t="s">
        <v>66</v>
      </c>
      <c r="H22" s="103" t="s">
        <v>66</v>
      </c>
      <c r="I22" s="103" t="s">
        <v>66</v>
      </c>
      <c r="J22" s="103" t="s">
        <v>66</v>
      </c>
      <c r="K22" s="103" t="s">
        <v>66</v>
      </c>
      <c r="L22" s="60"/>
    </row>
    <row r="23" spans="1:12">
      <c r="A23" s="125" t="s">
        <v>27</v>
      </c>
      <c r="B23" s="191" t="s">
        <v>90</v>
      </c>
      <c r="C23" s="163" t="str">
        <f>IF(SUM(C24:C25)=0,"-",SUM(C24:C25))</f>
        <v>-</v>
      </c>
      <c r="D23" s="163" t="str">
        <f>IF(SUM(D24:D25)=0,"-",SUM(D24:D25))</f>
        <v>-</v>
      </c>
      <c r="E23" s="163" t="str">
        <f>IF(SUM(E24:E25)=0,"-",SUM(E24:E25))</f>
        <v>-</v>
      </c>
      <c r="F23" s="163" t="str">
        <f>IF(SUM(F24:F25)=0,"-",SUM(F24:F25))</f>
        <v>-</v>
      </c>
      <c r="G23" s="163" t="str">
        <f>IF(SUM(G24:G25)=0,"-",SUM(G24:G25))</f>
        <v>-</v>
      </c>
      <c r="H23" s="163" t="str">
        <f>IF(SUM(H24:H25)=0,"-",SUM(H24:H25))</f>
        <v>-</v>
      </c>
      <c r="I23" s="163" t="str">
        <f>IF(SUM(I24:I25)=0,"-",SUM(I24:I25))</f>
        <v>-</v>
      </c>
      <c r="J23" s="163" t="str">
        <f>IF(SUM(J24:J25)=0,"-",SUM(J24:J25))</f>
        <v>-</v>
      </c>
      <c r="K23" s="163" t="str">
        <f>IF(SUM(K24:K25)=0,"-",SUM(K24:K25))</f>
        <v>-</v>
      </c>
      <c r="L23" s="60"/>
    </row>
    <row r="24" spans="1:12">
      <c r="A24" s="124"/>
      <c r="B24" s="190" t="s">
        <v>37</v>
      </c>
      <c r="C24" s="127" t="s">
        <v>66</v>
      </c>
      <c r="D24" s="127" t="s">
        <v>66</v>
      </c>
      <c r="E24" s="127" t="s">
        <v>66</v>
      </c>
      <c r="F24" s="127" t="s">
        <v>66</v>
      </c>
      <c r="G24" s="127" t="s">
        <v>66</v>
      </c>
      <c r="H24" s="127" t="s">
        <v>66</v>
      </c>
      <c r="I24" s="127" t="s">
        <v>66</v>
      </c>
      <c r="J24" s="127" t="s">
        <v>66</v>
      </c>
      <c r="K24" s="127" t="s">
        <v>66</v>
      </c>
      <c r="L24" s="60"/>
    </row>
    <row r="25" spans="1:12">
      <c r="A25" s="123"/>
      <c r="B25" s="189" t="s">
        <v>36</v>
      </c>
      <c r="C25" s="103" t="s">
        <v>66</v>
      </c>
      <c r="D25" s="103" t="s">
        <v>66</v>
      </c>
      <c r="E25" s="103" t="s">
        <v>66</v>
      </c>
      <c r="F25" s="103" t="s">
        <v>66</v>
      </c>
      <c r="G25" s="103" t="s">
        <v>66</v>
      </c>
      <c r="H25" s="103" t="s">
        <v>66</v>
      </c>
      <c r="I25" s="103" t="s">
        <v>66</v>
      </c>
      <c r="J25" s="103" t="s">
        <v>66</v>
      </c>
      <c r="K25" s="103" t="s">
        <v>66</v>
      </c>
      <c r="L25" s="60"/>
    </row>
    <row r="26" spans="1:12">
      <c r="A26" s="124" t="s">
        <v>26</v>
      </c>
      <c r="B26" s="191" t="s">
        <v>90</v>
      </c>
      <c r="C26" s="163" t="str">
        <f>IF(SUM(C27:C28)=0,"-",SUM(C27:C28))</f>
        <v>-</v>
      </c>
      <c r="D26" s="163" t="str">
        <f>IF(SUM(D27:D28)=0,"-",SUM(D27:D28))</f>
        <v>-</v>
      </c>
      <c r="E26" s="163" t="str">
        <f>IF(SUM(E27:E28)=0,"-",SUM(E27:E28))</f>
        <v>-</v>
      </c>
      <c r="F26" s="163" t="str">
        <f>IF(SUM(F27:F28)=0,"-",SUM(F27:F28))</f>
        <v>-</v>
      </c>
      <c r="G26" s="163" t="str">
        <f>IF(SUM(G27:G28)=0,"-",SUM(G27:G28))</f>
        <v>-</v>
      </c>
      <c r="H26" s="163" t="str">
        <f>IF(SUM(H27:H28)=0,"-",SUM(H27:H28))</f>
        <v>-</v>
      </c>
      <c r="I26" s="163" t="str">
        <f>IF(SUM(I27:I28)=0,"-",SUM(I27:I28))</f>
        <v>-</v>
      </c>
      <c r="J26" s="163" t="str">
        <f>IF(SUM(J27:J28)=0,"-",SUM(J27:J28))</f>
        <v>-</v>
      </c>
      <c r="K26" s="163" t="str">
        <f>IF(SUM(K27:K28)=0,"-",SUM(K27:K28))</f>
        <v>-</v>
      </c>
      <c r="L26" s="60"/>
    </row>
    <row r="27" spans="1:12">
      <c r="A27" s="124"/>
      <c r="B27" s="190" t="s">
        <v>37</v>
      </c>
      <c r="C27" s="127" t="s">
        <v>66</v>
      </c>
      <c r="D27" s="127" t="s">
        <v>66</v>
      </c>
      <c r="E27" s="127" t="s">
        <v>66</v>
      </c>
      <c r="F27" s="127" t="s">
        <v>66</v>
      </c>
      <c r="G27" s="127" t="s">
        <v>66</v>
      </c>
      <c r="H27" s="127" t="s">
        <v>66</v>
      </c>
      <c r="I27" s="127" t="s">
        <v>66</v>
      </c>
      <c r="J27" s="127" t="s">
        <v>66</v>
      </c>
      <c r="K27" s="127" t="s">
        <v>66</v>
      </c>
      <c r="L27" s="60"/>
    </row>
    <row r="28" spans="1:12">
      <c r="A28" s="124"/>
      <c r="B28" s="189" t="s">
        <v>36</v>
      </c>
      <c r="C28" s="103" t="s">
        <v>66</v>
      </c>
      <c r="D28" s="103" t="s">
        <v>66</v>
      </c>
      <c r="E28" s="103" t="s">
        <v>66</v>
      </c>
      <c r="F28" s="103" t="s">
        <v>66</v>
      </c>
      <c r="G28" s="103" t="s">
        <v>66</v>
      </c>
      <c r="H28" s="103" t="s">
        <v>66</v>
      </c>
      <c r="I28" s="103" t="s">
        <v>66</v>
      </c>
      <c r="J28" s="103" t="s">
        <v>66</v>
      </c>
      <c r="K28" s="103" t="s">
        <v>66</v>
      </c>
      <c r="L28" s="60"/>
    </row>
    <row r="29" spans="1:12">
      <c r="A29" s="125" t="s">
        <v>24</v>
      </c>
      <c r="B29" s="191" t="s">
        <v>90</v>
      </c>
      <c r="C29" s="163" t="str">
        <f>IF(SUM(C30:C31)=0,"-",SUM(C30:C31))</f>
        <v>-</v>
      </c>
      <c r="D29" s="163" t="str">
        <f>IF(SUM(D30:D31)=0,"-",SUM(D30:D31))</f>
        <v>-</v>
      </c>
      <c r="E29" s="163" t="str">
        <f>IF(SUM(E30:E31)=0,"-",SUM(E30:E31))</f>
        <v>-</v>
      </c>
      <c r="F29" s="163" t="str">
        <f>IF(SUM(F30:F31)=0,"-",SUM(F30:F31))</f>
        <v>-</v>
      </c>
      <c r="G29" s="163" t="str">
        <f>IF(SUM(G30:G31)=0,"-",SUM(G30:G31))</f>
        <v>-</v>
      </c>
      <c r="H29" s="163" t="str">
        <f>IF(SUM(H30:H31)=0,"-",SUM(H30:H31))</f>
        <v>-</v>
      </c>
      <c r="I29" s="163" t="str">
        <f>IF(SUM(I30:I31)=0,"-",SUM(I30:I31))</f>
        <v>-</v>
      </c>
      <c r="J29" s="163" t="str">
        <f>IF(SUM(J30:J31)=0,"-",SUM(J30:J31))</f>
        <v>-</v>
      </c>
      <c r="K29" s="163" t="str">
        <f>IF(SUM(K30:K31)=0,"-",SUM(K30:K31))</f>
        <v>-</v>
      </c>
      <c r="L29" s="60"/>
    </row>
    <row r="30" spans="1:12">
      <c r="A30" s="124"/>
      <c r="B30" s="190" t="s">
        <v>37</v>
      </c>
      <c r="C30" s="127" t="s">
        <v>66</v>
      </c>
      <c r="D30" s="127" t="s">
        <v>66</v>
      </c>
      <c r="E30" s="127" t="s">
        <v>66</v>
      </c>
      <c r="F30" s="127" t="s">
        <v>66</v>
      </c>
      <c r="G30" s="127" t="s">
        <v>66</v>
      </c>
      <c r="H30" s="127" t="s">
        <v>66</v>
      </c>
      <c r="I30" s="127" t="s">
        <v>66</v>
      </c>
      <c r="J30" s="127" t="s">
        <v>66</v>
      </c>
      <c r="K30" s="127" t="s">
        <v>66</v>
      </c>
      <c r="L30" s="60"/>
    </row>
    <row r="31" spans="1:12">
      <c r="A31" s="123"/>
      <c r="B31" s="189" t="s">
        <v>36</v>
      </c>
      <c r="C31" s="103" t="s">
        <v>66</v>
      </c>
      <c r="D31" s="103" t="s">
        <v>66</v>
      </c>
      <c r="E31" s="103" t="s">
        <v>66</v>
      </c>
      <c r="F31" s="103" t="s">
        <v>66</v>
      </c>
      <c r="G31" s="103" t="s">
        <v>66</v>
      </c>
      <c r="H31" s="103" t="s">
        <v>66</v>
      </c>
      <c r="I31" s="103" t="s">
        <v>66</v>
      </c>
      <c r="J31" s="103" t="s">
        <v>66</v>
      </c>
      <c r="K31" s="103" t="s">
        <v>66</v>
      </c>
      <c r="L31" s="60"/>
    </row>
    <row r="32" spans="1:12">
      <c r="A32" s="124" t="s">
        <v>23</v>
      </c>
      <c r="B32" s="191" t="s">
        <v>90</v>
      </c>
      <c r="C32" s="163" t="str">
        <f>IF(SUM(C33:C34)=0,"-",SUM(C33:C34))</f>
        <v>-</v>
      </c>
      <c r="D32" s="163" t="str">
        <f>IF(SUM(D33:D34)=0,"-",SUM(D33:D34))</f>
        <v>-</v>
      </c>
      <c r="E32" s="163" t="str">
        <f>IF(SUM(E33:E34)=0,"-",SUM(E33:E34))</f>
        <v>-</v>
      </c>
      <c r="F32" s="163" t="str">
        <f>IF(SUM(F33:F34)=0,"-",SUM(F33:F34))</f>
        <v>-</v>
      </c>
      <c r="G32" s="163" t="str">
        <f>IF(SUM(G33:G34)=0,"-",SUM(G33:G34))</f>
        <v>-</v>
      </c>
      <c r="H32" s="163" t="str">
        <f>IF(SUM(H33:H34)=0,"-",SUM(H33:H34))</f>
        <v>-</v>
      </c>
      <c r="I32" s="163" t="str">
        <f>IF(SUM(I33:I34)=0,"-",SUM(I33:I34))</f>
        <v>-</v>
      </c>
      <c r="J32" s="163" t="str">
        <f>IF(SUM(J33:J34)=0,"-",SUM(J33:J34))</f>
        <v>-</v>
      </c>
      <c r="K32" s="163" t="str">
        <f>IF(SUM(K33:K34)=0,"-",SUM(K33:K34))</f>
        <v>-</v>
      </c>
      <c r="L32" s="60"/>
    </row>
    <row r="33" spans="1:12">
      <c r="A33" s="124"/>
      <c r="B33" s="190" t="s">
        <v>37</v>
      </c>
      <c r="C33" s="127" t="s">
        <v>66</v>
      </c>
      <c r="D33" s="127" t="s">
        <v>66</v>
      </c>
      <c r="E33" s="127" t="s">
        <v>66</v>
      </c>
      <c r="F33" s="127" t="s">
        <v>66</v>
      </c>
      <c r="G33" s="127" t="s">
        <v>66</v>
      </c>
      <c r="H33" s="127" t="s">
        <v>66</v>
      </c>
      <c r="I33" s="127" t="s">
        <v>66</v>
      </c>
      <c r="J33" s="127" t="s">
        <v>66</v>
      </c>
      <c r="K33" s="127" t="s">
        <v>66</v>
      </c>
      <c r="L33" s="60"/>
    </row>
    <row r="34" spans="1:12">
      <c r="A34" s="124"/>
      <c r="B34" s="189" t="s">
        <v>36</v>
      </c>
      <c r="C34" s="103" t="s">
        <v>66</v>
      </c>
      <c r="D34" s="103" t="s">
        <v>66</v>
      </c>
      <c r="E34" s="103" t="s">
        <v>66</v>
      </c>
      <c r="F34" s="103" t="s">
        <v>66</v>
      </c>
      <c r="G34" s="103" t="s">
        <v>66</v>
      </c>
      <c r="H34" s="103" t="s">
        <v>66</v>
      </c>
      <c r="I34" s="103" t="s">
        <v>66</v>
      </c>
      <c r="J34" s="103" t="s">
        <v>66</v>
      </c>
      <c r="K34" s="103" t="s">
        <v>66</v>
      </c>
      <c r="L34" s="60"/>
    </row>
    <row r="35" spans="1:12">
      <c r="A35" s="125" t="s">
        <v>22</v>
      </c>
      <c r="B35" s="191" t="s">
        <v>90</v>
      </c>
      <c r="C35" s="163" t="str">
        <f>IF(SUM(C36:C37)=0,"-",SUM(C36:C37))</f>
        <v>-</v>
      </c>
      <c r="D35" s="163" t="str">
        <f>IF(SUM(D36:D37)=0,"-",SUM(D36:D37))</f>
        <v>-</v>
      </c>
      <c r="E35" s="163" t="str">
        <f>IF(SUM(E36:E37)=0,"-",SUM(E36:E37))</f>
        <v>-</v>
      </c>
      <c r="F35" s="163" t="str">
        <f>IF(SUM(F36:F37)=0,"-",SUM(F36:F37))</f>
        <v>-</v>
      </c>
      <c r="G35" s="163" t="str">
        <f>IF(SUM(G36:G37)=0,"-",SUM(G36:G37))</f>
        <v>-</v>
      </c>
      <c r="H35" s="163" t="str">
        <f>IF(SUM(H36:H37)=0,"-",SUM(H36:H37))</f>
        <v>-</v>
      </c>
      <c r="I35" s="163" t="str">
        <f>IF(SUM(I36:I37)=0,"-",SUM(I36:I37))</f>
        <v>-</v>
      </c>
      <c r="J35" s="163" t="str">
        <f>IF(SUM(J36:J37)=0,"-",SUM(J36:J37))</f>
        <v>-</v>
      </c>
      <c r="K35" s="163" t="str">
        <f>IF(SUM(K36:K37)=0,"-",SUM(K36:K37))</f>
        <v>-</v>
      </c>
      <c r="L35" s="60"/>
    </row>
    <row r="36" spans="1:12">
      <c r="A36" s="124"/>
      <c r="B36" s="190" t="s">
        <v>37</v>
      </c>
      <c r="C36" s="127" t="s">
        <v>66</v>
      </c>
      <c r="D36" s="127" t="s">
        <v>66</v>
      </c>
      <c r="E36" s="127" t="s">
        <v>66</v>
      </c>
      <c r="F36" s="127" t="s">
        <v>66</v>
      </c>
      <c r="G36" s="127" t="s">
        <v>66</v>
      </c>
      <c r="H36" s="127" t="s">
        <v>66</v>
      </c>
      <c r="I36" s="127" t="s">
        <v>66</v>
      </c>
      <c r="J36" s="127" t="s">
        <v>66</v>
      </c>
      <c r="K36" s="127" t="s">
        <v>66</v>
      </c>
      <c r="L36" s="60"/>
    </row>
    <row r="37" spans="1:12">
      <c r="A37" s="123"/>
      <c r="B37" s="189" t="s">
        <v>36</v>
      </c>
      <c r="C37" s="103" t="s">
        <v>66</v>
      </c>
      <c r="D37" s="103" t="s">
        <v>66</v>
      </c>
      <c r="E37" s="103" t="s">
        <v>66</v>
      </c>
      <c r="F37" s="103" t="s">
        <v>66</v>
      </c>
      <c r="G37" s="103" t="s">
        <v>66</v>
      </c>
      <c r="H37" s="103" t="s">
        <v>66</v>
      </c>
      <c r="I37" s="103" t="s">
        <v>66</v>
      </c>
      <c r="J37" s="103" t="s">
        <v>66</v>
      </c>
      <c r="K37" s="103" t="s">
        <v>66</v>
      </c>
      <c r="L37" s="60"/>
    </row>
    <row r="38" spans="1:12">
      <c r="A38" s="125" t="s">
        <v>20</v>
      </c>
      <c r="B38" s="191" t="s">
        <v>90</v>
      </c>
      <c r="C38" s="163">
        <f>IF(SUM(C39:C40)=0,"-",SUM(C39:C40))</f>
        <v>2</v>
      </c>
      <c r="D38" s="163">
        <f>IF(SUM(D39:D40)=0,"-",SUM(D39:D40))</f>
        <v>1</v>
      </c>
      <c r="E38" s="163" t="str">
        <f>IF(SUM(E39:E40)=0,"-",SUM(E39:E40))</f>
        <v>-</v>
      </c>
      <c r="F38" s="163">
        <f>IF(SUM(F39:F40)=0,"-",SUM(F39:F40))</f>
        <v>3</v>
      </c>
      <c r="G38" s="163" t="str">
        <f>IF(SUM(G39:G40)=0,"-",SUM(G39:G40))</f>
        <v>-</v>
      </c>
      <c r="H38" s="163">
        <f>IF(SUM(H39:H40)=0,"-",SUM(H39:H40))</f>
        <v>1</v>
      </c>
      <c r="I38" s="163">
        <f>IF(SUM(I39:I40)=0,"-",SUM(I39:I40))</f>
        <v>1</v>
      </c>
      <c r="J38" s="163" t="str">
        <f>IF(SUM(J39:J40)=0,"-",SUM(J39:J40))</f>
        <v>-</v>
      </c>
      <c r="K38" s="163">
        <f>IF(SUM(K39:K40)=0,"-",SUM(K39:K40))</f>
        <v>2</v>
      </c>
      <c r="L38" s="60"/>
    </row>
    <row r="39" spans="1:12">
      <c r="A39" s="124"/>
      <c r="B39" s="190" t="s">
        <v>37</v>
      </c>
      <c r="C39" s="69" t="s">
        <v>66</v>
      </c>
      <c r="D39" s="69" t="s">
        <v>66</v>
      </c>
      <c r="E39" s="69" t="s">
        <v>66</v>
      </c>
      <c r="F39" s="69" t="s">
        <v>66</v>
      </c>
      <c r="G39" s="69" t="s">
        <v>66</v>
      </c>
      <c r="H39" s="69" t="s">
        <v>66</v>
      </c>
      <c r="I39" s="69" t="s">
        <v>66</v>
      </c>
      <c r="J39" s="69" t="s">
        <v>66</v>
      </c>
      <c r="K39" s="69" t="s">
        <v>66</v>
      </c>
      <c r="L39" s="60"/>
    </row>
    <row r="40" spans="1:12">
      <c r="A40" s="123"/>
      <c r="B40" s="189" t="s">
        <v>36</v>
      </c>
      <c r="C40" s="66">
        <v>2</v>
      </c>
      <c r="D40" s="66">
        <v>1</v>
      </c>
      <c r="E40" s="66" t="s">
        <v>69</v>
      </c>
      <c r="F40" s="66">
        <v>3</v>
      </c>
      <c r="G40" s="66" t="s">
        <v>69</v>
      </c>
      <c r="H40" s="66">
        <v>1</v>
      </c>
      <c r="I40" s="66">
        <v>1</v>
      </c>
      <c r="J40" s="66" t="s">
        <v>69</v>
      </c>
      <c r="K40" s="66">
        <v>2</v>
      </c>
      <c r="L40" s="60"/>
    </row>
    <row r="41" spans="1:12">
      <c r="A41" s="188" t="s">
        <v>94</v>
      </c>
      <c r="B41" s="16" t="s">
        <v>90</v>
      </c>
      <c r="C41" s="15" t="str">
        <f>C44</f>
        <v>-</v>
      </c>
      <c r="D41" s="15" t="str">
        <f>D44</f>
        <v>-</v>
      </c>
      <c r="E41" s="15" t="str">
        <f>E44</f>
        <v>-</v>
      </c>
      <c r="F41" s="15" t="str">
        <f>F44</f>
        <v>-</v>
      </c>
      <c r="G41" s="15" t="str">
        <f>G44</f>
        <v>-</v>
      </c>
      <c r="H41" s="15" t="str">
        <f>H44</f>
        <v>-</v>
      </c>
      <c r="I41" s="15" t="str">
        <f>I44</f>
        <v>-</v>
      </c>
      <c r="J41" s="15" t="str">
        <f>J44</f>
        <v>-</v>
      </c>
      <c r="K41" s="15" t="str">
        <f>K44</f>
        <v>-</v>
      </c>
      <c r="L41" s="60"/>
    </row>
    <row r="42" spans="1:12">
      <c r="A42" s="187"/>
      <c r="B42" s="180" t="s">
        <v>37</v>
      </c>
      <c r="C42" s="12" t="str">
        <f>C45</f>
        <v>-</v>
      </c>
      <c r="D42" s="12" t="str">
        <f>D45</f>
        <v>-</v>
      </c>
      <c r="E42" s="12" t="str">
        <f>E45</f>
        <v>-</v>
      </c>
      <c r="F42" s="12" t="str">
        <f>F45</f>
        <v>-</v>
      </c>
      <c r="G42" s="12" t="str">
        <f>G45</f>
        <v>-</v>
      </c>
      <c r="H42" s="12" t="str">
        <f>H45</f>
        <v>-</v>
      </c>
      <c r="I42" s="12" t="str">
        <f>I45</f>
        <v>-</v>
      </c>
      <c r="J42" s="12" t="str">
        <f>J45</f>
        <v>-</v>
      </c>
      <c r="K42" s="12" t="str">
        <f>K45</f>
        <v>-</v>
      </c>
      <c r="L42" s="60"/>
    </row>
    <row r="43" spans="1:12">
      <c r="A43" s="186"/>
      <c r="B43" s="173" t="s">
        <v>36</v>
      </c>
      <c r="C43" s="9" t="str">
        <f>C46</f>
        <v>-</v>
      </c>
      <c r="D43" s="9" t="str">
        <f>D46</f>
        <v>-</v>
      </c>
      <c r="E43" s="9" t="str">
        <f>E46</f>
        <v>-</v>
      </c>
      <c r="F43" s="9" t="str">
        <f>F46</f>
        <v>-</v>
      </c>
      <c r="G43" s="9" t="str">
        <f>G46</f>
        <v>-</v>
      </c>
      <c r="H43" s="9" t="str">
        <f>H46</f>
        <v>-</v>
      </c>
      <c r="I43" s="9" t="str">
        <f>I46</f>
        <v>-</v>
      </c>
      <c r="J43" s="9" t="str">
        <f>J46</f>
        <v>-</v>
      </c>
      <c r="K43" s="9" t="str">
        <f>K46</f>
        <v>-</v>
      </c>
      <c r="L43" s="60"/>
    </row>
    <row r="44" spans="1:12">
      <c r="A44" s="178" t="s">
        <v>93</v>
      </c>
      <c r="B44" s="185" t="s">
        <v>90</v>
      </c>
      <c r="C44" s="277" t="str">
        <f>IF(SUM(C47,C50,C53,C56,C59)=0,"-",SUM(C47,C50,C53,C56,C59))</f>
        <v>-</v>
      </c>
      <c r="D44" s="277" t="str">
        <f>IF(SUM(D47,D50,D53,D56,D59)=0,"-",SUM(D47,D50,D53,D56,D59))</f>
        <v>-</v>
      </c>
      <c r="E44" s="277" t="str">
        <f>IF(SUM(E47,E50,E53,E56,E59)=0,"-",SUM(E47,E50,E53,E56,E59))</f>
        <v>-</v>
      </c>
      <c r="F44" s="277" t="str">
        <f>IF(SUM(F47,F50,F53,F56,F59)=0,"-",SUM(F47,F50,F53,F56,F59))</f>
        <v>-</v>
      </c>
      <c r="G44" s="277" t="str">
        <f>IF(SUM(G47,G50,G53,G56,G59)=0,"-",SUM(G47,G50,G53,G56,G59))</f>
        <v>-</v>
      </c>
      <c r="H44" s="277" t="str">
        <f>IF(SUM(H47,H50,H53,H56,H59)=0,"-",SUM(H47,H50,H53,H56,H59))</f>
        <v>-</v>
      </c>
      <c r="I44" s="277" t="str">
        <f>IF(SUM(I47,I50,I53,I56,I59)=0,"-",SUM(I47,I50,I53,I56,I59))</f>
        <v>-</v>
      </c>
      <c r="J44" s="277" t="str">
        <f>IF(SUM(J47,J50,J53,J56,J59)=0,"-",SUM(J47,J50,J53,J56,J59))</f>
        <v>-</v>
      </c>
      <c r="K44" s="277" t="str">
        <f>IF(SUM(K47,K50,K53,K56,K59)=0,"-",SUM(K47,K50,K53,K56,K59))</f>
        <v>-</v>
      </c>
      <c r="L44" s="60"/>
    </row>
    <row r="45" spans="1:12">
      <c r="A45" s="124"/>
      <c r="B45" s="276" t="s">
        <v>37</v>
      </c>
      <c r="C45" s="275" t="str">
        <f>IF(SUM(C48,C51,C54,C57,C60)=0,"-",SUM(C48,C51,C54,C57,C60))</f>
        <v>-</v>
      </c>
      <c r="D45" s="275" t="str">
        <f>IF(SUM(D48,D51,D54,D57,D60)=0,"-",SUM(D48,D51,D54,D57,D60))</f>
        <v>-</v>
      </c>
      <c r="E45" s="275" t="str">
        <f>IF(SUM(E48,E51,E54,E57,E60)=0,"-",SUM(E48,E51,E54,E57,E60))</f>
        <v>-</v>
      </c>
      <c r="F45" s="275" t="str">
        <f>IF(SUM(F48,F51,F54,F57,F60)=0,"-",SUM(F48,F51,F54,F57,F60))</f>
        <v>-</v>
      </c>
      <c r="G45" s="275" t="str">
        <f>IF(SUM(G48,G51,G54,G57,G60)=0,"-",SUM(G48,G51,G54,G57,G60))</f>
        <v>-</v>
      </c>
      <c r="H45" s="275" t="str">
        <f>IF(SUM(H48,H51,H54,H57,H60)=0,"-",SUM(H48,H51,H54,H57,H60))</f>
        <v>-</v>
      </c>
      <c r="I45" s="275" t="str">
        <f>IF(SUM(I48,I51,I54,I57,I60)=0,"-",SUM(I48,I51,I54,I57,I60))</f>
        <v>-</v>
      </c>
      <c r="J45" s="275" t="str">
        <f>IF(SUM(J48,J51,J54,J57,J60)=0,"-",SUM(J48,J51,J54,J57,J60))</f>
        <v>-</v>
      </c>
      <c r="K45" s="275" t="str">
        <f>IF(SUM(K48,K51,K54,K57,K60)=0,"-",SUM(K48,K51,K54,K57,K60))</f>
        <v>-</v>
      </c>
      <c r="L45" s="60"/>
    </row>
    <row r="46" spans="1:12">
      <c r="A46" s="10"/>
      <c r="B46" s="274" t="s">
        <v>36</v>
      </c>
      <c r="C46" s="273" t="str">
        <f>IF(SUM(C49,C52,C55,C58,C61)=0,"-",SUM(C49,C52,C55,C58,C61))</f>
        <v>-</v>
      </c>
      <c r="D46" s="273" t="str">
        <f>IF(SUM(D49,D52,D55,D58,D61)=0,"-",SUM(D49,D52,D55,D58,D61))</f>
        <v>-</v>
      </c>
      <c r="E46" s="273" t="str">
        <f>IF(SUM(E49,E52,E55,E58,E61)=0,"-",SUM(E49,E52,E55,E58,E61))</f>
        <v>-</v>
      </c>
      <c r="F46" s="273" t="str">
        <f>IF(SUM(F49,F52,F55,F58,F61)=0,"-",SUM(F49,F52,F55,F58,F61))</f>
        <v>-</v>
      </c>
      <c r="G46" s="273" t="str">
        <f>IF(SUM(G49,G52,G55,G58,G61)=0,"-",SUM(G49,G52,G55,G58,G61))</f>
        <v>-</v>
      </c>
      <c r="H46" s="273" t="str">
        <f>IF(SUM(H49,H52,H55,H58,H61)=0,"-",SUM(H49,H52,H55,H58,H61))</f>
        <v>-</v>
      </c>
      <c r="I46" s="273" t="str">
        <f>IF(SUM(I49,I52,I55,I58,I61)=0,"-",SUM(I49,I52,I55,I58,I61))</f>
        <v>-</v>
      </c>
      <c r="J46" s="273" t="str">
        <f>IF(SUM(J49,J52,J55,J58,J61)=0,"-",SUM(J49,J52,J55,J58,J61))</f>
        <v>-</v>
      </c>
      <c r="K46" s="273" t="str">
        <f>IF(SUM(K49,K52,K55,K58,K61)=0,"-",SUM(K49,K52,K55,K58,K61))</f>
        <v>-</v>
      </c>
      <c r="L46" s="60"/>
    </row>
    <row r="47" spans="1:12">
      <c r="A47" s="125" t="s">
        <v>17</v>
      </c>
      <c r="B47" s="233" t="s">
        <v>90</v>
      </c>
      <c r="C47" s="232" t="str">
        <f>IF(SUM(C48:C49)=0,"-",SUM(C48:C49))</f>
        <v>-</v>
      </c>
      <c r="D47" s="232" t="str">
        <f>IF(SUM(D48:D49)=0,"-",SUM(D48:D49))</f>
        <v>-</v>
      </c>
      <c r="E47" s="232" t="str">
        <f>IF(SUM(E48:E49)=0,"-",SUM(E48:E49))</f>
        <v>-</v>
      </c>
      <c r="F47" s="232" t="str">
        <f>IF(SUM(F48:F49)=0,"-",SUM(F48:F49))</f>
        <v>-</v>
      </c>
      <c r="G47" s="232" t="str">
        <f>IF(SUM(G48:G49)=0,"-",SUM(G48:G49))</f>
        <v>-</v>
      </c>
      <c r="H47" s="232" t="str">
        <f>IF(SUM(H48:H49)=0,"-",SUM(H48:H49))</f>
        <v>-</v>
      </c>
      <c r="I47" s="232" t="str">
        <f>IF(SUM(I48:I49)=0,"-",SUM(I48:I49))</f>
        <v>-</v>
      </c>
      <c r="J47" s="232" t="str">
        <f>IF(SUM(J48:J49)=0,"-",SUM(J48:J49))</f>
        <v>-</v>
      </c>
      <c r="K47" s="232" t="str">
        <f>IF(SUM(K48:K49)=0,"-",SUM(K48:K49))</f>
        <v>-</v>
      </c>
      <c r="L47" s="60"/>
    </row>
    <row r="48" spans="1:12">
      <c r="A48" s="272"/>
      <c r="B48" s="235" t="s">
        <v>37</v>
      </c>
      <c r="C48" s="69" t="s">
        <v>12</v>
      </c>
      <c r="D48" s="69" t="s">
        <v>12</v>
      </c>
      <c r="E48" s="69" t="s">
        <v>12</v>
      </c>
      <c r="F48" s="69" t="s">
        <v>12</v>
      </c>
      <c r="G48" s="69" t="s">
        <v>12</v>
      </c>
      <c r="H48" s="69" t="s">
        <v>12</v>
      </c>
      <c r="I48" s="69" t="s">
        <v>12</v>
      </c>
      <c r="J48" s="69" t="s">
        <v>12</v>
      </c>
      <c r="K48" s="69" t="s">
        <v>12</v>
      </c>
      <c r="L48" s="60"/>
    </row>
    <row r="49" spans="1:12">
      <c r="A49" s="271"/>
      <c r="B49" s="234" t="s">
        <v>36</v>
      </c>
      <c r="C49" s="66" t="s">
        <v>12</v>
      </c>
      <c r="D49" s="66" t="s">
        <v>12</v>
      </c>
      <c r="E49" s="66" t="s">
        <v>12</v>
      </c>
      <c r="F49" s="66" t="s">
        <v>12</v>
      </c>
      <c r="G49" s="66" t="s">
        <v>12</v>
      </c>
      <c r="H49" s="66" t="s">
        <v>12</v>
      </c>
      <c r="I49" s="66" t="s">
        <v>12</v>
      </c>
      <c r="J49" s="66" t="s">
        <v>12</v>
      </c>
      <c r="K49" s="66" t="s">
        <v>12</v>
      </c>
      <c r="L49" s="60"/>
    </row>
    <row r="50" spans="1:12">
      <c r="A50" s="125" t="s">
        <v>16</v>
      </c>
      <c r="B50" s="233" t="s">
        <v>90</v>
      </c>
      <c r="C50" s="232" t="str">
        <f>IF(SUM(C51:C52)=0,"-",SUM(C51:C52))</f>
        <v>-</v>
      </c>
      <c r="D50" s="232" t="str">
        <f>IF(SUM(D51:D52)=0,"-",SUM(D51:D52))</f>
        <v>-</v>
      </c>
      <c r="E50" s="232" t="str">
        <f>IF(SUM(E51:E52)=0,"-",SUM(E51:E52))</f>
        <v>-</v>
      </c>
      <c r="F50" s="232" t="str">
        <f>IF(SUM(F51:F52)=0,"-",SUM(F51:F52))</f>
        <v>-</v>
      </c>
      <c r="G50" s="232" t="str">
        <f>IF(SUM(G51:G52)=0,"-",SUM(G51:G52))</f>
        <v>-</v>
      </c>
      <c r="H50" s="232" t="str">
        <f>IF(SUM(H51:H52)=0,"-",SUM(H51:H52))</f>
        <v>-</v>
      </c>
      <c r="I50" s="232" t="str">
        <f>IF(SUM(I51:I52)=0,"-",SUM(I51:I52))</f>
        <v>-</v>
      </c>
      <c r="J50" s="232" t="str">
        <f>IF(SUM(J51:J52)=0,"-",SUM(J51:J52))</f>
        <v>-</v>
      </c>
      <c r="K50" s="232" t="str">
        <f>IF(SUM(K51:K52)=0,"-",SUM(K51:K52))</f>
        <v>-</v>
      </c>
      <c r="L50" s="60"/>
    </row>
    <row r="51" spans="1:12">
      <c r="A51" s="272"/>
      <c r="B51" s="235" t="s">
        <v>37</v>
      </c>
      <c r="C51" s="69" t="s">
        <v>12</v>
      </c>
      <c r="D51" s="69" t="s">
        <v>12</v>
      </c>
      <c r="E51" s="69" t="s">
        <v>12</v>
      </c>
      <c r="F51" s="69" t="s">
        <v>12</v>
      </c>
      <c r="G51" s="69" t="s">
        <v>12</v>
      </c>
      <c r="H51" s="69" t="s">
        <v>12</v>
      </c>
      <c r="I51" s="69" t="s">
        <v>12</v>
      </c>
      <c r="J51" s="69" t="s">
        <v>12</v>
      </c>
      <c r="K51" s="69" t="s">
        <v>12</v>
      </c>
      <c r="L51" s="60"/>
    </row>
    <row r="52" spans="1:12">
      <c r="A52" s="271"/>
      <c r="B52" s="234" t="s">
        <v>36</v>
      </c>
      <c r="C52" s="66" t="s">
        <v>12</v>
      </c>
      <c r="D52" s="66" t="s">
        <v>12</v>
      </c>
      <c r="E52" s="66" t="s">
        <v>12</v>
      </c>
      <c r="F52" s="66" t="s">
        <v>12</v>
      </c>
      <c r="G52" s="66" t="s">
        <v>12</v>
      </c>
      <c r="H52" s="66" t="s">
        <v>12</v>
      </c>
      <c r="I52" s="66" t="s">
        <v>12</v>
      </c>
      <c r="J52" s="66" t="s">
        <v>12</v>
      </c>
      <c r="K52" s="66" t="s">
        <v>12</v>
      </c>
      <c r="L52" s="60"/>
    </row>
    <row r="53" spans="1:12">
      <c r="A53" s="125" t="s">
        <v>15</v>
      </c>
      <c r="B53" s="233" t="s">
        <v>90</v>
      </c>
      <c r="C53" s="232" t="str">
        <f>IF(SUM(C54:C55)=0,"-",SUM(C54:C55))</f>
        <v>-</v>
      </c>
      <c r="D53" s="232" t="str">
        <f>IF(SUM(D54:D55)=0,"-",SUM(D54:D55))</f>
        <v>-</v>
      </c>
      <c r="E53" s="232" t="str">
        <f>IF(SUM(E54:E55)=0,"-",SUM(E54:E55))</f>
        <v>-</v>
      </c>
      <c r="F53" s="232" t="str">
        <f>IF(SUM(F54:F55)=0,"-",SUM(F54:F55))</f>
        <v>-</v>
      </c>
      <c r="G53" s="232" t="str">
        <f>IF(SUM(G54:G55)=0,"-",SUM(G54:G55))</f>
        <v>-</v>
      </c>
      <c r="H53" s="232" t="str">
        <f>IF(SUM(H54:H55)=0,"-",SUM(H54:H55))</f>
        <v>-</v>
      </c>
      <c r="I53" s="232" t="str">
        <f>IF(SUM(I54:I55)=0,"-",SUM(I54:I55))</f>
        <v>-</v>
      </c>
      <c r="J53" s="232" t="str">
        <f>IF(SUM(J54:J55)=0,"-",SUM(J54:J55))</f>
        <v>-</v>
      </c>
      <c r="K53" s="232" t="str">
        <f>IF(SUM(K54:K55)=0,"-",SUM(K54:K55))</f>
        <v>-</v>
      </c>
      <c r="L53" s="60"/>
    </row>
    <row r="54" spans="1:12">
      <c r="A54" s="272"/>
      <c r="B54" s="235" t="s">
        <v>37</v>
      </c>
      <c r="C54" s="69" t="s">
        <v>12</v>
      </c>
      <c r="D54" s="69" t="s">
        <v>12</v>
      </c>
      <c r="E54" s="69" t="s">
        <v>12</v>
      </c>
      <c r="F54" s="69" t="s">
        <v>12</v>
      </c>
      <c r="G54" s="69" t="s">
        <v>12</v>
      </c>
      <c r="H54" s="69" t="s">
        <v>12</v>
      </c>
      <c r="I54" s="69" t="s">
        <v>12</v>
      </c>
      <c r="J54" s="69" t="s">
        <v>12</v>
      </c>
      <c r="K54" s="69" t="s">
        <v>12</v>
      </c>
      <c r="L54" s="60"/>
    </row>
    <row r="55" spans="1:12">
      <c r="A55" s="271"/>
      <c r="B55" s="234" t="s">
        <v>36</v>
      </c>
      <c r="C55" s="66" t="s">
        <v>12</v>
      </c>
      <c r="D55" s="66" t="s">
        <v>12</v>
      </c>
      <c r="E55" s="66" t="s">
        <v>12</v>
      </c>
      <c r="F55" s="66" t="s">
        <v>12</v>
      </c>
      <c r="G55" s="66" t="s">
        <v>12</v>
      </c>
      <c r="H55" s="66" t="s">
        <v>12</v>
      </c>
      <c r="I55" s="66" t="s">
        <v>12</v>
      </c>
      <c r="J55" s="66" t="s">
        <v>12</v>
      </c>
      <c r="K55" s="66" t="s">
        <v>12</v>
      </c>
      <c r="L55" s="60"/>
    </row>
    <row r="56" spans="1:12">
      <c r="A56" s="125" t="s">
        <v>14</v>
      </c>
      <c r="B56" s="233" t="s">
        <v>90</v>
      </c>
      <c r="C56" s="232" t="str">
        <f>IF(SUM(C57:C58)=0,"-",SUM(C57:C58))</f>
        <v>-</v>
      </c>
      <c r="D56" s="232" t="str">
        <f>IF(SUM(D57:D58)=0,"-",SUM(D57:D58))</f>
        <v>-</v>
      </c>
      <c r="E56" s="232" t="str">
        <f>IF(SUM(E57:E58)=0,"-",SUM(E57:E58))</f>
        <v>-</v>
      </c>
      <c r="F56" s="232" t="str">
        <f>IF(SUM(F57:F58)=0,"-",SUM(F57:F58))</f>
        <v>-</v>
      </c>
      <c r="G56" s="232" t="str">
        <f>IF(SUM(G57:G58)=0,"-",SUM(G57:G58))</f>
        <v>-</v>
      </c>
      <c r="H56" s="232" t="str">
        <f>IF(SUM(H57:H58)=0,"-",SUM(H57:H58))</f>
        <v>-</v>
      </c>
      <c r="I56" s="232" t="str">
        <f>IF(SUM(I57:I58)=0,"-",SUM(I57:I58))</f>
        <v>-</v>
      </c>
      <c r="J56" s="232" t="str">
        <f>IF(SUM(J57:J58)=0,"-",SUM(J57:J58))</f>
        <v>-</v>
      </c>
      <c r="K56" s="232" t="str">
        <f>IF(SUM(K57:K58)=0,"-",SUM(K57:K58))</f>
        <v>-</v>
      </c>
      <c r="L56" s="60"/>
    </row>
    <row r="57" spans="1:12">
      <c r="A57" s="272"/>
      <c r="B57" s="235" t="s">
        <v>37</v>
      </c>
      <c r="C57" s="69" t="s">
        <v>12</v>
      </c>
      <c r="D57" s="69" t="s">
        <v>12</v>
      </c>
      <c r="E57" s="69" t="s">
        <v>12</v>
      </c>
      <c r="F57" s="69" t="s">
        <v>12</v>
      </c>
      <c r="G57" s="69" t="s">
        <v>12</v>
      </c>
      <c r="H57" s="69" t="s">
        <v>12</v>
      </c>
      <c r="I57" s="69" t="s">
        <v>12</v>
      </c>
      <c r="J57" s="69" t="s">
        <v>12</v>
      </c>
      <c r="K57" s="69" t="s">
        <v>12</v>
      </c>
      <c r="L57" s="60"/>
    </row>
    <row r="58" spans="1:12">
      <c r="A58" s="271"/>
      <c r="B58" s="234" t="s">
        <v>36</v>
      </c>
      <c r="C58" s="66" t="s">
        <v>12</v>
      </c>
      <c r="D58" s="66" t="s">
        <v>12</v>
      </c>
      <c r="E58" s="66" t="s">
        <v>12</v>
      </c>
      <c r="F58" s="66" t="s">
        <v>12</v>
      </c>
      <c r="G58" s="66" t="s">
        <v>12</v>
      </c>
      <c r="H58" s="66" t="s">
        <v>12</v>
      </c>
      <c r="I58" s="66" t="s">
        <v>12</v>
      </c>
      <c r="J58" s="66" t="s">
        <v>12</v>
      </c>
      <c r="K58" s="66" t="s">
        <v>12</v>
      </c>
      <c r="L58" s="60"/>
    </row>
    <row r="59" spans="1:12">
      <c r="A59" s="125" t="s">
        <v>13</v>
      </c>
      <c r="B59" s="233" t="s">
        <v>90</v>
      </c>
      <c r="C59" s="232" t="str">
        <f>IF(SUM(C60:C61)=0,"-",SUM(C60:C61))</f>
        <v>-</v>
      </c>
      <c r="D59" s="232" t="str">
        <f>IF(SUM(D60:D61)=0,"-",SUM(D60:D61))</f>
        <v>-</v>
      </c>
      <c r="E59" s="232" t="str">
        <f>IF(SUM(E60:E61)=0,"-",SUM(E60:E61))</f>
        <v>-</v>
      </c>
      <c r="F59" s="232" t="str">
        <f>IF(SUM(F60:F61)=0,"-",SUM(F60:F61))</f>
        <v>-</v>
      </c>
      <c r="G59" s="232" t="str">
        <f>IF(SUM(G60:G61)=0,"-",SUM(G60:G61))</f>
        <v>-</v>
      </c>
      <c r="H59" s="232" t="str">
        <f>IF(SUM(H60:H61)=0,"-",SUM(H60:H61))</f>
        <v>-</v>
      </c>
      <c r="I59" s="232" t="str">
        <f>IF(SUM(I60:I61)=0,"-",SUM(I60:I61))</f>
        <v>-</v>
      </c>
      <c r="J59" s="232" t="str">
        <f>IF(SUM(J60:J61)=0,"-",SUM(J60:J61))</f>
        <v>-</v>
      </c>
      <c r="K59" s="232" t="str">
        <f>IF(SUM(K60:K61)=0,"-",SUM(K60:K61))</f>
        <v>-</v>
      </c>
      <c r="L59" s="60"/>
    </row>
    <row r="60" spans="1:12">
      <c r="A60" s="272"/>
      <c r="B60" s="235" t="s">
        <v>37</v>
      </c>
      <c r="C60" s="69" t="s">
        <v>12</v>
      </c>
      <c r="D60" s="69" t="s">
        <v>12</v>
      </c>
      <c r="E60" s="69" t="s">
        <v>12</v>
      </c>
      <c r="F60" s="69" t="s">
        <v>12</v>
      </c>
      <c r="G60" s="69" t="s">
        <v>12</v>
      </c>
      <c r="H60" s="69" t="s">
        <v>12</v>
      </c>
      <c r="I60" s="69" t="s">
        <v>12</v>
      </c>
      <c r="J60" s="69" t="s">
        <v>12</v>
      </c>
      <c r="K60" s="69" t="s">
        <v>12</v>
      </c>
      <c r="L60" s="60"/>
    </row>
    <row r="61" spans="1:12">
      <c r="A61" s="271"/>
      <c r="B61" s="234" t="s">
        <v>36</v>
      </c>
      <c r="C61" s="66" t="s">
        <v>12</v>
      </c>
      <c r="D61" s="66" t="s">
        <v>12</v>
      </c>
      <c r="E61" s="66" t="s">
        <v>12</v>
      </c>
      <c r="F61" s="66" t="s">
        <v>12</v>
      </c>
      <c r="G61" s="66" t="s">
        <v>12</v>
      </c>
      <c r="H61" s="66" t="s">
        <v>12</v>
      </c>
      <c r="I61" s="66" t="s">
        <v>12</v>
      </c>
      <c r="J61" s="66" t="s">
        <v>12</v>
      </c>
      <c r="K61" s="66" t="s">
        <v>12</v>
      </c>
      <c r="L61" s="60"/>
    </row>
    <row r="62" spans="1:12">
      <c r="A62" s="182" t="s">
        <v>11</v>
      </c>
      <c r="B62" s="16" t="s">
        <v>90</v>
      </c>
      <c r="C62" s="15" t="str">
        <f>C65</f>
        <v>-</v>
      </c>
      <c r="D62" s="15" t="str">
        <f>D65</f>
        <v>-</v>
      </c>
      <c r="E62" s="15" t="str">
        <f>E65</f>
        <v>-</v>
      </c>
      <c r="F62" s="15" t="str">
        <f>F65</f>
        <v>-</v>
      </c>
      <c r="G62" s="15" t="str">
        <f>G65</f>
        <v>-</v>
      </c>
      <c r="H62" s="15" t="str">
        <f>H65</f>
        <v>-</v>
      </c>
      <c r="I62" s="15" t="str">
        <f>I65</f>
        <v>-</v>
      </c>
      <c r="J62" s="15" t="str">
        <f>J65</f>
        <v>-</v>
      </c>
      <c r="K62" s="15" t="str">
        <f>K65</f>
        <v>-</v>
      </c>
      <c r="L62" s="60"/>
    </row>
    <row r="63" spans="1:12">
      <c r="A63" s="181"/>
      <c r="B63" s="180" t="s">
        <v>37</v>
      </c>
      <c r="C63" s="12" t="str">
        <f>C66</f>
        <v>-</v>
      </c>
      <c r="D63" s="12" t="str">
        <f>D66</f>
        <v>-</v>
      </c>
      <c r="E63" s="12" t="str">
        <f>E66</f>
        <v>-</v>
      </c>
      <c r="F63" s="12" t="str">
        <f>F66</f>
        <v>-</v>
      </c>
      <c r="G63" s="12" t="str">
        <f>G66</f>
        <v>-</v>
      </c>
      <c r="H63" s="12" t="str">
        <f>H66</f>
        <v>-</v>
      </c>
      <c r="I63" s="12" t="str">
        <f>I66</f>
        <v>-</v>
      </c>
      <c r="J63" s="12" t="str">
        <f>J66</f>
        <v>-</v>
      </c>
      <c r="K63" s="12" t="str">
        <f>K66</f>
        <v>-</v>
      </c>
      <c r="L63" s="60"/>
    </row>
    <row r="64" spans="1:12">
      <c r="A64" s="179"/>
      <c r="B64" s="173" t="s">
        <v>36</v>
      </c>
      <c r="C64" s="9" t="str">
        <f>C67</f>
        <v>-</v>
      </c>
      <c r="D64" s="9" t="str">
        <f>D67</f>
        <v>-</v>
      </c>
      <c r="E64" s="9" t="str">
        <f>E67</f>
        <v>-</v>
      </c>
      <c r="F64" s="9" t="str">
        <f>F67</f>
        <v>-</v>
      </c>
      <c r="G64" s="9" t="str">
        <f>G67</f>
        <v>-</v>
      </c>
      <c r="H64" s="9" t="str">
        <f>H67</f>
        <v>-</v>
      </c>
      <c r="I64" s="9" t="str">
        <f>I67</f>
        <v>-</v>
      </c>
      <c r="J64" s="9" t="str">
        <f>J67</f>
        <v>-</v>
      </c>
      <c r="K64" s="9" t="str">
        <f>K67</f>
        <v>-</v>
      </c>
      <c r="L64" s="60"/>
    </row>
    <row r="65" spans="1:13">
      <c r="A65" s="178" t="s">
        <v>92</v>
      </c>
      <c r="B65" s="16" t="s">
        <v>90</v>
      </c>
      <c r="C65" s="31" t="str">
        <f>IF(SUM(C66:C67)=0,"-",SUM(C66:C67))</f>
        <v>-</v>
      </c>
      <c r="D65" s="31" t="str">
        <f>IF(SUM(D66:D67)=0,"-",SUM(D66:D67))</f>
        <v>-</v>
      </c>
      <c r="E65" s="31" t="str">
        <f>IF(SUM(E66:E67)=0,"-",SUM(E66:E67))</f>
        <v>-</v>
      </c>
      <c r="F65" s="31" t="str">
        <f>IF(SUM(F66:F67)=0,"-",SUM(F66:F67))</f>
        <v>-</v>
      </c>
      <c r="G65" s="31" t="str">
        <f>IF(SUM(G66:G67)=0,"-",SUM(G66:G67))</f>
        <v>-</v>
      </c>
      <c r="H65" s="31" t="str">
        <f>IF(SUM(H66:H67)=0,"-",SUM(H66:H67))</f>
        <v>-</v>
      </c>
      <c r="I65" s="31" t="str">
        <f>IF(SUM(I66:I67)=0,"-",SUM(I66:I67))</f>
        <v>-</v>
      </c>
      <c r="J65" s="31" t="str">
        <f>IF(SUM(J66:J67)=0,"-",SUM(J66:J67))</f>
        <v>-</v>
      </c>
      <c r="K65" s="31" t="str">
        <f>IF(SUM(K66:K67)=0,"-",SUM(K66:K67))</f>
        <v>-</v>
      </c>
      <c r="L65" s="60"/>
    </row>
    <row r="66" spans="1:13">
      <c r="A66" s="177"/>
      <c r="B66" s="180" t="s">
        <v>37</v>
      </c>
      <c r="C66" s="31" t="str">
        <f>IF(SUM(C69,C72,C75,C78)=0,"-",SUM(C69,C72,C75,C78))</f>
        <v>-</v>
      </c>
      <c r="D66" s="31" t="str">
        <f>IF(SUM(D69,D72,D75,D78)=0,"-",SUM(D69,D72,D75,D78))</f>
        <v>-</v>
      </c>
      <c r="E66" s="31" t="str">
        <f>IF(SUM(E69,E72,E75,E78)=0,"-",SUM(E69,E72,E75,E78))</f>
        <v>-</v>
      </c>
      <c r="F66" s="31" t="str">
        <f>IF(SUM(F69,F72,F75,F78)=0,"-",SUM(F69,F72,F75,F78))</f>
        <v>-</v>
      </c>
      <c r="G66" s="31" t="str">
        <f>IF(SUM(G69,G72,G75,G78)=0,"-",SUM(G69,G72,G75,G78))</f>
        <v>-</v>
      </c>
      <c r="H66" s="31" t="str">
        <f>IF(SUM(H69,H72,H75,H78)=0,"-",SUM(H69,H72,H75,H78))</f>
        <v>-</v>
      </c>
      <c r="I66" s="31" t="str">
        <f>IF(SUM(I69,I72,I75,I78)=0,"-",SUM(I69,I72,I75,I78))</f>
        <v>-</v>
      </c>
      <c r="J66" s="31" t="str">
        <f>IF(SUM(J69,J72,J75,J78)=0,"-",SUM(J69,J72,J75,J78))</f>
        <v>-</v>
      </c>
      <c r="K66" s="31" t="str">
        <f>IF(SUM(K69,K72,K75,K78)=0,"-",SUM(K69,K72,K75,K78))</f>
        <v>-</v>
      </c>
      <c r="L66" s="60"/>
    </row>
    <row r="67" spans="1:13" ht="13.5">
      <c r="A67" s="174"/>
      <c r="B67" s="173" t="s">
        <v>36</v>
      </c>
      <c r="C67" s="9" t="str">
        <f>IF(SUM(C70,C73,C76,C79)=0,"-",SUM(C70,C73,C76,C79))</f>
        <v>-</v>
      </c>
      <c r="D67" s="9" t="str">
        <f>IF(SUM(D70,D73,D76,D79)=0,"-",SUM(D70,D73,D76,D79))</f>
        <v>-</v>
      </c>
      <c r="E67" s="9" t="str">
        <f>IF(SUM(E70,E73,E76,E79)=0,"-",SUM(E70,E73,E76,E79))</f>
        <v>-</v>
      </c>
      <c r="F67" s="9" t="str">
        <f>IF(SUM(F70,F73,F76,F79)=0,"-",SUM(F70,F73,F76,F79))</f>
        <v>-</v>
      </c>
      <c r="G67" s="9" t="str">
        <f>IF(SUM(G70,G73,G76,G79)=0,"-",SUM(G70,G73,G76,G79))</f>
        <v>-</v>
      </c>
      <c r="H67" s="9" t="str">
        <f>IF(SUM(H70,H73,H76,H79)=0,"-",SUM(H70,H73,H76,H79))</f>
        <v>-</v>
      </c>
      <c r="I67" s="9" t="str">
        <f>IF(SUM(I70,I73,I76,I79)=0,"-",SUM(I70,I73,I76,I79))</f>
        <v>-</v>
      </c>
      <c r="J67" s="9" t="str">
        <f>IF(SUM(J70,J73,J76,J79)=0,"-",SUM(J70,J73,J76,J79))</f>
        <v>-</v>
      </c>
      <c r="K67" s="9" t="str">
        <f>IF(SUM(K70,K73,K76,K79)=0,"-",SUM(K70,K73,K76,K79))</f>
        <v>-</v>
      </c>
      <c r="L67" s="60"/>
    </row>
    <row r="68" spans="1:13">
      <c r="A68" s="125" t="s">
        <v>9</v>
      </c>
      <c r="B68" s="233" t="s">
        <v>90</v>
      </c>
      <c r="C68" s="232" t="str">
        <f>IF(SUM(C69:C70)=0,"-",SUM(C69:C70))</f>
        <v>-</v>
      </c>
      <c r="D68" s="232" t="str">
        <f>IF(SUM(D69:D70)=0,"-",SUM(D69:D70))</f>
        <v>-</v>
      </c>
      <c r="E68" s="232" t="str">
        <f>IF(SUM(E69:E70)=0,"-",SUM(E69:E70))</f>
        <v>-</v>
      </c>
      <c r="F68" s="232" t="str">
        <f>IF(SUM(F69:F70)=0,"-",SUM(F69:F70))</f>
        <v>-</v>
      </c>
      <c r="G68" s="232" t="str">
        <f>IF(SUM(G69:G70)=0,"-",SUM(G69:G70))</f>
        <v>-</v>
      </c>
      <c r="H68" s="232" t="str">
        <f>IF(SUM(H69:H70)=0,"-",SUM(H69:H70))</f>
        <v>-</v>
      </c>
      <c r="I68" s="232" t="str">
        <f>IF(SUM(I69:I70)=0,"-",SUM(I69:I70))</f>
        <v>-</v>
      </c>
      <c r="J68" s="232" t="str">
        <f>IF(SUM(J69:J70)=0,"-",SUM(J69:J70))</f>
        <v>-</v>
      </c>
      <c r="K68" s="232" t="str">
        <f>IF(SUM(K69:K70)=0,"-",SUM(K69:K70))</f>
        <v>-</v>
      </c>
      <c r="L68" s="60"/>
    </row>
    <row r="69" spans="1:13">
      <c r="A69" s="272"/>
      <c r="B69" s="68" t="s">
        <v>37</v>
      </c>
      <c r="C69" s="68" t="s">
        <v>66</v>
      </c>
      <c r="D69" s="68" t="s">
        <v>12</v>
      </c>
      <c r="E69" s="68" t="s">
        <v>12</v>
      </c>
      <c r="F69" s="68" t="s">
        <v>12</v>
      </c>
      <c r="G69" s="68" t="s">
        <v>12</v>
      </c>
      <c r="H69" s="68" t="s">
        <v>12</v>
      </c>
      <c r="I69" s="65" t="s">
        <v>12</v>
      </c>
      <c r="J69" s="65" t="s">
        <v>12</v>
      </c>
      <c r="K69" s="68" t="s">
        <v>12</v>
      </c>
      <c r="L69" s="60"/>
    </row>
    <row r="70" spans="1:13">
      <c r="A70" s="271"/>
      <c r="B70" s="66" t="s">
        <v>36</v>
      </c>
      <c r="C70" s="66" t="s">
        <v>66</v>
      </c>
      <c r="D70" s="66" t="s">
        <v>12</v>
      </c>
      <c r="E70" s="66" t="s">
        <v>12</v>
      </c>
      <c r="F70" s="66" t="s">
        <v>12</v>
      </c>
      <c r="G70" s="66" t="s">
        <v>12</v>
      </c>
      <c r="H70" s="66" t="s">
        <v>12</v>
      </c>
      <c r="I70" s="67" t="s">
        <v>12</v>
      </c>
      <c r="J70" s="67" t="s">
        <v>12</v>
      </c>
      <c r="K70" s="66" t="s">
        <v>12</v>
      </c>
      <c r="L70" s="60"/>
    </row>
    <row r="71" spans="1:13">
      <c r="A71" s="125" t="s">
        <v>8</v>
      </c>
      <c r="B71" s="233" t="s">
        <v>90</v>
      </c>
      <c r="C71" s="232" t="str">
        <f>IF(SUM(C72:C73)=0,"-",SUM(C72:C73))</f>
        <v>-</v>
      </c>
      <c r="D71" s="232" t="str">
        <f>IF(SUM(D72:D73)=0,"-",SUM(D72:D73))</f>
        <v>-</v>
      </c>
      <c r="E71" s="232" t="str">
        <f>IF(SUM(E72:E73)=0,"-",SUM(E72:E73))</f>
        <v>-</v>
      </c>
      <c r="F71" s="232" t="str">
        <f>IF(SUM(F72:F73)=0,"-",SUM(F72:F73))</f>
        <v>-</v>
      </c>
      <c r="G71" s="232" t="str">
        <f>IF(SUM(G72:G73)=0,"-",SUM(G72:G73))</f>
        <v>-</v>
      </c>
      <c r="H71" s="232" t="str">
        <f>IF(SUM(H72:H73)=0,"-",SUM(H72:H73))</f>
        <v>-</v>
      </c>
      <c r="I71" s="232" t="str">
        <f>IF(SUM(I72:I73)=0,"-",SUM(I72:I73))</f>
        <v>-</v>
      </c>
      <c r="J71" s="232" t="str">
        <f>IF(SUM(J72:J73)=0,"-",SUM(J72:J73))</f>
        <v>-</v>
      </c>
      <c r="K71" s="232" t="str">
        <f>IF(SUM(K72:K73)=0,"-",SUM(K72:K73))</f>
        <v>-</v>
      </c>
      <c r="L71" s="60"/>
    </row>
    <row r="72" spans="1:13">
      <c r="A72" s="272"/>
      <c r="B72" s="68" t="s">
        <v>37</v>
      </c>
      <c r="C72" s="68" t="s">
        <v>12</v>
      </c>
      <c r="D72" s="68" t="s">
        <v>12</v>
      </c>
      <c r="E72" s="68" t="s">
        <v>12</v>
      </c>
      <c r="F72" s="68" t="s">
        <v>12</v>
      </c>
      <c r="G72" s="68" t="s">
        <v>12</v>
      </c>
      <c r="H72" s="68" t="s">
        <v>12</v>
      </c>
      <c r="I72" s="65" t="s">
        <v>12</v>
      </c>
      <c r="J72" s="65" t="s">
        <v>12</v>
      </c>
      <c r="K72" s="68" t="s">
        <v>12</v>
      </c>
      <c r="L72" s="60"/>
    </row>
    <row r="73" spans="1:13">
      <c r="A73" s="271"/>
      <c r="B73" s="66" t="s">
        <v>36</v>
      </c>
      <c r="C73" s="66" t="s">
        <v>12</v>
      </c>
      <c r="D73" s="66" t="s">
        <v>12</v>
      </c>
      <c r="E73" s="66" t="s">
        <v>12</v>
      </c>
      <c r="F73" s="66" t="s">
        <v>12</v>
      </c>
      <c r="G73" s="66" t="s">
        <v>12</v>
      </c>
      <c r="H73" s="66" t="s">
        <v>12</v>
      </c>
      <c r="I73" s="67" t="s">
        <v>12</v>
      </c>
      <c r="J73" s="67" t="s">
        <v>12</v>
      </c>
      <c r="K73" s="66" t="s">
        <v>12</v>
      </c>
      <c r="L73" s="60"/>
    </row>
    <row r="74" spans="1:13">
      <c r="A74" s="125" t="s">
        <v>7</v>
      </c>
      <c r="B74" s="233" t="s">
        <v>90</v>
      </c>
      <c r="C74" s="232" t="str">
        <f>IF(SUM(C75:C76)=0,"-",SUM(C75:C76))</f>
        <v>-</v>
      </c>
      <c r="D74" s="232" t="str">
        <f>IF(SUM(D75:D76)=0,"-",SUM(D75:D76))</f>
        <v>-</v>
      </c>
      <c r="E74" s="232" t="str">
        <f>IF(SUM(E75:E76)=0,"-",SUM(E75:E76))</f>
        <v>-</v>
      </c>
      <c r="F74" s="232" t="str">
        <f>IF(SUM(F75:F76)=0,"-",SUM(F75:F76))</f>
        <v>-</v>
      </c>
      <c r="G74" s="232" t="str">
        <f>IF(SUM(G75:G76)=0,"-",SUM(G75:G76))</f>
        <v>-</v>
      </c>
      <c r="H74" s="232" t="str">
        <f>IF(SUM(H75:H76)=0,"-",SUM(H75:H76))</f>
        <v>-</v>
      </c>
      <c r="I74" s="232" t="str">
        <f>IF(SUM(I75:I76)=0,"-",SUM(I75:I76))</f>
        <v>-</v>
      </c>
      <c r="J74" s="232" t="str">
        <f>IF(SUM(J75:J76)=0,"-",SUM(J75:J76))</f>
        <v>-</v>
      </c>
      <c r="K74" s="232" t="str">
        <f>IF(SUM(K75:K76)=0,"-",SUM(K75:K76))</f>
        <v>-</v>
      </c>
      <c r="L74" s="60"/>
    </row>
    <row r="75" spans="1:13">
      <c r="A75" s="272"/>
      <c r="B75" s="68" t="s">
        <v>37</v>
      </c>
      <c r="C75" s="68" t="s">
        <v>12</v>
      </c>
      <c r="D75" s="68" t="s">
        <v>12</v>
      </c>
      <c r="E75" s="68" t="s">
        <v>12</v>
      </c>
      <c r="F75" s="68" t="s">
        <v>12</v>
      </c>
      <c r="G75" s="68" t="s">
        <v>12</v>
      </c>
      <c r="H75" s="68" t="s">
        <v>12</v>
      </c>
      <c r="I75" s="65" t="s">
        <v>12</v>
      </c>
      <c r="J75" s="65" t="s">
        <v>12</v>
      </c>
      <c r="K75" s="68" t="s">
        <v>12</v>
      </c>
      <c r="L75" s="60"/>
    </row>
    <row r="76" spans="1:13">
      <c r="A76" s="271"/>
      <c r="B76" s="66" t="s">
        <v>36</v>
      </c>
      <c r="C76" s="66" t="s">
        <v>12</v>
      </c>
      <c r="D76" s="66" t="s">
        <v>12</v>
      </c>
      <c r="E76" s="66" t="s">
        <v>12</v>
      </c>
      <c r="F76" s="66" t="s">
        <v>12</v>
      </c>
      <c r="G76" s="66" t="s">
        <v>12</v>
      </c>
      <c r="H76" s="66" t="s">
        <v>12</v>
      </c>
      <c r="I76" s="67" t="s">
        <v>12</v>
      </c>
      <c r="J76" s="67" t="s">
        <v>12</v>
      </c>
      <c r="K76" s="66" t="s">
        <v>12</v>
      </c>
      <c r="L76" s="60"/>
    </row>
    <row r="77" spans="1:13">
      <c r="A77" s="125" t="s">
        <v>6</v>
      </c>
      <c r="B77" s="233" t="s">
        <v>90</v>
      </c>
      <c r="C77" s="232" t="str">
        <f>IF(SUM(C78:C79)=0,"-",SUM(C78:C79))</f>
        <v>-</v>
      </c>
      <c r="D77" s="232" t="str">
        <f>IF(SUM(D78:D79)=0,"-",SUM(D78:D79))</f>
        <v>-</v>
      </c>
      <c r="E77" s="232" t="str">
        <f>IF(SUM(E78:E79)=0,"-",SUM(E78:E79))</f>
        <v>-</v>
      </c>
      <c r="F77" s="232" t="str">
        <f>IF(SUM(F78:F79)=0,"-",SUM(F78:F79))</f>
        <v>-</v>
      </c>
      <c r="G77" s="232" t="str">
        <f>IF(SUM(G78:G79)=0,"-",SUM(G78:G79))</f>
        <v>-</v>
      </c>
      <c r="H77" s="232" t="str">
        <f>IF(SUM(H78:H79)=0,"-",SUM(H78:H79))</f>
        <v>-</v>
      </c>
      <c r="I77" s="232" t="str">
        <f>IF(SUM(I78:I79)=0,"-",SUM(I78:I79))</f>
        <v>-</v>
      </c>
      <c r="J77" s="232" t="str">
        <f>IF(SUM(J78:J79)=0,"-",SUM(J78:J79))</f>
        <v>-</v>
      </c>
      <c r="K77" s="232" t="str">
        <f>IF(SUM(K78:K79)=0,"-",SUM(K78:K79))</f>
        <v>-</v>
      </c>
      <c r="L77" s="60"/>
    </row>
    <row r="78" spans="1:13">
      <c r="A78" s="272"/>
      <c r="B78" s="68" t="s">
        <v>37</v>
      </c>
      <c r="C78" s="68" t="s">
        <v>12</v>
      </c>
      <c r="D78" s="68" t="s">
        <v>12</v>
      </c>
      <c r="E78" s="68" t="s">
        <v>12</v>
      </c>
      <c r="F78" s="68" t="s">
        <v>12</v>
      </c>
      <c r="G78" s="68" t="s">
        <v>12</v>
      </c>
      <c r="H78" s="68" t="s">
        <v>12</v>
      </c>
      <c r="I78" s="65" t="s">
        <v>12</v>
      </c>
      <c r="J78" s="65" t="s">
        <v>12</v>
      </c>
      <c r="K78" s="68" t="s">
        <v>12</v>
      </c>
      <c r="L78" s="60"/>
    </row>
    <row r="79" spans="1:13">
      <c r="A79" s="271"/>
      <c r="B79" s="66" t="s">
        <v>36</v>
      </c>
      <c r="C79" s="66" t="s">
        <v>12</v>
      </c>
      <c r="D79" s="66" t="s">
        <v>12</v>
      </c>
      <c r="E79" s="66" t="s">
        <v>12</v>
      </c>
      <c r="F79" s="66" t="s">
        <v>12</v>
      </c>
      <c r="G79" s="66" t="s">
        <v>12</v>
      </c>
      <c r="H79" s="66" t="s">
        <v>12</v>
      </c>
      <c r="I79" s="67" t="s">
        <v>12</v>
      </c>
      <c r="J79" s="67" t="s">
        <v>12</v>
      </c>
      <c r="K79" s="66" t="s">
        <v>12</v>
      </c>
      <c r="L79" s="60"/>
    </row>
    <row r="80" spans="1:13" ht="12.75" customHeight="1">
      <c r="A80" s="147" t="s">
        <v>89</v>
      </c>
      <c r="B80" s="75"/>
      <c r="C80" s="75"/>
      <c r="D80" s="75"/>
      <c r="E80" s="75"/>
      <c r="F80" s="75"/>
      <c r="G80" s="75"/>
      <c r="H80" s="75"/>
      <c r="I80" s="75"/>
      <c r="J80" s="75"/>
      <c r="K80" s="75"/>
      <c r="L80" s="75"/>
      <c r="M80" s="63"/>
    </row>
    <row r="81" spans="1:13">
      <c r="A81" s="146" t="s">
        <v>2</v>
      </c>
      <c r="B81" s="75"/>
      <c r="C81" s="75"/>
      <c r="D81" s="75"/>
      <c r="E81" s="75"/>
      <c r="F81" s="75"/>
      <c r="G81" s="75"/>
      <c r="H81" s="75"/>
      <c r="I81" s="75"/>
      <c r="J81" s="75"/>
      <c r="K81" s="75"/>
      <c r="L81" s="75"/>
      <c r="M81" s="63"/>
    </row>
    <row r="82" spans="1:13">
      <c r="A82" s="6"/>
      <c r="B82" s="75"/>
      <c r="C82" s="75"/>
      <c r="D82" s="75"/>
      <c r="E82" s="75"/>
      <c r="F82" s="75"/>
      <c r="G82" s="75"/>
      <c r="H82" s="75"/>
      <c r="I82" s="75"/>
      <c r="J82" s="75"/>
      <c r="K82" s="75"/>
      <c r="L82" s="75"/>
      <c r="M82" s="63"/>
    </row>
    <row r="83" spans="1:13">
      <c r="A83" s="55" t="s">
        <v>1</v>
      </c>
      <c r="B83" s="54"/>
      <c r="C83" s="54"/>
      <c r="D83" s="54"/>
      <c r="E83" s="54"/>
      <c r="F83" s="54"/>
      <c r="G83" s="54"/>
      <c r="H83" s="54"/>
      <c r="I83" s="54"/>
      <c r="J83" s="54"/>
      <c r="K83" s="229"/>
      <c r="L83" s="54"/>
      <c r="M83" s="54"/>
    </row>
    <row r="84" spans="1:13">
      <c r="A84" s="55" t="s">
        <v>0</v>
      </c>
      <c r="B84" s="54"/>
      <c r="C84" s="54"/>
      <c r="D84" s="54"/>
      <c r="E84" s="54"/>
      <c r="F84" s="54"/>
      <c r="G84" s="54"/>
      <c r="H84" s="54"/>
      <c r="I84" s="54"/>
      <c r="J84" s="54"/>
      <c r="K84" s="229"/>
      <c r="L84" s="54"/>
      <c r="M84" s="54"/>
    </row>
  </sheetData>
  <mergeCells count="14">
    <mergeCell ref="J1:K1"/>
    <mergeCell ref="B2:B3"/>
    <mergeCell ref="C2:F2"/>
    <mergeCell ref="G2:K2"/>
    <mergeCell ref="C3:C4"/>
    <mergeCell ref="D3:E3"/>
    <mergeCell ref="F3:F4"/>
    <mergeCell ref="G3:G4"/>
    <mergeCell ref="H3:J3"/>
    <mergeCell ref="K3:K4"/>
    <mergeCell ref="A5:A7"/>
    <mergeCell ref="A8:A10"/>
    <mergeCell ref="A41:A43"/>
    <mergeCell ref="A62:A64"/>
  </mergeCells>
  <phoneticPr fontId="5"/>
  <pageMargins left="0.78740157480314965" right="0.78740157480314965" top="0.35433070866141736" bottom="0.54" header="0" footer="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view="pageBreakPreview" zoomScale="115" zoomScaleNormal="100" zoomScaleSheetLayoutView="115" workbookViewId="0">
      <pane ySplit="4" topLeftCell="A5" activePane="bottomLeft" state="frozen"/>
      <selection activeCell="D13" sqref="D13"/>
      <selection pane="bottomLeft" activeCell="D13" sqref="D13"/>
    </sheetView>
  </sheetViews>
  <sheetFormatPr defaultRowHeight="12"/>
  <cols>
    <col min="1" max="1" width="9" style="303"/>
    <col min="2" max="2" width="4.5" style="303" customWidth="1"/>
    <col min="3" max="10" width="9.875" style="301" customWidth="1"/>
    <col min="11" max="12" width="9" style="302"/>
    <col min="13" max="16384" width="9" style="301"/>
  </cols>
  <sheetData>
    <row r="1" spans="1:12" s="336" customFormat="1" ht="18" customHeight="1">
      <c r="A1" s="346" t="s">
        <v>152</v>
      </c>
      <c r="B1" s="345"/>
      <c r="C1" s="343"/>
      <c r="D1" s="96"/>
      <c r="E1" s="96"/>
      <c r="F1" s="344"/>
      <c r="G1" s="343"/>
      <c r="H1" s="96"/>
      <c r="I1" s="96"/>
      <c r="J1" s="48" t="s">
        <v>132</v>
      </c>
      <c r="K1" s="337"/>
      <c r="L1" s="337"/>
    </row>
    <row r="2" spans="1:12" s="336" customFormat="1" ht="15" customHeight="1">
      <c r="A2" s="342"/>
      <c r="B2" s="341"/>
      <c r="C2" s="339" t="s">
        <v>151</v>
      </c>
      <c r="D2" s="338"/>
      <c r="E2" s="338"/>
      <c r="F2" s="340"/>
      <c r="G2" s="339" t="s">
        <v>150</v>
      </c>
      <c r="H2" s="338"/>
      <c r="I2" s="338"/>
      <c r="J2" s="338"/>
      <c r="K2" s="337"/>
      <c r="L2" s="337"/>
    </row>
    <row r="3" spans="1:12" ht="15">
      <c r="A3" s="335"/>
      <c r="B3" s="334"/>
      <c r="C3" s="333" t="s">
        <v>148</v>
      </c>
      <c r="D3" s="332" t="s">
        <v>149</v>
      </c>
      <c r="E3" s="331"/>
      <c r="F3" s="331"/>
      <c r="G3" s="333" t="s">
        <v>148</v>
      </c>
      <c r="H3" s="332" t="s">
        <v>147</v>
      </c>
      <c r="I3" s="331"/>
      <c r="J3" s="331"/>
    </row>
    <row r="4" spans="1:12">
      <c r="A4" s="330"/>
      <c r="B4" s="329"/>
      <c r="C4" s="328"/>
      <c r="D4" s="327" t="s">
        <v>146</v>
      </c>
      <c r="E4" s="327" t="s">
        <v>145</v>
      </c>
      <c r="F4" s="327" t="s">
        <v>144</v>
      </c>
      <c r="G4" s="328"/>
      <c r="H4" s="327" t="s">
        <v>146</v>
      </c>
      <c r="I4" s="327" t="s">
        <v>145</v>
      </c>
      <c r="J4" s="327" t="s">
        <v>144</v>
      </c>
      <c r="K4" s="261"/>
    </row>
    <row r="5" spans="1:12">
      <c r="A5" s="197" t="s">
        <v>33</v>
      </c>
      <c r="B5" s="16" t="s">
        <v>90</v>
      </c>
      <c r="C5" s="32">
        <v>1681</v>
      </c>
      <c r="D5" s="32">
        <v>1215</v>
      </c>
      <c r="E5" s="32">
        <v>176</v>
      </c>
      <c r="F5" s="32">
        <v>290</v>
      </c>
      <c r="G5" s="32">
        <v>3021</v>
      </c>
      <c r="H5" s="32">
        <v>502</v>
      </c>
      <c r="I5" s="32">
        <v>623</v>
      </c>
      <c r="J5" s="32">
        <v>1896</v>
      </c>
    </row>
    <row r="6" spans="1:12">
      <c r="A6" s="326"/>
      <c r="B6" s="180" t="s">
        <v>37</v>
      </c>
      <c r="C6" s="32">
        <v>609</v>
      </c>
      <c r="D6" s="325"/>
      <c r="E6" s="325"/>
      <c r="F6" s="325"/>
      <c r="G6" s="323"/>
      <c r="H6" s="312"/>
      <c r="I6" s="312"/>
      <c r="J6" s="312"/>
    </row>
    <row r="7" spans="1:12">
      <c r="A7" s="324"/>
      <c r="B7" s="173" t="s">
        <v>36</v>
      </c>
      <c r="C7" s="322">
        <v>1072</v>
      </c>
      <c r="D7" s="323"/>
      <c r="E7" s="323"/>
      <c r="F7" s="323"/>
      <c r="G7" s="322">
        <v>3021</v>
      </c>
      <c r="H7" s="321"/>
      <c r="I7" s="321"/>
      <c r="J7" s="321"/>
    </row>
    <row r="8" spans="1:12">
      <c r="A8" s="188" t="s">
        <v>32</v>
      </c>
      <c r="B8" s="196" t="s">
        <v>90</v>
      </c>
      <c r="C8" s="18">
        <f>SUM(D8:F8)</f>
        <v>57</v>
      </c>
      <c r="D8" s="31">
        <f>IF(SUM(D14,D17,D20,D23,D26,D29,D32,D35,D38)=0,"-",SUM(D14,D17,D20,D23,D26,D29,D32,D35,D38))</f>
        <v>37</v>
      </c>
      <c r="E8" s="31">
        <f>IF(SUM(E14,E17,E20,E23,E26,E29,E32,E35,E38)=0,"-",SUM(E14,E17,E20,E23,E26,E29,E32,E35,E38))</f>
        <v>1</v>
      </c>
      <c r="F8" s="31">
        <f>IF(SUM(F14,F17,F20,F23,F26,F29,F32,F35,F38)=0,"-",SUM(F14,F17,F20,F23,F26,F29,F32,F35,F38))</f>
        <v>19</v>
      </c>
      <c r="G8" s="31">
        <f>IF(SUM(G14,G17,G20,G23,G26,G29,G32,G35,G38)=0,"-",SUM(G14,G17,G20,G23,G26,G29,G32,G35,G38))</f>
        <v>220</v>
      </c>
      <c r="H8" s="31">
        <f>IF(SUM(H14,H17,H20,H23,H26,H29,H32,H35,H38)=0,"-",SUM(H14,H17,H20,H23,H26,H29,H32,H35,H38))</f>
        <v>57</v>
      </c>
      <c r="I8" s="31">
        <f>IF(SUM(I14,I17,I20,I23,I26,I29,I32,I35,I38)=0,"-",SUM(I14,I17,I20,I23,I26,I29,I32,I35,I38))</f>
        <v>24</v>
      </c>
      <c r="J8" s="31">
        <f>IF(SUM(J14,J17,J20,J23,J26,J29,J32,J35,J38)=0,"-",SUM(J14,J17,J20,J23,J26,J29,J32,J35,J38))</f>
        <v>139</v>
      </c>
    </row>
    <row r="9" spans="1:12">
      <c r="A9" s="187"/>
      <c r="B9" s="194" t="s">
        <v>37</v>
      </c>
      <c r="C9" s="31" t="str">
        <f>IF(SUM(C12,C39)=0,"-",SUM(C12,C39))</f>
        <v>-</v>
      </c>
      <c r="D9" s="312"/>
      <c r="E9" s="312"/>
      <c r="F9" s="312"/>
      <c r="G9" s="308"/>
      <c r="H9" s="312"/>
      <c r="I9" s="312"/>
      <c r="J9" s="312"/>
    </row>
    <row r="10" spans="1:12">
      <c r="A10" s="186"/>
      <c r="B10" s="320" t="s">
        <v>36</v>
      </c>
      <c r="C10" s="15" t="str">
        <f>IF(SUM(C13,C40)=0,"-",SUM(C13,C40))</f>
        <v>-</v>
      </c>
      <c r="D10" s="312"/>
      <c r="E10" s="312"/>
      <c r="F10" s="312"/>
      <c r="G10" s="15">
        <f>IF(SUM(G13,G40)=0,"-",SUM(G13,G40))</f>
        <v>220</v>
      </c>
      <c r="H10" s="312"/>
      <c r="I10" s="312"/>
      <c r="J10" s="312"/>
    </row>
    <row r="11" spans="1:12">
      <c r="A11" s="178" t="s">
        <v>95</v>
      </c>
      <c r="B11" s="196" t="s">
        <v>90</v>
      </c>
      <c r="C11" s="18">
        <f>SUM(D11:F11)</f>
        <v>6</v>
      </c>
      <c r="D11" s="31">
        <f>IF(SUM(D14,D17,D20,D23,D26,D29,D32,D35)=0,"-",SUM(D14,D17,D20,D23,D26,D29,D32,D35))</f>
        <v>4</v>
      </c>
      <c r="E11" s="31">
        <f>IF(SUM(E14,E17,E20,E23,E26,E29,E32,E35)=0,"-",SUM(E14,E17,E20,E23,E26,E29,E32,E35))</f>
        <v>1</v>
      </c>
      <c r="F11" s="31">
        <f>IF(SUM(F14,F17,F20,F23,F26,F29,F32,F35)=0,"-",SUM(F14,F17,F20,F23,F26,F29,F32,F35))</f>
        <v>1</v>
      </c>
      <c r="G11" s="31">
        <f>IF(SUM(G14,G17,G20,G23,G26,G29,G32,G35)=0,"-",SUM(G14,G17,G20,G23,G26,G29,G32,G35))</f>
        <v>66</v>
      </c>
      <c r="H11" s="31">
        <f>IF(SUM(H14,H17,H20,H23,H26,H29,H32,H35)=0,"-",SUM(H14,H17,H20,H23,H26,H29,H32,H35))</f>
        <v>19</v>
      </c>
      <c r="I11" s="31">
        <f>IF(SUM(I14,I17,I20,I23,I26,I29,I32,I35)=0,"-",SUM(I14,I17,I20,I23,I26,I29,I32,I35))</f>
        <v>21</v>
      </c>
      <c r="J11" s="31">
        <f>IF(SUM(J14,J17,J20,J23,J26,J29,J32,J35)=0,"-",SUM(J14,J17,J20,J23,J26,J29,J32,J35))</f>
        <v>26</v>
      </c>
    </row>
    <row r="12" spans="1:12" ht="15">
      <c r="A12" s="279"/>
      <c r="B12" s="194" t="s">
        <v>37</v>
      </c>
      <c r="C12" s="31" t="str">
        <f>IF(SUM(C15,C18,C21,C24,C27,C30,C33,C36)=0,"-",SUM(C15,C18,C21,C24,C27,C30,C33,C36))</f>
        <v>-</v>
      </c>
      <c r="D12" s="312"/>
      <c r="E12" s="312"/>
      <c r="F12" s="312"/>
      <c r="G12" s="308"/>
      <c r="H12" s="312"/>
      <c r="I12" s="312"/>
      <c r="J12" s="312"/>
    </row>
    <row r="13" spans="1:12" ht="15">
      <c r="A13" s="278"/>
      <c r="B13" s="320" t="s">
        <v>36</v>
      </c>
      <c r="C13" s="15" t="str">
        <f>IF(SUM(C16,C19,C22,C25,C28,C31,C34,C37)=0,"-",SUM(C16,C19,C22,C25,C28,C31,C34,C37))</f>
        <v>-</v>
      </c>
      <c r="D13" s="312"/>
      <c r="E13" s="312"/>
      <c r="F13" s="312"/>
      <c r="G13" s="15">
        <f>IF(SUM(G16,G19,G22,G25,G28,G31,G34,G37)=0,"-",SUM(G16,G19,G22,G25,G28,G31,G34,G37))</f>
        <v>66</v>
      </c>
      <c r="H13" s="312"/>
      <c r="I13" s="312"/>
      <c r="J13" s="312"/>
    </row>
    <row r="14" spans="1:12">
      <c r="A14" s="124" t="s">
        <v>30</v>
      </c>
      <c r="B14" s="317" t="s">
        <v>90</v>
      </c>
      <c r="C14" s="15" t="str">
        <f>IF(SUM(D14,E14,F14)=0,"-",SUM(D14,E14,F14))</f>
        <v>-</v>
      </c>
      <c r="D14" s="319" t="s">
        <v>66</v>
      </c>
      <c r="E14" s="318" t="s">
        <v>66</v>
      </c>
      <c r="F14" s="318" t="s">
        <v>66</v>
      </c>
      <c r="G14" s="15" t="str">
        <f>IF(SUM(H14,I14,J14)=0,"-",SUM(H14,I14,J14))</f>
        <v>-</v>
      </c>
      <c r="H14" s="318" t="s">
        <v>66</v>
      </c>
      <c r="I14" s="318" t="s">
        <v>66</v>
      </c>
      <c r="J14" s="318" t="s">
        <v>66</v>
      </c>
    </row>
    <row r="15" spans="1:12">
      <c r="A15" s="124"/>
      <c r="B15" s="315" t="s">
        <v>37</v>
      </c>
      <c r="C15" s="12" t="str">
        <f>IF(SUM(D15,E15,F15)=0,"-",SUM(D15,E15,F15))</f>
        <v>-</v>
      </c>
      <c r="D15" s="309"/>
      <c r="E15" s="309"/>
      <c r="F15" s="309"/>
      <c r="G15" s="308"/>
      <c r="H15" s="309"/>
      <c r="I15" s="309"/>
      <c r="J15" s="309"/>
    </row>
    <row r="16" spans="1:12">
      <c r="A16" s="124"/>
      <c r="B16" s="314" t="s">
        <v>36</v>
      </c>
      <c r="C16" s="15" t="str">
        <f>IF(SUM(D16,E16,F16)=0,"-",SUM(D16,E16,F16))</f>
        <v>-</v>
      </c>
      <c r="D16" s="306"/>
      <c r="E16" s="306"/>
      <c r="F16" s="306"/>
      <c r="G16" s="15" t="s">
        <v>66</v>
      </c>
      <c r="H16" s="306"/>
      <c r="I16" s="306"/>
      <c r="J16" s="306"/>
    </row>
    <row r="17" spans="1:10">
      <c r="A17" s="125" t="s">
        <v>29</v>
      </c>
      <c r="B17" s="317" t="s">
        <v>90</v>
      </c>
      <c r="C17" s="15" t="str">
        <f>IF(SUM(D17,E17,F17)=0,"-",SUM(D17,E17,F17))</f>
        <v>-</v>
      </c>
      <c r="D17" s="318" t="s">
        <v>66</v>
      </c>
      <c r="E17" s="318" t="s">
        <v>66</v>
      </c>
      <c r="F17" s="318" t="s">
        <v>66</v>
      </c>
      <c r="G17" s="15" t="str">
        <f>IF(SUM(H17,I17,J17)=0,"-",SUM(H17,I17,J17))</f>
        <v>-</v>
      </c>
      <c r="H17" s="318"/>
      <c r="I17" s="318"/>
      <c r="J17" s="318"/>
    </row>
    <row r="18" spans="1:10">
      <c r="A18" s="124"/>
      <c r="B18" s="315" t="s">
        <v>37</v>
      </c>
      <c r="C18" s="12" t="str">
        <f>IF(SUM(D18,E18,F18)=0,"-",SUM(D18,E18,F18))</f>
        <v>-</v>
      </c>
      <c r="D18" s="309"/>
      <c r="E18" s="309"/>
      <c r="F18" s="309"/>
      <c r="G18" s="308"/>
      <c r="H18" s="309"/>
      <c r="I18" s="309"/>
      <c r="J18" s="309"/>
    </row>
    <row r="19" spans="1:10">
      <c r="A19" s="123"/>
      <c r="B19" s="314" t="s">
        <v>36</v>
      </c>
      <c r="C19" s="15" t="str">
        <f>IF(SUM(D19,E19,F19)=0,"-",SUM(D19,E19,F19))</f>
        <v>-</v>
      </c>
      <c r="D19" s="306"/>
      <c r="E19" s="306"/>
      <c r="F19" s="306"/>
      <c r="G19" s="15" t="s">
        <v>66</v>
      </c>
      <c r="H19" s="306"/>
      <c r="I19" s="306"/>
      <c r="J19" s="306"/>
    </row>
    <row r="20" spans="1:10">
      <c r="A20" s="124" t="s">
        <v>28</v>
      </c>
      <c r="B20" s="317" t="s">
        <v>90</v>
      </c>
      <c r="C20" s="15" t="str">
        <f>IF(SUM(D20,E20,F20)=0,"-",SUM(D20,E20,F20))</f>
        <v>-</v>
      </c>
      <c r="D20" s="318" t="s">
        <v>66</v>
      </c>
      <c r="E20" s="318" t="s">
        <v>66</v>
      </c>
      <c r="F20" s="318" t="s">
        <v>66</v>
      </c>
      <c r="G20" s="15">
        <f>IF(SUM(H20,I20,J20)=0,"-",SUM(H20,I20,J20))</f>
        <v>28</v>
      </c>
      <c r="H20" s="318">
        <v>13</v>
      </c>
      <c r="I20" s="318">
        <v>8</v>
      </c>
      <c r="J20" s="318">
        <v>7</v>
      </c>
    </row>
    <row r="21" spans="1:10">
      <c r="A21" s="124"/>
      <c r="B21" s="315" t="s">
        <v>37</v>
      </c>
      <c r="C21" s="12" t="str">
        <f>IF(SUM(D21,E21,F21)=0,"-",SUM(D21,E21,F21))</f>
        <v>-</v>
      </c>
      <c r="D21" s="309"/>
      <c r="E21" s="309"/>
      <c r="F21" s="309"/>
      <c r="G21" s="308"/>
      <c r="H21" s="309"/>
      <c r="I21" s="309"/>
      <c r="J21" s="309"/>
    </row>
    <row r="22" spans="1:10">
      <c r="A22" s="124"/>
      <c r="B22" s="314" t="s">
        <v>36</v>
      </c>
      <c r="C22" s="15" t="str">
        <f>IF(SUM(D22,E22,F22)=0,"-",SUM(D22,E22,F22))</f>
        <v>-</v>
      </c>
      <c r="D22" s="306"/>
      <c r="E22" s="306"/>
      <c r="F22" s="306"/>
      <c r="G22" s="15">
        <f>G20</f>
        <v>28</v>
      </c>
      <c r="H22" s="306"/>
      <c r="I22" s="306"/>
      <c r="J22" s="306"/>
    </row>
    <row r="23" spans="1:10">
      <c r="A23" s="125" t="s">
        <v>27</v>
      </c>
      <c r="B23" s="317" t="s">
        <v>90</v>
      </c>
      <c r="C23" s="15" t="str">
        <f>IF(SUM(D23,E23,F23)=0,"-",SUM(D23,E23,F23))</f>
        <v>-</v>
      </c>
      <c r="D23" s="318" t="s">
        <v>66</v>
      </c>
      <c r="E23" s="318" t="s">
        <v>66</v>
      </c>
      <c r="F23" s="318" t="s">
        <v>66</v>
      </c>
      <c r="G23" s="15" t="str">
        <f>IF(SUM(H23,I23,J23)=0,"-",SUM(H23,I23,J23))</f>
        <v>-</v>
      </c>
      <c r="H23" s="318"/>
      <c r="I23" s="318"/>
      <c r="J23" s="318"/>
    </row>
    <row r="24" spans="1:10">
      <c r="A24" s="124"/>
      <c r="B24" s="315" t="s">
        <v>37</v>
      </c>
      <c r="C24" s="12" t="str">
        <f>IF(SUM(D24,E24,F24)=0,"-",SUM(D24,E24,F24))</f>
        <v>-</v>
      </c>
      <c r="D24" s="309"/>
      <c r="E24" s="309"/>
      <c r="F24" s="309"/>
      <c r="G24" s="308"/>
      <c r="H24" s="309"/>
      <c r="I24" s="309"/>
      <c r="J24" s="309"/>
    </row>
    <row r="25" spans="1:10">
      <c r="A25" s="123"/>
      <c r="B25" s="314" t="s">
        <v>36</v>
      </c>
      <c r="C25" s="15" t="str">
        <f>IF(SUM(D25,E25,F25)=0,"-",SUM(D25,E25,F25))</f>
        <v>-</v>
      </c>
      <c r="D25" s="306"/>
      <c r="E25" s="306"/>
      <c r="F25" s="306"/>
      <c r="G25" s="15" t="str">
        <f>G23</f>
        <v>-</v>
      </c>
      <c r="H25" s="306"/>
      <c r="I25" s="306"/>
      <c r="J25" s="306"/>
    </row>
    <row r="26" spans="1:10">
      <c r="A26" s="124" t="s">
        <v>26</v>
      </c>
      <c r="B26" s="317" t="s">
        <v>90</v>
      </c>
      <c r="C26" s="15" t="str">
        <f>IF(SUM(D26,E26,F26)=0,"-",SUM(D26,E26,F26))</f>
        <v>-</v>
      </c>
      <c r="D26" s="318" t="s">
        <v>66</v>
      </c>
      <c r="E26" s="318" t="s">
        <v>66</v>
      </c>
      <c r="F26" s="318" t="s">
        <v>66</v>
      </c>
      <c r="G26" s="15">
        <f>IF(SUM(H26,I26,J26)=0,"-",SUM(H26,I26,J26))</f>
        <v>4</v>
      </c>
      <c r="H26" s="318">
        <v>1</v>
      </c>
      <c r="I26" s="318">
        <v>3</v>
      </c>
      <c r="J26" s="318" t="s">
        <v>66</v>
      </c>
    </row>
    <row r="27" spans="1:10">
      <c r="A27" s="124"/>
      <c r="B27" s="315" t="s">
        <v>37</v>
      </c>
      <c r="C27" s="12" t="str">
        <f>IF(SUM(D27,E27,F27)=0,"-",SUM(D27,E27,F27))</f>
        <v>-</v>
      </c>
      <c r="D27" s="309"/>
      <c r="E27" s="309"/>
      <c r="F27" s="309"/>
      <c r="G27" s="308"/>
      <c r="H27" s="309"/>
      <c r="I27" s="309"/>
      <c r="J27" s="309"/>
    </row>
    <row r="28" spans="1:10">
      <c r="A28" s="124"/>
      <c r="B28" s="314" t="s">
        <v>36</v>
      </c>
      <c r="C28" s="15" t="str">
        <f>IF(SUM(D28,E28,F28)=0,"-",SUM(D28,E28,F28))</f>
        <v>-</v>
      </c>
      <c r="D28" s="306"/>
      <c r="E28" s="306"/>
      <c r="F28" s="306"/>
      <c r="G28" s="15">
        <f>G26</f>
        <v>4</v>
      </c>
      <c r="H28" s="306"/>
      <c r="I28" s="306"/>
      <c r="J28" s="306"/>
    </row>
    <row r="29" spans="1:10">
      <c r="A29" s="125" t="s">
        <v>24</v>
      </c>
      <c r="B29" s="317" t="s">
        <v>90</v>
      </c>
      <c r="C29" s="15" t="str">
        <f>IF(SUM(D29,E29,F29)=0,"-",SUM(D29,E29,F29))</f>
        <v>-</v>
      </c>
      <c r="D29" s="318" t="s">
        <v>66</v>
      </c>
      <c r="E29" s="318" t="s">
        <v>66</v>
      </c>
      <c r="F29" s="318" t="s">
        <v>66</v>
      </c>
      <c r="G29" s="15" t="str">
        <f>IF(SUM(H29,I29,J29)=0,"-",SUM(H29,I29,J29))</f>
        <v>-</v>
      </c>
      <c r="H29" s="318"/>
      <c r="I29" s="318"/>
      <c r="J29" s="318"/>
    </row>
    <row r="30" spans="1:10">
      <c r="A30" s="124"/>
      <c r="B30" s="315" t="s">
        <v>37</v>
      </c>
      <c r="C30" s="12" t="str">
        <f>IF(SUM(D30,E30,F30)=0,"-",SUM(D30,E30,F30))</f>
        <v>-</v>
      </c>
      <c r="D30" s="309"/>
      <c r="E30" s="309"/>
      <c r="F30" s="309"/>
      <c r="G30" s="308"/>
      <c r="H30" s="309"/>
      <c r="I30" s="309"/>
      <c r="J30" s="309"/>
    </row>
    <row r="31" spans="1:10">
      <c r="A31" s="123"/>
      <c r="B31" s="314" t="s">
        <v>36</v>
      </c>
      <c r="C31" s="15" t="str">
        <f>IF(SUM(D31,E31,F31)=0,"-",SUM(D31,E31,F31))</f>
        <v>-</v>
      </c>
      <c r="D31" s="306"/>
      <c r="E31" s="306"/>
      <c r="F31" s="306"/>
      <c r="G31" s="15" t="str">
        <f>G29</f>
        <v>-</v>
      </c>
      <c r="H31" s="306"/>
      <c r="I31" s="306"/>
      <c r="J31" s="306"/>
    </row>
    <row r="32" spans="1:10">
      <c r="A32" s="124" t="s">
        <v>23</v>
      </c>
      <c r="B32" s="317" t="s">
        <v>90</v>
      </c>
      <c r="C32" s="15">
        <f>IF(SUM(D32,E32,F32)=0,"-",SUM(D32,E32,F32))</f>
        <v>1</v>
      </c>
      <c r="D32" s="318" t="s">
        <v>66</v>
      </c>
      <c r="E32" s="318" t="s">
        <v>66</v>
      </c>
      <c r="F32" s="318">
        <v>1</v>
      </c>
      <c r="G32" s="15">
        <f>IF(SUM(H32,I32,J32)=0,"-",SUM(H32,I32,J32))</f>
        <v>10</v>
      </c>
      <c r="H32" s="318">
        <v>1</v>
      </c>
      <c r="I32" s="318">
        <v>1</v>
      </c>
      <c r="J32" s="318">
        <v>8</v>
      </c>
    </row>
    <row r="33" spans="1:10">
      <c r="A33" s="124"/>
      <c r="B33" s="315" t="s">
        <v>37</v>
      </c>
      <c r="C33" s="12" t="str">
        <f>IF(SUM(D33,E33,F33)=0,"-",SUM(D33,E33,F33))</f>
        <v>-</v>
      </c>
      <c r="D33" s="309"/>
      <c r="E33" s="309"/>
      <c r="F33" s="309"/>
      <c r="G33" s="308"/>
      <c r="H33" s="309"/>
      <c r="I33" s="309"/>
      <c r="J33" s="309"/>
    </row>
    <row r="34" spans="1:10">
      <c r="A34" s="124"/>
      <c r="B34" s="314" t="s">
        <v>36</v>
      </c>
      <c r="C34" s="15" t="str">
        <f>IF(SUM(D34,E34,F34)=0,"-",SUM(D34,E34,F34))</f>
        <v>-</v>
      </c>
      <c r="D34" s="306"/>
      <c r="E34" s="306"/>
      <c r="F34" s="306"/>
      <c r="G34" s="15">
        <f>G32</f>
        <v>10</v>
      </c>
      <c r="H34" s="306"/>
      <c r="I34" s="306"/>
      <c r="J34" s="306"/>
    </row>
    <row r="35" spans="1:10">
      <c r="A35" s="125" t="s">
        <v>22</v>
      </c>
      <c r="B35" s="317" t="s">
        <v>90</v>
      </c>
      <c r="C35" s="15">
        <f>IF(SUM(D35,E35,F35)=0,"-",SUM(D35,E35,F35))</f>
        <v>5</v>
      </c>
      <c r="D35" s="318">
        <v>4</v>
      </c>
      <c r="E35" s="318">
        <v>1</v>
      </c>
      <c r="F35" s="318" t="s">
        <v>66</v>
      </c>
      <c r="G35" s="15">
        <f>IF(SUM(H35,I35,J35)=0,"-",SUM(H35,I35,J35))</f>
        <v>24</v>
      </c>
      <c r="H35" s="318">
        <v>4</v>
      </c>
      <c r="I35" s="318">
        <v>9</v>
      </c>
      <c r="J35" s="318">
        <v>11</v>
      </c>
    </row>
    <row r="36" spans="1:10">
      <c r="A36" s="124"/>
      <c r="B36" s="315" t="s">
        <v>37</v>
      </c>
      <c r="C36" s="15" t="str">
        <f>IF(SUM(D36,E36,F36)=0,"-",SUM(D36,E36,F36))</f>
        <v>-</v>
      </c>
      <c r="D36" s="309"/>
      <c r="E36" s="309"/>
      <c r="F36" s="309"/>
      <c r="G36" s="308"/>
      <c r="H36" s="309"/>
      <c r="I36" s="309"/>
      <c r="J36" s="309"/>
    </row>
    <row r="37" spans="1:10">
      <c r="A37" s="123"/>
      <c r="B37" s="314" t="s">
        <v>36</v>
      </c>
      <c r="C37" s="15" t="str">
        <f>IF(SUM(D37,E37,F37)=0,"-",SUM(D37,E37,F37))</f>
        <v>-</v>
      </c>
      <c r="D37" s="306"/>
      <c r="E37" s="306"/>
      <c r="F37" s="306"/>
      <c r="G37" s="15">
        <f>G35</f>
        <v>24</v>
      </c>
      <c r="H37" s="306"/>
      <c r="I37" s="306"/>
      <c r="J37" s="306"/>
    </row>
    <row r="38" spans="1:10">
      <c r="A38" s="125" t="s">
        <v>20</v>
      </c>
      <c r="B38" s="317" t="s">
        <v>90</v>
      </c>
      <c r="C38" s="15">
        <f>IF(SUM(D38,E38,F38)=0,"-",SUM(D38,E38,F38))</f>
        <v>51</v>
      </c>
      <c r="D38" s="316">
        <v>33</v>
      </c>
      <c r="E38" s="316" t="s">
        <v>66</v>
      </c>
      <c r="F38" s="316">
        <v>18</v>
      </c>
      <c r="G38" s="15">
        <f>IF(SUM(H38,I38,J38)=0,"-",SUM(H38,I38,J38))</f>
        <v>154</v>
      </c>
      <c r="H38" s="316">
        <v>38</v>
      </c>
      <c r="I38" s="316">
        <v>3</v>
      </c>
      <c r="J38" s="316">
        <v>113</v>
      </c>
    </row>
    <row r="39" spans="1:10" s="52" customFormat="1">
      <c r="A39" s="124"/>
      <c r="B39" s="315" t="s">
        <v>37</v>
      </c>
      <c r="C39" s="15" t="str">
        <f>IF(SUM(D39,E39,F39)=0,"-",SUM(D39,E39,F39))</f>
        <v>-</v>
      </c>
      <c r="D39" s="309"/>
      <c r="E39" s="309"/>
      <c r="F39" s="309"/>
      <c r="G39" s="312"/>
      <c r="H39" s="306"/>
      <c r="I39" s="306"/>
      <c r="J39" s="306"/>
    </row>
    <row r="40" spans="1:10">
      <c r="A40" s="123"/>
      <c r="B40" s="314" t="s">
        <v>36</v>
      </c>
      <c r="C40" s="15" t="str">
        <f>IF(SUM(D40,E40,F40)=0,"-",SUM(D40,E40,F40))</f>
        <v>-</v>
      </c>
      <c r="D40" s="306"/>
      <c r="E40" s="306"/>
      <c r="F40" s="306"/>
      <c r="G40" s="15">
        <f>G38</f>
        <v>154</v>
      </c>
      <c r="H40" s="306"/>
      <c r="I40" s="306"/>
      <c r="J40" s="306"/>
    </row>
    <row r="41" spans="1:10">
      <c r="A41" s="188" t="s">
        <v>94</v>
      </c>
      <c r="B41" s="16" t="s">
        <v>90</v>
      </c>
      <c r="C41" s="15" t="str">
        <f>C44</f>
        <v>-</v>
      </c>
      <c r="D41" s="15" t="s">
        <v>69</v>
      </c>
      <c r="E41" s="15" t="str">
        <f>E44</f>
        <v>-</v>
      </c>
      <c r="F41" s="15" t="str">
        <f>F44</f>
        <v>-</v>
      </c>
      <c r="G41" s="15">
        <f>G44</f>
        <v>35</v>
      </c>
      <c r="H41" s="15" t="str">
        <f>H44</f>
        <v>-</v>
      </c>
      <c r="I41" s="15" t="str">
        <f>I44</f>
        <v>-</v>
      </c>
      <c r="J41" s="15" t="str">
        <f>J44</f>
        <v>-</v>
      </c>
    </row>
    <row r="42" spans="1:10">
      <c r="A42" s="187"/>
      <c r="B42" s="201" t="s">
        <v>37</v>
      </c>
      <c r="C42" s="15" t="s">
        <v>66</v>
      </c>
      <c r="D42" s="312"/>
      <c r="E42" s="312"/>
      <c r="F42" s="312"/>
      <c r="G42" s="308"/>
      <c r="H42" s="312"/>
      <c r="I42" s="312"/>
      <c r="J42" s="312"/>
    </row>
    <row r="43" spans="1:10">
      <c r="A43" s="186"/>
      <c r="B43" s="173" t="s">
        <v>36</v>
      </c>
      <c r="C43" s="9" t="str">
        <f>C46</f>
        <v>-</v>
      </c>
      <c r="D43" s="312"/>
      <c r="E43" s="312"/>
      <c r="F43" s="312"/>
      <c r="G43" s="15">
        <f>G46</f>
        <v>35</v>
      </c>
      <c r="H43" s="312"/>
      <c r="I43" s="312"/>
      <c r="J43" s="312"/>
    </row>
    <row r="44" spans="1:10">
      <c r="A44" s="178" t="s">
        <v>18</v>
      </c>
      <c r="B44" s="16" t="s">
        <v>90</v>
      </c>
      <c r="C44" s="31" t="str">
        <f>IF(SUM(C47,C50,C53,C56)=0,"-",SUM(C47,C50,C53,C56))</f>
        <v>-</v>
      </c>
      <c r="D44" s="15" t="s">
        <v>66</v>
      </c>
      <c r="E44" s="15" t="str">
        <f>IF(SUM(E45:E46)=0,"-",SUM(E45:E46))</f>
        <v>-</v>
      </c>
      <c r="F44" s="15" t="str">
        <f>IF(SUM(F45:F46)=0,"-",SUM(F45:F46))</f>
        <v>-</v>
      </c>
      <c r="G44" s="15">
        <f>SUM(G47,G50,G53,G56,G59)</f>
        <v>35</v>
      </c>
      <c r="H44" s="15" t="s">
        <v>66</v>
      </c>
      <c r="I44" s="15" t="s">
        <v>66</v>
      </c>
      <c r="J44" s="15" t="s">
        <v>66</v>
      </c>
    </row>
    <row r="45" spans="1:10" ht="12" customHeight="1">
      <c r="A45" s="279"/>
      <c r="B45" s="201" t="s">
        <v>37</v>
      </c>
      <c r="C45" s="15" t="s">
        <v>66</v>
      </c>
      <c r="D45" s="312"/>
      <c r="E45" s="312"/>
      <c r="F45" s="312"/>
      <c r="G45" s="312"/>
      <c r="H45" s="312"/>
      <c r="I45" s="312"/>
      <c r="J45" s="312"/>
    </row>
    <row r="46" spans="1:10" ht="12" customHeight="1">
      <c r="A46" s="278"/>
      <c r="B46" s="173" t="s">
        <v>36</v>
      </c>
      <c r="C46" s="9" t="str">
        <f>IF(SUM(C49,C52,C55,C58,C61)=0,"-",SUM(C49,C52,C55,C58,C61))</f>
        <v>-</v>
      </c>
      <c r="D46" s="312"/>
      <c r="E46" s="312"/>
      <c r="F46" s="312"/>
      <c r="G46" s="9">
        <f>G44</f>
        <v>35</v>
      </c>
      <c r="H46" s="312"/>
      <c r="I46" s="312"/>
      <c r="J46" s="312"/>
    </row>
    <row r="47" spans="1:10">
      <c r="A47" s="125" t="s">
        <v>17</v>
      </c>
      <c r="B47" s="311" t="s">
        <v>90</v>
      </c>
      <c r="C47" s="15" t="str">
        <f>IF(SUM(D47,E47,F47)=0,"-",SUM(D47,E47,F47))</f>
        <v>-</v>
      </c>
      <c r="D47" s="73" t="s">
        <v>12</v>
      </c>
      <c r="E47" s="73" t="s">
        <v>12</v>
      </c>
      <c r="F47" s="73" t="s">
        <v>12</v>
      </c>
      <c r="G47" s="15" t="str">
        <f>IF(SUM(H47,I47,J47)=0,"-",SUM(H47,I47,J47))</f>
        <v>-</v>
      </c>
      <c r="H47" s="73" t="s">
        <v>12</v>
      </c>
      <c r="I47" s="73" t="s">
        <v>12</v>
      </c>
      <c r="J47" s="73" t="s">
        <v>12</v>
      </c>
    </row>
    <row r="48" spans="1:10">
      <c r="A48" s="124"/>
      <c r="B48" s="313" t="s">
        <v>37</v>
      </c>
      <c r="C48" s="15" t="str">
        <f>IF(SUM(D48,E48,F48)=0,"-",SUM(D48,E48,F48))</f>
        <v>-</v>
      </c>
      <c r="D48" s="309"/>
      <c r="E48" s="309"/>
      <c r="F48" s="309"/>
      <c r="G48" s="308"/>
      <c r="H48" s="306"/>
      <c r="I48" s="306"/>
      <c r="J48" s="306"/>
    </row>
    <row r="49" spans="1:10">
      <c r="A49" s="123"/>
      <c r="B49" s="313" t="s">
        <v>36</v>
      </c>
      <c r="C49" s="15" t="str">
        <f>IF(SUM(D49,E49,F49)=0,"-",SUM(D49,E49,F49))</f>
        <v>-</v>
      </c>
      <c r="D49" s="306"/>
      <c r="E49" s="306"/>
      <c r="F49" s="306"/>
      <c r="G49" s="15" t="str">
        <f>G47</f>
        <v>-</v>
      </c>
      <c r="H49" s="306"/>
      <c r="I49" s="306"/>
      <c r="J49" s="306"/>
    </row>
    <row r="50" spans="1:10">
      <c r="A50" s="125" t="s">
        <v>16</v>
      </c>
      <c r="B50" s="311" t="s">
        <v>90</v>
      </c>
      <c r="C50" s="15" t="str">
        <f>IF(SUM(D50,E50,F50)=0,"-",SUM(D50,E50,F50))</f>
        <v>-</v>
      </c>
      <c r="D50" s="73" t="s">
        <v>12</v>
      </c>
      <c r="E50" s="73" t="s">
        <v>12</v>
      </c>
      <c r="F50" s="73" t="s">
        <v>12</v>
      </c>
      <c r="G50" s="15" t="str">
        <f>IF(SUM(H50,I50,J50)=0,"-",SUM(H50,I50,J50))</f>
        <v>-</v>
      </c>
      <c r="H50" s="73" t="s">
        <v>12</v>
      </c>
      <c r="I50" s="73" t="s">
        <v>12</v>
      </c>
      <c r="J50" s="73" t="s">
        <v>12</v>
      </c>
    </row>
    <row r="51" spans="1:10">
      <c r="A51" s="124"/>
      <c r="B51" s="313" t="s">
        <v>37</v>
      </c>
      <c r="C51" s="15" t="str">
        <f>IF(SUM(D51,E51,F51)=0,"-",SUM(D51,E51,F51))</f>
        <v>-</v>
      </c>
      <c r="D51" s="309"/>
      <c r="E51" s="309"/>
      <c r="F51" s="309"/>
      <c r="G51" s="308"/>
      <c r="H51" s="306"/>
      <c r="I51" s="306"/>
      <c r="J51" s="306"/>
    </row>
    <row r="52" spans="1:10">
      <c r="A52" s="123"/>
      <c r="B52" s="313" t="s">
        <v>36</v>
      </c>
      <c r="C52" s="15" t="str">
        <f>IF(SUM(D52,E52,F52)=0,"-",SUM(D52,E52,F52))</f>
        <v>-</v>
      </c>
      <c r="D52" s="306"/>
      <c r="E52" s="306"/>
      <c r="F52" s="306"/>
      <c r="G52" s="15" t="str">
        <f>G50</f>
        <v>-</v>
      </c>
      <c r="H52" s="306"/>
      <c r="I52" s="306"/>
      <c r="J52" s="306"/>
    </row>
    <row r="53" spans="1:10">
      <c r="A53" s="125" t="s">
        <v>15</v>
      </c>
      <c r="B53" s="311" t="s">
        <v>90</v>
      </c>
      <c r="C53" s="15" t="str">
        <f>IF(SUM(D53,E53,F53)=0,"-",SUM(D53,E53,F53))</f>
        <v>-</v>
      </c>
      <c r="D53" s="73" t="s">
        <v>12</v>
      </c>
      <c r="E53" s="73" t="s">
        <v>12</v>
      </c>
      <c r="F53" s="73" t="s">
        <v>12</v>
      </c>
      <c r="G53" s="15">
        <f>IF(SUM(H53,I53,J53)=0,"-",SUM(H53,I53,J53))</f>
        <v>12</v>
      </c>
      <c r="H53" s="73" t="s">
        <v>66</v>
      </c>
      <c r="I53" s="73" t="s">
        <v>66</v>
      </c>
      <c r="J53" s="73">
        <v>12</v>
      </c>
    </row>
    <row r="54" spans="1:10">
      <c r="A54" s="124"/>
      <c r="B54" s="313" t="s">
        <v>37</v>
      </c>
      <c r="C54" s="15" t="str">
        <f>IF(SUM(D54,E54,F54)=0,"-",SUM(D54,E54,F54))</f>
        <v>-</v>
      </c>
      <c r="D54" s="309"/>
      <c r="E54" s="309"/>
      <c r="F54" s="309"/>
      <c r="G54" s="308"/>
      <c r="H54" s="306"/>
      <c r="I54" s="306"/>
      <c r="J54" s="306"/>
    </row>
    <row r="55" spans="1:10">
      <c r="A55" s="123"/>
      <c r="B55" s="313" t="s">
        <v>36</v>
      </c>
      <c r="C55" s="15" t="str">
        <f>IF(SUM(D55,E55,F55)=0,"-",SUM(D55,E55,F55))</f>
        <v>-</v>
      </c>
      <c r="D55" s="306"/>
      <c r="E55" s="306"/>
      <c r="F55" s="306"/>
      <c r="G55" s="15">
        <f>G53</f>
        <v>12</v>
      </c>
      <c r="H55" s="306"/>
      <c r="I55" s="306"/>
      <c r="J55" s="306"/>
    </row>
    <row r="56" spans="1:10">
      <c r="A56" s="125" t="s">
        <v>14</v>
      </c>
      <c r="B56" s="311" t="s">
        <v>90</v>
      </c>
      <c r="C56" s="15" t="str">
        <f>IF(SUM(D56,E56,F56)=0,"-",SUM(D56,E56,F56))</f>
        <v>-</v>
      </c>
      <c r="D56" s="73" t="s">
        <v>12</v>
      </c>
      <c r="E56" s="73" t="s">
        <v>12</v>
      </c>
      <c r="F56" s="73" t="s">
        <v>12</v>
      </c>
      <c r="G56" s="15">
        <f>IF(SUM(H56,I56,J56)=0,"-",SUM(H56,I56,J56))</f>
        <v>16</v>
      </c>
      <c r="H56" s="73">
        <v>5</v>
      </c>
      <c r="I56" s="73">
        <v>2</v>
      </c>
      <c r="J56" s="73">
        <v>9</v>
      </c>
    </row>
    <row r="57" spans="1:10">
      <c r="A57" s="124"/>
      <c r="B57" s="313" t="s">
        <v>37</v>
      </c>
      <c r="C57" s="15" t="str">
        <f>IF(SUM(D57,E57,F57)=0,"-",SUM(D57,E57,F57))</f>
        <v>-</v>
      </c>
      <c r="D57" s="309"/>
      <c r="E57" s="309"/>
      <c r="F57" s="309"/>
      <c r="G57" s="308"/>
      <c r="H57" s="306"/>
      <c r="I57" s="306"/>
      <c r="J57" s="306"/>
    </row>
    <row r="58" spans="1:10">
      <c r="A58" s="123"/>
      <c r="B58" s="313" t="s">
        <v>36</v>
      </c>
      <c r="C58" s="15" t="str">
        <f>IF(SUM(D58,E58,F58)=0,"-",SUM(D58,E58,F58))</f>
        <v>-</v>
      </c>
      <c r="D58" s="306"/>
      <c r="E58" s="306"/>
      <c r="F58" s="306"/>
      <c r="G58" s="15">
        <f>G56</f>
        <v>16</v>
      </c>
      <c r="H58" s="306"/>
      <c r="I58" s="306"/>
      <c r="J58" s="306"/>
    </row>
    <row r="59" spans="1:10">
      <c r="A59" s="125" t="s">
        <v>13</v>
      </c>
      <c r="B59" s="311" t="s">
        <v>90</v>
      </c>
      <c r="C59" s="15" t="str">
        <f>IF(SUM(D59,E59,F59)=0,"-",SUM(D59,E59,F59))</f>
        <v>-</v>
      </c>
      <c r="D59" s="73" t="s">
        <v>12</v>
      </c>
      <c r="E59" s="73" t="s">
        <v>12</v>
      </c>
      <c r="F59" s="73" t="s">
        <v>12</v>
      </c>
      <c r="G59" s="15">
        <f>IF(SUM(H59,I59,J59)=0,"-",SUM(H59,I59,J59))</f>
        <v>7</v>
      </c>
      <c r="H59" s="73" t="s">
        <v>66</v>
      </c>
      <c r="I59" s="73" t="s">
        <v>66</v>
      </c>
      <c r="J59" s="73">
        <v>7</v>
      </c>
    </row>
    <row r="60" spans="1:10">
      <c r="A60" s="124"/>
      <c r="B60" s="313" t="s">
        <v>37</v>
      </c>
      <c r="C60" s="15" t="str">
        <f>IF(SUM(D60,E60,F60)=0,"-",SUM(D60,E60,F60))</f>
        <v>-</v>
      </c>
      <c r="D60" s="309"/>
      <c r="E60" s="309"/>
      <c r="F60" s="309"/>
      <c r="G60" s="308"/>
      <c r="H60" s="306"/>
      <c r="I60" s="306"/>
      <c r="J60" s="306"/>
    </row>
    <row r="61" spans="1:10">
      <c r="A61" s="123"/>
      <c r="B61" s="313" t="s">
        <v>36</v>
      </c>
      <c r="C61" s="15" t="str">
        <f>IF(SUM(D61,E61,F61)=0,"-",SUM(D61,E61,F61))</f>
        <v>-</v>
      </c>
      <c r="D61" s="306"/>
      <c r="E61" s="306"/>
      <c r="F61" s="306"/>
      <c r="G61" s="15">
        <f>G59</f>
        <v>7</v>
      </c>
      <c r="H61" s="306"/>
      <c r="I61" s="306"/>
      <c r="J61" s="306"/>
    </row>
    <row r="62" spans="1:10">
      <c r="A62" s="182" t="s">
        <v>11</v>
      </c>
      <c r="B62" s="16" t="s">
        <v>90</v>
      </c>
      <c r="C62" s="15">
        <f>C65</f>
        <v>2</v>
      </c>
      <c r="D62" s="15" t="str">
        <f>D65</f>
        <v>-</v>
      </c>
      <c r="E62" s="15" t="str">
        <f>E65</f>
        <v>-</v>
      </c>
      <c r="F62" s="15">
        <f>F65</f>
        <v>2</v>
      </c>
      <c r="G62" s="15">
        <f>G65</f>
        <v>106</v>
      </c>
      <c r="H62" s="15">
        <f>H65</f>
        <v>53</v>
      </c>
      <c r="I62" s="15">
        <f>I65</f>
        <v>4</v>
      </c>
      <c r="J62" s="15">
        <f>J65</f>
        <v>49</v>
      </c>
    </row>
    <row r="63" spans="1:10">
      <c r="A63" s="181"/>
      <c r="B63" s="201" t="s">
        <v>37</v>
      </c>
      <c r="C63" s="15" t="str">
        <f>C66</f>
        <v>-</v>
      </c>
      <c r="D63" s="312"/>
      <c r="E63" s="312"/>
      <c r="F63" s="312"/>
      <c r="G63" s="312"/>
      <c r="H63" s="312"/>
      <c r="I63" s="312"/>
      <c r="J63" s="312"/>
    </row>
    <row r="64" spans="1:10">
      <c r="A64" s="179"/>
      <c r="B64" s="173" t="s">
        <v>36</v>
      </c>
      <c r="C64" s="9" t="str">
        <f>C67</f>
        <v>-</v>
      </c>
      <c r="D64" s="312"/>
      <c r="E64" s="312"/>
      <c r="F64" s="312"/>
      <c r="G64" s="9" t="s">
        <v>66</v>
      </c>
      <c r="H64" s="312"/>
      <c r="I64" s="312"/>
      <c r="J64" s="312"/>
    </row>
    <row r="65" spans="1:10">
      <c r="A65" s="178" t="s">
        <v>10</v>
      </c>
      <c r="B65" s="16" t="s">
        <v>90</v>
      </c>
      <c r="C65" s="31">
        <f>IF(SUM(C68,C71,C74,C77)=0,"-",SUM(C68,C71,C74,C77))</f>
        <v>2</v>
      </c>
      <c r="D65" s="31" t="str">
        <f>IF(SUM(D68,D71,D74,D77)=0,"-",SUM(D68,D71,D74,D77))</f>
        <v>-</v>
      </c>
      <c r="E65" s="31" t="str">
        <f>IF(SUM(E68,E71,E74,E77)=0,"-",SUM(E68,E71,E74,E77))</f>
        <v>-</v>
      </c>
      <c r="F65" s="31">
        <f>IF(SUM(F68,F71,F74,F77)=0,"-",SUM(F68,F71,F74,F77))</f>
        <v>2</v>
      </c>
      <c r="G65" s="31">
        <f>IF(SUM(G68,G71,G74,G77)=0,"-",SUM(G68,G71,G74,G77))</f>
        <v>106</v>
      </c>
      <c r="H65" s="31">
        <f>IF(SUM(H68,H71,H74,H77)=0,"-",SUM(H68,H71,H74,H77))</f>
        <v>53</v>
      </c>
      <c r="I65" s="31">
        <f>IF(SUM(I68,I71,I74,I77)=0,"-",SUM(I68,I71,I74,I77))</f>
        <v>4</v>
      </c>
      <c r="J65" s="31">
        <f>IF(SUM(J68,J71,J74,J77)=0,"-",SUM(J68,J71,J74,J77))</f>
        <v>49</v>
      </c>
    </row>
    <row r="66" spans="1:10" ht="15">
      <c r="A66" s="279"/>
      <c r="B66" s="201" t="s">
        <v>37</v>
      </c>
      <c r="C66" s="31" t="str">
        <f>IF(SUM(C69,C72,C75,C78)=0,"-",SUM(C69,C72,C75,C78))</f>
        <v>-</v>
      </c>
      <c r="D66" s="312"/>
      <c r="E66" s="312"/>
      <c r="F66" s="312"/>
      <c r="G66" s="312"/>
      <c r="H66" s="312"/>
      <c r="I66" s="312"/>
      <c r="J66" s="312"/>
    </row>
    <row r="67" spans="1:10" ht="15">
      <c r="A67" s="278"/>
      <c r="B67" s="173" t="s">
        <v>36</v>
      </c>
      <c r="C67" s="15" t="str">
        <f>IF(SUM(C70,C73,C76,C79)=0,"-",SUM(C70,C73,C76,C79))</f>
        <v>-</v>
      </c>
      <c r="D67" s="312"/>
      <c r="E67" s="312"/>
      <c r="F67" s="312"/>
      <c r="G67" s="31" t="s">
        <v>66</v>
      </c>
      <c r="H67" s="312"/>
      <c r="I67" s="312"/>
      <c r="J67" s="312"/>
    </row>
    <row r="68" spans="1:10">
      <c r="A68" s="124" t="s">
        <v>9</v>
      </c>
      <c r="B68" s="311" t="s">
        <v>90</v>
      </c>
      <c r="C68" s="15">
        <f>IF(SUM(D68,E68,F68)=0,"-",SUM(D68,E68,F68))</f>
        <v>2</v>
      </c>
      <c r="D68" s="73" t="s">
        <v>12</v>
      </c>
      <c r="E68" s="73" t="s">
        <v>66</v>
      </c>
      <c r="F68" s="73">
        <v>2</v>
      </c>
      <c r="G68" s="15">
        <f>IF(SUM(H68,I68,J68)=0,"-",SUM(H68,I68,J68))</f>
        <v>78</v>
      </c>
      <c r="H68" s="73">
        <v>49</v>
      </c>
      <c r="I68" s="73">
        <v>1</v>
      </c>
      <c r="J68" s="73">
        <v>28</v>
      </c>
    </row>
    <row r="69" spans="1:10">
      <c r="A69" s="124"/>
      <c r="B69" s="310" t="s">
        <v>37</v>
      </c>
      <c r="C69" s="15" t="str">
        <f>IF(SUM(D69,E69,F69)=0,"-",SUM(D69,E69,F69))</f>
        <v>-</v>
      </c>
      <c r="D69" s="309"/>
      <c r="E69" s="309"/>
      <c r="F69" s="309"/>
      <c r="G69" s="308"/>
      <c r="H69" s="306"/>
      <c r="I69" s="306"/>
      <c r="J69" s="306"/>
    </row>
    <row r="70" spans="1:10">
      <c r="A70" s="124"/>
      <c r="B70" s="307" t="s">
        <v>36</v>
      </c>
      <c r="C70" s="15" t="str">
        <f>IF(SUM(D70,E70,F70)=0,"-",SUM(D70,E70,F70))</f>
        <v>-</v>
      </c>
      <c r="D70" s="306"/>
      <c r="E70" s="306"/>
      <c r="F70" s="306"/>
      <c r="G70" s="15">
        <f>G68</f>
        <v>78</v>
      </c>
      <c r="H70" s="306"/>
      <c r="I70" s="306"/>
      <c r="J70" s="306"/>
    </row>
    <row r="71" spans="1:10">
      <c r="A71" s="125" t="s">
        <v>8</v>
      </c>
      <c r="B71" s="311" t="s">
        <v>90</v>
      </c>
      <c r="C71" s="15" t="str">
        <f>IF(SUM(D71,E71,F71)=0,"-",SUM(D71,E71,F71))</f>
        <v>-</v>
      </c>
      <c r="D71" s="73" t="s">
        <v>12</v>
      </c>
      <c r="E71" s="73" t="s">
        <v>12</v>
      </c>
      <c r="F71" s="73" t="s">
        <v>12</v>
      </c>
      <c r="G71" s="15">
        <f>IF(SUM(H71,I71,J71)=0,"-",SUM(H71,I71,J71))</f>
        <v>17</v>
      </c>
      <c r="H71" s="73">
        <v>4</v>
      </c>
      <c r="I71" s="73" t="s">
        <v>66</v>
      </c>
      <c r="J71" s="73">
        <v>13</v>
      </c>
    </row>
    <row r="72" spans="1:10">
      <c r="A72" s="124"/>
      <c r="B72" s="310" t="s">
        <v>37</v>
      </c>
      <c r="C72" s="9" t="str">
        <f>IF(SUM(D72,E72,F72)=0,"-",SUM(D72,E72,F72))</f>
        <v>-</v>
      </c>
      <c r="D72" s="309"/>
      <c r="E72" s="309"/>
      <c r="F72" s="309"/>
      <c r="G72" s="308"/>
      <c r="H72" s="306"/>
      <c r="I72" s="306"/>
      <c r="J72" s="306"/>
    </row>
    <row r="73" spans="1:10">
      <c r="A73" s="123"/>
      <c r="B73" s="307" t="s">
        <v>36</v>
      </c>
      <c r="C73" s="9" t="str">
        <f>IF(SUM(D73,E73,F73)=0,"-",SUM(D73,E73,F73))</f>
        <v>-</v>
      </c>
      <c r="D73" s="306"/>
      <c r="E73" s="306"/>
      <c r="F73" s="306"/>
      <c r="G73" s="15">
        <f>G71</f>
        <v>17</v>
      </c>
      <c r="H73" s="306"/>
      <c r="I73" s="306"/>
      <c r="J73" s="306"/>
    </row>
    <row r="74" spans="1:10">
      <c r="A74" s="125" t="s">
        <v>7</v>
      </c>
      <c r="B74" s="311" t="s">
        <v>90</v>
      </c>
      <c r="C74" s="15" t="str">
        <f>IF(SUM(D74,E74,F74)=0,"-",SUM(D74,E74,F74))</f>
        <v>-</v>
      </c>
      <c r="D74" s="73" t="s">
        <v>12</v>
      </c>
      <c r="E74" s="73" t="s">
        <v>12</v>
      </c>
      <c r="F74" s="73" t="s">
        <v>12</v>
      </c>
      <c r="G74" s="15">
        <f>IF(SUM(H74,I74,J74)=0,"-",SUM(H74,I74,J74))</f>
        <v>11</v>
      </c>
      <c r="H74" s="73" t="s">
        <v>66</v>
      </c>
      <c r="I74" s="73">
        <v>3</v>
      </c>
      <c r="J74" s="73">
        <v>8</v>
      </c>
    </row>
    <row r="75" spans="1:10">
      <c r="A75" s="124"/>
      <c r="B75" s="310" t="s">
        <v>37</v>
      </c>
      <c r="C75" s="12" t="str">
        <f>IF(SUM(D75,E75,F75)=0,"-",SUM(D75,E75,F75))</f>
        <v>-</v>
      </c>
      <c r="D75" s="309"/>
      <c r="E75" s="309"/>
      <c r="F75" s="309"/>
      <c r="G75" s="308"/>
      <c r="H75" s="306"/>
      <c r="I75" s="306"/>
      <c r="J75" s="306"/>
    </row>
    <row r="76" spans="1:10">
      <c r="A76" s="123"/>
      <c r="B76" s="307" t="s">
        <v>36</v>
      </c>
      <c r="C76" s="15" t="str">
        <f>IF(SUM(D76,E76,F76)=0,"-",SUM(D76,E76,F76))</f>
        <v>-</v>
      </c>
      <c r="D76" s="306"/>
      <c r="E76" s="306"/>
      <c r="F76" s="306"/>
      <c r="G76" s="15">
        <f>G74</f>
        <v>11</v>
      </c>
      <c r="H76" s="306"/>
      <c r="I76" s="306"/>
      <c r="J76" s="306"/>
    </row>
    <row r="77" spans="1:10">
      <c r="A77" s="124" t="s">
        <v>6</v>
      </c>
      <c r="B77" s="311" t="s">
        <v>90</v>
      </c>
      <c r="C77" s="15" t="str">
        <f>IF(SUM(D77,E77,F77)=0,"-",SUM(D77,E77,F77))</f>
        <v>-</v>
      </c>
      <c r="D77" s="73" t="s">
        <v>12</v>
      </c>
      <c r="E77" s="73" t="s">
        <v>12</v>
      </c>
      <c r="F77" s="73" t="s">
        <v>12</v>
      </c>
      <c r="G77" s="15" t="str">
        <f>IF(SUM(H77,I77,J77)=0,"-",SUM(H77,I77,J77))</f>
        <v>-</v>
      </c>
      <c r="H77" s="73" t="s">
        <v>12</v>
      </c>
      <c r="I77" s="73" t="s">
        <v>66</v>
      </c>
      <c r="J77" s="73" t="s">
        <v>66</v>
      </c>
    </row>
    <row r="78" spans="1:10">
      <c r="A78" s="124"/>
      <c r="B78" s="310" t="s">
        <v>37</v>
      </c>
      <c r="C78" s="9" t="str">
        <f>IF(SUM(D78,E78,F78)=0,"-",SUM(D78,E78,F78))</f>
        <v>-</v>
      </c>
      <c r="D78" s="309"/>
      <c r="E78" s="309"/>
      <c r="F78" s="309"/>
      <c r="G78" s="308"/>
      <c r="H78" s="306"/>
      <c r="I78" s="306"/>
      <c r="J78" s="306"/>
    </row>
    <row r="79" spans="1:10">
      <c r="A79" s="123"/>
      <c r="B79" s="307" t="s">
        <v>36</v>
      </c>
      <c r="C79" s="9" t="str">
        <f>IF(SUM(D79,E79,F79)=0,"-",SUM(D79,E79,F79))</f>
        <v>-</v>
      </c>
      <c r="D79" s="306"/>
      <c r="E79" s="306"/>
      <c r="F79" s="306"/>
      <c r="G79" s="15" t="str">
        <f>G77</f>
        <v>-</v>
      </c>
      <c r="H79" s="306"/>
      <c r="I79" s="306"/>
      <c r="J79" s="306"/>
    </row>
    <row r="80" spans="1:10">
      <c r="A80" s="62" t="s">
        <v>143</v>
      </c>
      <c r="B80" s="62"/>
      <c r="C80" s="305"/>
      <c r="D80" s="305"/>
      <c r="E80" s="305"/>
      <c r="F80" s="305"/>
      <c r="G80" s="305"/>
      <c r="H80" s="305"/>
      <c r="I80" s="305"/>
      <c r="J80" s="305"/>
    </row>
    <row r="81" spans="1:12" s="52" customFormat="1">
      <c r="A81" s="146" t="s">
        <v>2</v>
      </c>
      <c r="B81" s="6"/>
      <c r="C81" s="59"/>
      <c r="D81" s="59"/>
      <c r="E81" s="59"/>
      <c r="G81" s="59"/>
      <c r="H81" s="59"/>
      <c r="I81" s="59"/>
    </row>
    <row r="82" spans="1:12">
      <c r="A82" s="55"/>
      <c r="B82" s="55"/>
      <c r="C82" s="305"/>
      <c r="D82" s="305"/>
      <c r="E82" s="305"/>
      <c r="F82" s="305"/>
      <c r="G82" s="305"/>
      <c r="H82" s="305"/>
      <c r="I82" s="305"/>
      <c r="J82" s="305"/>
    </row>
    <row r="83" spans="1:12">
      <c r="A83" s="55" t="s">
        <v>1</v>
      </c>
      <c r="B83" s="55"/>
      <c r="C83" s="305"/>
      <c r="D83" s="305"/>
      <c r="E83" s="305"/>
      <c r="F83" s="305"/>
      <c r="G83" s="305"/>
      <c r="H83" s="305"/>
      <c r="I83" s="305"/>
      <c r="J83" s="305"/>
      <c r="K83" s="304"/>
      <c r="L83" s="304"/>
    </row>
    <row r="84" spans="1:12">
      <c r="A84" s="55" t="s">
        <v>0</v>
      </c>
      <c r="B84" s="55"/>
      <c r="C84" s="305"/>
      <c r="D84" s="305"/>
      <c r="E84" s="305"/>
      <c r="F84" s="305"/>
      <c r="G84" s="305"/>
      <c r="H84" s="305"/>
      <c r="I84" s="305"/>
      <c r="J84" s="305"/>
      <c r="K84" s="304"/>
      <c r="L84" s="304"/>
    </row>
  </sheetData>
  <mergeCells count="10">
    <mergeCell ref="A5:A7"/>
    <mergeCell ref="A8:A10"/>
    <mergeCell ref="A41:A43"/>
    <mergeCell ref="A62:A64"/>
    <mergeCell ref="C2:F2"/>
    <mergeCell ref="G2:J2"/>
    <mergeCell ref="C3:C4"/>
    <mergeCell ref="D3:F3"/>
    <mergeCell ref="G3:G4"/>
    <mergeCell ref="H3:J3"/>
  </mergeCells>
  <phoneticPr fontId="5"/>
  <pageMargins left="0.78740157480314965" right="0.78740157480314965" top="0.78740157480314965" bottom="0.52" header="0" footer="0"/>
  <headerFooter alignWithMargins="0"/>
  <rowBreaks count="4" manualBreakCount="4">
    <brk id="247" min="21389" max="248" man="1"/>
    <brk id="250" min="17229" max="252" man="1"/>
    <brk id="254" min="62273" max="16383" man="1"/>
    <brk id="46117" min="245" max="9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9"/>
  <sheetViews>
    <sheetView showGridLines="0" view="pageBreakPreview" zoomScaleNormal="100" workbookViewId="0">
      <selection activeCell="D13" sqref="D13"/>
    </sheetView>
  </sheetViews>
  <sheetFormatPr defaultRowHeight="12"/>
  <cols>
    <col min="1" max="1" width="9.875" style="350" customWidth="1"/>
    <col min="2" max="3" width="6.375" style="347" customWidth="1"/>
    <col min="4" max="5" width="7.125" style="347" customWidth="1"/>
    <col min="6" max="7" width="6.125" style="347" customWidth="1"/>
    <col min="8" max="11" width="6.5" style="347" customWidth="1"/>
    <col min="12" max="12" width="6.5" style="348" customWidth="1"/>
    <col min="13" max="13" width="6.5" style="349" customWidth="1"/>
    <col min="14" max="14" width="6.5" style="348" customWidth="1"/>
    <col min="15" max="16" width="7.125" style="348" customWidth="1"/>
    <col min="17" max="18" width="6.125" style="348" customWidth="1"/>
    <col min="19" max="23" width="6.5" style="348" customWidth="1"/>
    <col min="24" max="24" width="9" style="348"/>
    <col min="25" max="16384" width="9" style="347"/>
  </cols>
  <sheetData>
    <row r="1" spans="1:24" s="391" customFormat="1" ht="18" customHeight="1">
      <c r="A1" s="396" t="s">
        <v>166</v>
      </c>
      <c r="B1" s="396"/>
      <c r="C1" s="396"/>
      <c r="D1" s="395"/>
      <c r="E1" s="395"/>
      <c r="F1" s="393"/>
      <c r="G1" s="393"/>
      <c r="H1" s="393"/>
      <c r="I1" s="393"/>
      <c r="J1" s="393"/>
      <c r="K1" s="393"/>
      <c r="L1" s="48" t="s">
        <v>165</v>
      </c>
      <c r="M1" s="394"/>
      <c r="N1" s="394"/>
      <c r="O1" s="394"/>
      <c r="P1" s="394"/>
      <c r="Q1" s="392"/>
      <c r="R1" s="392"/>
      <c r="S1" s="392"/>
      <c r="T1" s="393"/>
      <c r="U1" s="392"/>
      <c r="V1" s="392"/>
      <c r="W1" s="392"/>
      <c r="X1" s="392"/>
    </row>
    <row r="2" spans="1:24" s="383" customFormat="1" ht="17.25" customHeight="1">
      <c r="A2" s="390"/>
      <c r="B2" s="381" t="s">
        <v>164</v>
      </c>
      <c r="C2" s="381" t="s">
        <v>163</v>
      </c>
      <c r="D2" s="381" t="s">
        <v>162</v>
      </c>
      <c r="E2" s="381" t="s">
        <v>161</v>
      </c>
      <c r="F2" s="389" t="s">
        <v>160</v>
      </c>
      <c r="G2" s="388"/>
      <c r="H2" s="387"/>
      <c r="I2" s="387"/>
      <c r="J2" s="387"/>
      <c r="K2" s="387"/>
      <c r="L2" s="386"/>
      <c r="M2" s="378"/>
      <c r="N2" s="378"/>
      <c r="O2" s="378"/>
      <c r="P2" s="378"/>
      <c r="Q2" s="385"/>
      <c r="R2" s="385"/>
      <c r="S2" s="385"/>
      <c r="T2" s="385"/>
      <c r="U2" s="384"/>
      <c r="V2" s="384"/>
      <c r="W2" s="384"/>
      <c r="X2" s="384"/>
    </row>
    <row r="3" spans="1:24" ht="67.5" customHeight="1">
      <c r="A3" s="382"/>
      <c r="B3" s="381"/>
      <c r="C3" s="381"/>
      <c r="D3" s="381"/>
      <c r="E3" s="381"/>
      <c r="F3" s="380" t="s">
        <v>38</v>
      </c>
      <c r="G3" s="379" t="s">
        <v>159</v>
      </c>
      <c r="H3" s="379" t="s">
        <v>158</v>
      </c>
      <c r="I3" s="379" t="s">
        <v>157</v>
      </c>
      <c r="J3" s="379" t="s">
        <v>156</v>
      </c>
      <c r="K3" s="379" t="s">
        <v>155</v>
      </c>
      <c r="L3" s="379" t="s">
        <v>154</v>
      </c>
      <c r="M3" s="378"/>
      <c r="N3" s="378"/>
      <c r="O3" s="378"/>
      <c r="P3" s="378"/>
      <c r="Q3" s="377"/>
      <c r="R3" s="377"/>
      <c r="S3" s="377"/>
      <c r="T3" s="377"/>
      <c r="U3" s="377"/>
      <c r="V3" s="377"/>
      <c r="W3" s="377"/>
    </row>
    <row r="4" spans="1:24">
      <c r="A4" s="376" t="s">
        <v>33</v>
      </c>
      <c r="B4" s="374">
        <v>39</v>
      </c>
      <c r="C4" s="375">
        <v>1021</v>
      </c>
      <c r="D4" s="375">
        <v>188</v>
      </c>
      <c r="E4" s="375">
        <v>2779</v>
      </c>
      <c r="F4" s="364">
        <f>SUM(G4:L4)</f>
        <v>2870</v>
      </c>
      <c r="G4" s="373">
        <v>1</v>
      </c>
      <c r="H4" s="373">
        <v>516</v>
      </c>
      <c r="I4" s="373">
        <v>46</v>
      </c>
      <c r="J4" s="374">
        <v>823</v>
      </c>
      <c r="K4" s="374">
        <v>627</v>
      </c>
      <c r="L4" s="373">
        <v>857</v>
      </c>
      <c r="M4" s="370"/>
      <c r="N4" s="370"/>
      <c r="O4" s="370"/>
      <c r="P4" s="370"/>
      <c r="Q4" s="370"/>
      <c r="R4" s="370"/>
      <c r="S4" s="370"/>
      <c r="T4" s="370"/>
      <c r="U4" s="362"/>
      <c r="V4" s="362"/>
      <c r="W4" s="362"/>
      <c r="X4" s="362"/>
    </row>
    <row r="5" spans="1:24" ht="33.75">
      <c r="A5" s="21" t="s">
        <v>32</v>
      </c>
      <c r="B5" s="18">
        <f>IF(SUM(B6,B15)=0,"-",SUM(B6,B15))</f>
        <v>6</v>
      </c>
      <c r="C5" s="18">
        <f>IF(SUM(C6,C15)=0,"-",SUM(C6,C15))</f>
        <v>34</v>
      </c>
      <c r="D5" s="18">
        <f>IF(SUM(D6,D15)=0,"-",SUM(D6,D15))</f>
        <v>24</v>
      </c>
      <c r="E5" s="18">
        <f>IF(SUM(E6,E15)=0,"-",SUM(E6,E15))</f>
        <v>334</v>
      </c>
      <c r="F5" s="18">
        <f>IF(SUM(F6,F15)=0,"-",SUM(F6,F15))</f>
        <v>260</v>
      </c>
      <c r="G5" s="18">
        <f>IF(SUM(G6,G15)=0,"-",SUM(G6,G15))</f>
        <v>1</v>
      </c>
      <c r="H5" s="18">
        <f>IF(SUM(H6,H15)=0,"-",SUM(H6,H15))</f>
        <v>6</v>
      </c>
      <c r="I5" s="18" t="str">
        <f>IF(SUM(I6,I15)=0,"-",SUM(I6,I15))</f>
        <v>-</v>
      </c>
      <c r="J5" s="18">
        <f>IF(SUM(J6,J15)=0,"-",SUM(J6,J15))</f>
        <v>121</v>
      </c>
      <c r="K5" s="18" t="str">
        <f>IF(SUM(K6,K15)=0,"-",SUM(K6,K15))</f>
        <v>-</v>
      </c>
      <c r="L5" s="18">
        <f>IF(SUM(L6,L15)=0,"-",SUM(L6,L15))</f>
        <v>132</v>
      </c>
      <c r="M5" s="370"/>
      <c r="N5" s="370"/>
      <c r="O5" s="370"/>
      <c r="P5" s="370"/>
      <c r="Q5" s="370"/>
      <c r="R5" s="370"/>
      <c r="S5" s="370"/>
      <c r="T5" s="370"/>
      <c r="U5" s="362"/>
      <c r="V5" s="362"/>
      <c r="W5" s="362"/>
      <c r="X5" s="362"/>
    </row>
    <row r="6" spans="1:24">
      <c r="A6" s="16" t="s">
        <v>31</v>
      </c>
      <c r="B6" s="15">
        <f>IF(SUM(B7:B14)=0,"-",SUM(B7:B14))</f>
        <v>6</v>
      </c>
      <c r="C6" s="15">
        <f>IF(SUM(C7:C14)=0,"-",SUM(C7:C14))</f>
        <v>34</v>
      </c>
      <c r="D6" s="15">
        <f>IF(SUM(D7:D14)=0,"-",SUM(D7:D14))</f>
        <v>24</v>
      </c>
      <c r="E6" s="15">
        <f>IF(SUM(E7:E14)=0,"-",SUM(E7:E14))</f>
        <v>334</v>
      </c>
      <c r="F6" s="15">
        <f>IF(SUM(F7:F14)=0,"-",SUM(F7:F14))</f>
        <v>260</v>
      </c>
      <c r="G6" s="15">
        <f>IF(SUM(G7:G14)=0,"-",SUM(G7:G14))</f>
        <v>1</v>
      </c>
      <c r="H6" s="15">
        <f>IF(SUM(H7:H14)=0,"-",SUM(H7:H14))</f>
        <v>6</v>
      </c>
      <c r="I6" s="15" t="str">
        <f>IF(SUM(I7:I14)=0,"-",SUM(I7:I14))</f>
        <v>-</v>
      </c>
      <c r="J6" s="15">
        <f>IF(SUM(J7:J14)=0,"-",SUM(J7:J14))</f>
        <v>121</v>
      </c>
      <c r="K6" s="15" t="str">
        <f>IF(SUM(K7:K14)=0,"-",SUM(K7:K14))</f>
        <v>-</v>
      </c>
      <c r="L6" s="15">
        <f>IF(SUM(L7:L14)=0,"-",SUM(L7:L14))</f>
        <v>132</v>
      </c>
      <c r="M6" s="370"/>
      <c r="N6" s="370"/>
      <c r="O6" s="370"/>
      <c r="P6" s="370"/>
      <c r="Q6" s="370"/>
      <c r="R6" s="370"/>
      <c r="S6" s="370"/>
      <c r="T6" s="370"/>
      <c r="U6" s="370"/>
      <c r="V6" s="370"/>
      <c r="W6" s="370"/>
      <c r="X6" s="362"/>
    </row>
    <row r="7" spans="1:24">
      <c r="A7" s="124" t="s">
        <v>30</v>
      </c>
      <c r="B7" s="372" t="s">
        <v>69</v>
      </c>
      <c r="C7" s="372" t="s">
        <v>69</v>
      </c>
      <c r="D7" s="372" t="s">
        <v>69</v>
      </c>
      <c r="E7" s="372" t="s">
        <v>69</v>
      </c>
      <c r="F7" s="372" t="s">
        <v>69</v>
      </c>
      <c r="G7" s="372" t="s">
        <v>69</v>
      </c>
      <c r="H7" s="372" t="s">
        <v>69</v>
      </c>
      <c r="I7" s="372" t="s">
        <v>69</v>
      </c>
      <c r="J7" s="372" t="s">
        <v>69</v>
      </c>
      <c r="K7" s="372" t="s">
        <v>69</v>
      </c>
      <c r="L7" s="372" t="s">
        <v>69</v>
      </c>
      <c r="M7" s="370"/>
      <c r="N7" s="370"/>
      <c r="O7" s="370"/>
      <c r="P7" s="370"/>
      <c r="Q7" s="370"/>
      <c r="R7" s="370"/>
      <c r="S7" s="370"/>
      <c r="T7" s="370"/>
      <c r="U7" s="370"/>
      <c r="V7" s="370"/>
      <c r="W7" s="370"/>
      <c r="X7" s="362"/>
    </row>
    <row r="8" spans="1:24">
      <c r="A8" s="124" t="s">
        <v>29</v>
      </c>
      <c r="B8" s="371">
        <v>5</v>
      </c>
      <c r="C8" s="371">
        <v>11</v>
      </c>
      <c r="D8" s="371">
        <v>4</v>
      </c>
      <c r="E8" s="371">
        <v>33</v>
      </c>
      <c r="F8" s="371">
        <v>83</v>
      </c>
      <c r="G8" s="371" t="s">
        <v>69</v>
      </c>
      <c r="H8" s="371">
        <v>2</v>
      </c>
      <c r="I8" s="371" t="s">
        <v>69</v>
      </c>
      <c r="J8" s="371">
        <v>32</v>
      </c>
      <c r="K8" s="371" t="s">
        <v>69</v>
      </c>
      <c r="L8" s="371">
        <v>49</v>
      </c>
      <c r="M8" s="370"/>
      <c r="N8" s="370"/>
      <c r="O8" s="370"/>
      <c r="P8" s="370"/>
      <c r="Q8" s="370"/>
      <c r="R8" s="370"/>
      <c r="S8" s="370"/>
      <c r="T8" s="370"/>
      <c r="U8" s="370"/>
      <c r="V8" s="370"/>
      <c r="W8" s="370"/>
      <c r="X8" s="362"/>
    </row>
    <row r="9" spans="1:24">
      <c r="A9" s="124" t="s">
        <v>28</v>
      </c>
      <c r="B9" s="371">
        <v>1</v>
      </c>
      <c r="C9" s="371">
        <v>23</v>
      </c>
      <c r="D9" s="371">
        <v>20</v>
      </c>
      <c r="E9" s="371">
        <v>301</v>
      </c>
      <c r="F9" s="371">
        <v>177</v>
      </c>
      <c r="G9" s="371">
        <v>1</v>
      </c>
      <c r="H9" s="371">
        <v>4</v>
      </c>
      <c r="I9" s="371" t="s">
        <v>69</v>
      </c>
      <c r="J9" s="371">
        <v>89</v>
      </c>
      <c r="K9" s="371" t="s">
        <v>69</v>
      </c>
      <c r="L9" s="371">
        <v>83</v>
      </c>
      <c r="M9" s="370"/>
      <c r="N9" s="370"/>
      <c r="O9" s="370"/>
      <c r="P9" s="370"/>
      <c r="Q9" s="370"/>
      <c r="R9" s="370"/>
      <c r="S9" s="370"/>
      <c r="T9" s="370"/>
      <c r="U9" s="370"/>
      <c r="V9" s="370"/>
      <c r="W9" s="370"/>
      <c r="X9" s="362"/>
    </row>
    <row r="10" spans="1:24">
      <c r="A10" s="124" t="s">
        <v>27</v>
      </c>
      <c r="B10" s="360" t="s">
        <v>69</v>
      </c>
      <c r="C10" s="360" t="s">
        <v>69</v>
      </c>
      <c r="D10" s="360" t="s">
        <v>69</v>
      </c>
      <c r="E10" s="360" t="s">
        <v>69</v>
      </c>
      <c r="F10" s="360" t="s">
        <v>69</v>
      </c>
      <c r="G10" s="360" t="s">
        <v>69</v>
      </c>
      <c r="H10" s="360" t="s">
        <v>69</v>
      </c>
      <c r="I10" s="360" t="s">
        <v>69</v>
      </c>
      <c r="J10" s="360" t="s">
        <v>69</v>
      </c>
      <c r="K10" s="360" t="s">
        <v>69</v>
      </c>
      <c r="L10" s="360" t="s">
        <v>69</v>
      </c>
      <c r="M10" s="370"/>
      <c r="N10" s="370"/>
      <c r="O10" s="370"/>
      <c r="P10" s="370"/>
      <c r="Q10" s="370"/>
      <c r="R10" s="370"/>
      <c r="S10" s="370"/>
      <c r="T10" s="370"/>
      <c r="U10" s="370"/>
      <c r="V10" s="370"/>
      <c r="W10" s="370"/>
      <c r="X10" s="362"/>
    </row>
    <row r="11" spans="1:24">
      <c r="A11" s="124" t="s">
        <v>26</v>
      </c>
      <c r="B11" s="360" t="s">
        <v>69</v>
      </c>
      <c r="C11" s="360" t="s">
        <v>69</v>
      </c>
      <c r="D11" s="360" t="s">
        <v>69</v>
      </c>
      <c r="E11" s="360" t="s">
        <v>69</v>
      </c>
      <c r="F11" s="360" t="s">
        <v>69</v>
      </c>
      <c r="G11" s="360" t="s">
        <v>69</v>
      </c>
      <c r="H11" s="360" t="s">
        <v>69</v>
      </c>
      <c r="I11" s="360" t="s">
        <v>69</v>
      </c>
      <c r="J11" s="360" t="s">
        <v>69</v>
      </c>
      <c r="K11" s="360" t="s">
        <v>69</v>
      </c>
      <c r="L11" s="360" t="s">
        <v>69</v>
      </c>
      <c r="M11" s="370"/>
      <c r="N11" s="370"/>
      <c r="O11" s="370"/>
      <c r="P11" s="370"/>
      <c r="Q11" s="370"/>
      <c r="R11" s="370"/>
      <c r="S11" s="370"/>
      <c r="T11" s="370"/>
      <c r="U11" s="370"/>
      <c r="V11" s="370"/>
      <c r="W11" s="370"/>
      <c r="X11" s="362"/>
    </row>
    <row r="12" spans="1:24">
      <c r="A12" s="124" t="s">
        <v>24</v>
      </c>
      <c r="B12" s="360" t="s">
        <v>69</v>
      </c>
      <c r="C12" s="360" t="s">
        <v>69</v>
      </c>
      <c r="D12" s="360" t="s">
        <v>69</v>
      </c>
      <c r="E12" s="360" t="s">
        <v>69</v>
      </c>
      <c r="F12" s="360" t="s">
        <v>69</v>
      </c>
      <c r="G12" s="360" t="s">
        <v>69</v>
      </c>
      <c r="H12" s="360" t="s">
        <v>69</v>
      </c>
      <c r="I12" s="360" t="s">
        <v>69</v>
      </c>
      <c r="J12" s="360" t="s">
        <v>69</v>
      </c>
      <c r="K12" s="360" t="s">
        <v>69</v>
      </c>
      <c r="L12" s="360" t="s">
        <v>69</v>
      </c>
      <c r="M12" s="370"/>
      <c r="N12" s="370"/>
      <c r="O12" s="370"/>
      <c r="P12" s="370"/>
      <c r="Q12" s="370"/>
      <c r="R12" s="370"/>
      <c r="S12" s="370"/>
      <c r="T12" s="370"/>
      <c r="U12" s="370"/>
      <c r="V12" s="370"/>
      <c r="W12" s="370"/>
      <c r="X12" s="362"/>
    </row>
    <row r="13" spans="1:24">
      <c r="A13" s="124" t="s">
        <v>23</v>
      </c>
      <c r="B13" s="360" t="s">
        <v>69</v>
      </c>
      <c r="C13" s="360" t="s">
        <v>69</v>
      </c>
      <c r="D13" s="360" t="s">
        <v>69</v>
      </c>
      <c r="E13" s="360" t="s">
        <v>69</v>
      </c>
      <c r="F13" s="360" t="s">
        <v>69</v>
      </c>
      <c r="G13" s="360" t="s">
        <v>69</v>
      </c>
      <c r="H13" s="360" t="s">
        <v>69</v>
      </c>
      <c r="I13" s="360" t="s">
        <v>69</v>
      </c>
      <c r="J13" s="360" t="s">
        <v>69</v>
      </c>
      <c r="K13" s="360" t="s">
        <v>69</v>
      </c>
      <c r="L13" s="360" t="s">
        <v>69</v>
      </c>
      <c r="M13" s="357"/>
      <c r="N13" s="357"/>
      <c r="O13" s="357"/>
      <c r="P13" s="357"/>
      <c r="Q13" s="357"/>
      <c r="R13" s="357"/>
      <c r="S13" s="357"/>
      <c r="T13" s="357"/>
      <c r="U13" s="357"/>
      <c r="V13" s="357"/>
      <c r="W13" s="357"/>
    </row>
    <row r="14" spans="1:24">
      <c r="A14" s="123" t="s">
        <v>22</v>
      </c>
      <c r="B14" s="360" t="s">
        <v>69</v>
      </c>
      <c r="C14" s="360" t="s">
        <v>69</v>
      </c>
      <c r="D14" s="360" t="s">
        <v>69</v>
      </c>
      <c r="E14" s="360" t="s">
        <v>69</v>
      </c>
      <c r="F14" s="360" t="s">
        <v>69</v>
      </c>
      <c r="G14" s="360" t="s">
        <v>69</v>
      </c>
      <c r="H14" s="360" t="s">
        <v>69</v>
      </c>
      <c r="I14" s="360" t="s">
        <v>69</v>
      </c>
      <c r="J14" s="360" t="s">
        <v>69</v>
      </c>
      <c r="K14" s="360" t="s">
        <v>69</v>
      </c>
      <c r="L14" s="360" t="s">
        <v>69</v>
      </c>
      <c r="M14" s="357"/>
      <c r="N14" s="357"/>
      <c r="O14" s="357"/>
      <c r="P14" s="357"/>
      <c r="Q14" s="357"/>
      <c r="R14" s="357"/>
      <c r="S14" s="357"/>
      <c r="T14" s="357"/>
      <c r="U14" s="357"/>
      <c r="V14" s="357"/>
      <c r="W14" s="357"/>
    </row>
    <row r="15" spans="1:24">
      <c r="A15" s="123" t="s">
        <v>20</v>
      </c>
      <c r="B15" s="369" t="s">
        <v>69</v>
      </c>
      <c r="C15" s="369" t="s">
        <v>69</v>
      </c>
      <c r="D15" s="369" t="s">
        <v>69</v>
      </c>
      <c r="E15" s="369" t="s">
        <v>69</v>
      </c>
      <c r="F15" s="369" t="s">
        <v>69</v>
      </c>
      <c r="G15" s="369" t="s">
        <v>69</v>
      </c>
      <c r="H15" s="369" t="s">
        <v>69</v>
      </c>
      <c r="I15" s="369" t="s">
        <v>69</v>
      </c>
      <c r="J15" s="369" t="s">
        <v>69</v>
      </c>
      <c r="K15" s="369" t="s">
        <v>69</v>
      </c>
      <c r="L15" s="369" t="s">
        <v>69</v>
      </c>
      <c r="M15" s="357"/>
      <c r="N15" s="357"/>
      <c r="O15" s="357"/>
      <c r="P15" s="357"/>
      <c r="Q15" s="357"/>
      <c r="R15" s="357"/>
      <c r="S15" s="357"/>
      <c r="T15" s="357"/>
      <c r="U15" s="357"/>
      <c r="V15" s="357"/>
      <c r="W15" s="357"/>
    </row>
    <row r="16" spans="1:24" ht="33.75">
      <c r="A16" s="21" t="s">
        <v>19</v>
      </c>
      <c r="B16" s="17">
        <f>B17</f>
        <v>1</v>
      </c>
      <c r="C16" s="17">
        <f>C17</f>
        <v>13</v>
      </c>
      <c r="D16" s="17">
        <f>D17</f>
        <v>15</v>
      </c>
      <c r="E16" s="17">
        <f>E17</f>
        <v>153</v>
      </c>
      <c r="F16" s="17">
        <f>F17</f>
        <v>131</v>
      </c>
      <c r="G16" s="17" t="str">
        <f>G17</f>
        <v>-</v>
      </c>
      <c r="H16" s="17">
        <f>H17</f>
        <v>3</v>
      </c>
      <c r="I16" s="17" t="str">
        <f>I17</f>
        <v>-</v>
      </c>
      <c r="J16" s="17">
        <f>J17</f>
        <v>58</v>
      </c>
      <c r="K16" s="17" t="str">
        <f>K17</f>
        <v>-</v>
      </c>
      <c r="L16" s="17">
        <f>L17</f>
        <v>70</v>
      </c>
      <c r="M16" s="348"/>
    </row>
    <row r="17" spans="1:24">
      <c r="A17" s="366" t="s">
        <v>18</v>
      </c>
      <c r="B17" s="364">
        <f>IF(SUM(B18:B22)=0,"-",SUM(B18:B22))</f>
        <v>1</v>
      </c>
      <c r="C17" s="364">
        <f>IF(SUM(C18:C22)=0,"-",SUM(C18:C22))</f>
        <v>13</v>
      </c>
      <c r="D17" s="365">
        <f>IF(SUM(D18:D22)=0,"-",SUM(D18:D22))</f>
        <v>15</v>
      </c>
      <c r="E17" s="365">
        <f>IF(SUM(E18:E22)=0,"-",SUM(E18:E22))</f>
        <v>153</v>
      </c>
      <c r="F17" s="364">
        <f>IF(SUM(F18:F22)=0,"-",SUM(F18:F22))</f>
        <v>131</v>
      </c>
      <c r="G17" s="364" t="str">
        <f>IF(SUM(G18:G22)=0,"-",SUM(G18:G22))</f>
        <v>-</v>
      </c>
      <c r="H17" s="364">
        <f>IF(SUM(H18:H22)=0,"-",SUM(H18:H22))</f>
        <v>3</v>
      </c>
      <c r="I17" s="364" t="str">
        <f>IF(SUM(I18:I22)=0,"-",SUM(I18:I22))</f>
        <v>-</v>
      </c>
      <c r="J17" s="364">
        <f>IF(SUM(J18:J22)=0,"-",SUM(J18:J22))</f>
        <v>58</v>
      </c>
      <c r="K17" s="364" t="str">
        <f>IF(SUM(K18:K22)=0,"-",SUM(K18:K22))</f>
        <v>-</v>
      </c>
      <c r="L17" s="364">
        <f>IF(SUM(L18:L22)=0,"-",SUM(L18:L22))</f>
        <v>70</v>
      </c>
      <c r="M17" s="363"/>
      <c r="N17" s="363"/>
      <c r="O17" s="363"/>
      <c r="P17" s="363"/>
      <c r="Q17" s="363"/>
      <c r="R17" s="363"/>
      <c r="S17" s="363"/>
      <c r="T17" s="363"/>
      <c r="U17" s="363"/>
      <c r="V17" s="363"/>
      <c r="W17" s="363"/>
      <c r="X17" s="362"/>
    </row>
    <row r="18" spans="1:24">
      <c r="A18" s="368" t="s">
        <v>17</v>
      </c>
      <c r="B18" s="361" t="s">
        <v>12</v>
      </c>
      <c r="C18" s="361" t="s">
        <v>12</v>
      </c>
      <c r="D18" s="361" t="s">
        <v>12</v>
      </c>
      <c r="E18" s="361" t="s">
        <v>12</v>
      </c>
      <c r="F18" s="361" t="s">
        <v>12</v>
      </c>
      <c r="G18" s="361" t="s">
        <v>12</v>
      </c>
      <c r="H18" s="361" t="s">
        <v>12</v>
      </c>
      <c r="I18" s="361" t="s">
        <v>12</v>
      </c>
      <c r="J18" s="361" t="s">
        <v>12</v>
      </c>
      <c r="K18" s="361" t="s">
        <v>12</v>
      </c>
      <c r="L18" s="361" t="s">
        <v>12</v>
      </c>
      <c r="M18" s="357"/>
      <c r="N18" s="357"/>
      <c r="O18" s="357"/>
      <c r="P18" s="357"/>
      <c r="Q18" s="357"/>
      <c r="R18" s="357"/>
      <c r="S18" s="357"/>
      <c r="T18" s="357"/>
      <c r="U18" s="357"/>
      <c r="V18" s="357"/>
      <c r="W18" s="357"/>
    </row>
    <row r="19" spans="1:24">
      <c r="A19" s="359" t="s">
        <v>16</v>
      </c>
      <c r="B19" s="360" t="s">
        <v>12</v>
      </c>
      <c r="C19" s="360" t="s">
        <v>12</v>
      </c>
      <c r="D19" s="360" t="s">
        <v>12</v>
      </c>
      <c r="E19" s="360" t="s">
        <v>12</v>
      </c>
      <c r="F19" s="360" t="s">
        <v>12</v>
      </c>
      <c r="G19" s="360" t="s">
        <v>12</v>
      </c>
      <c r="H19" s="360" t="s">
        <v>12</v>
      </c>
      <c r="I19" s="360" t="s">
        <v>12</v>
      </c>
      <c r="J19" s="360" t="s">
        <v>12</v>
      </c>
      <c r="K19" s="360" t="s">
        <v>12</v>
      </c>
      <c r="L19" s="360" t="s">
        <v>12</v>
      </c>
      <c r="M19" s="357"/>
      <c r="N19" s="357"/>
      <c r="O19" s="357"/>
      <c r="P19" s="357"/>
      <c r="Q19" s="357"/>
      <c r="R19" s="357"/>
      <c r="S19" s="357"/>
      <c r="T19" s="357"/>
      <c r="U19" s="357"/>
      <c r="V19" s="357"/>
      <c r="W19" s="357"/>
    </row>
    <row r="20" spans="1:24">
      <c r="A20" s="359" t="s">
        <v>15</v>
      </c>
      <c r="B20" s="360">
        <v>1</v>
      </c>
      <c r="C20" s="360">
        <v>13</v>
      </c>
      <c r="D20" s="360">
        <v>15</v>
      </c>
      <c r="E20" s="360">
        <v>153</v>
      </c>
      <c r="F20" s="360">
        <f>SUM(G20:L20)</f>
        <v>131</v>
      </c>
      <c r="G20" s="360" t="s">
        <v>66</v>
      </c>
      <c r="H20" s="360">
        <v>3</v>
      </c>
      <c r="I20" s="360" t="s">
        <v>66</v>
      </c>
      <c r="J20" s="360">
        <v>58</v>
      </c>
      <c r="K20" s="360" t="s">
        <v>66</v>
      </c>
      <c r="L20" s="360">
        <v>70</v>
      </c>
      <c r="M20" s="357"/>
      <c r="N20" s="357"/>
      <c r="O20" s="357"/>
      <c r="P20" s="357"/>
      <c r="Q20" s="357"/>
      <c r="R20" s="357"/>
      <c r="S20" s="357"/>
      <c r="T20" s="357"/>
      <c r="U20" s="357"/>
      <c r="V20" s="357"/>
      <c r="W20" s="357"/>
    </row>
    <row r="21" spans="1:24">
      <c r="A21" s="359" t="s">
        <v>14</v>
      </c>
      <c r="B21" s="360" t="s">
        <v>12</v>
      </c>
      <c r="C21" s="360" t="s">
        <v>12</v>
      </c>
      <c r="D21" s="360" t="s">
        <v>12</v>
      </c>
      <c r="E21" s="360" t="s">
        <v>12</v>
      </c>
      <c r="F21" s="360" t="s">
        <v>12</v>
      </c>
      <c r="G21" s="360" t="s">
        <v>12</v>
      </c>
      <c r="H21" s="360" t="s">
        <v>12</v>
      </c>
      <c r="I21" s="360" t="s">
        <v>12</v>
      </c>
      <c r="J21" s="360" t="s">
        <v>12</v>
      </c>
      <c r="K21" s="360" t="s">
        <v>12</v>
      </c>
      <c r="L21" s="360" t="s">
        <v>12</v>
      </c>
      <c r="M21" s="357"/>
      <c r="N21" s="357"/>
      <c r="O21" s="357"/>
      <c r="P21" s="357"/>
      <c r="Q21" s="357"/>
      <c r="R21" s="357"/>
      <c r="S21" s="357"/>
      <c r="T21" s="357"/>
      <c r="U21" s="357"/>
      <c r="V21" s="357"/>
      <c r="W21" s="357"/>
    </row>
    <row r="22" spans="1:24">
      <c r="A22" s="367" t="s">
        <v>13</v>
      </c>
      <c r="B22" s="358" t="s">
        <v>12</v>
      </c>
      <c r="C22" s="358" t="s">
        <v>12</v>
      </c>
      <c r="D22" s="358" t="s">
        <v>12</v>
      </c>
      <c r="E22" s="358" t="s">
        <v>12</v>
      </c>
      <c r="F22" s="358" t="s">
        <v>12</v>
      </c>
      <c r="G22" s="358" t="s">
        <v>12</v>
      </c>
      <c r="H22" s="358" t="s">
        <v>12</v>
      </c>
      <c r="I22" s="358" t="s">
        <v>12</v>
      </c>
      <c r="J22" s="358" t="s">
        <v>12</v>
      </c>
      <c r="K22" s="358" t="s">
        <v>12</v>
      </c>
      <c r="L22" s="358" t="s">
        <v>12</v>
      </c>
      <c r="M22" s="357"/>
      <c r="N22" s="357"/>
      <c r="O22" s="357"/>
      <c r="P22" s="357"/>
      <c r="Q22" s="357"/>
      <c r="R22" s="357"/>
      <c r="S22" s="357"/>
      <c r="T22" s="357"/>
      <c r="U22" s="357"/>
      <c r="V22" s="357"/>
      <c r="W22" s="357"/>
    </row>
    <row r="23" spans="1:24" ht="33.75">
      <c r="A23" s="19" t="s">
        <v>11</v>
      </c>
      <c r="B23" s="17">
        <f>B24</f>
        <v>2</v>
      </c>
      <c r="C23" s="17">
        <f>C24</f>
        <v>29</v>
      </c>
      <c r="D23" s="17">
        <f>D24</f>
        <v>2</v>
      </c>
      <c r="E23" s="17">
        <f>E24</f>
        <v>44</v>
      </c>
      <c r="F23" s="17">
        <f>F24</f>
        <v>74</v>
      </c>
      <c r="G23" s="17" t="str">
        <f>G24</f>
        <v>-</v>
      </c>
      <c r="H23" s="17" t="str">
        <f>H24</f>
        <v>-</v>
      </c>
      <c r="I23" s="17" t="str">
        <f>I24</f>
        <v>-</v>
      </c>
      <c r="J23" s="17">
        <f>J24</f>
        <v>55</v>
      </c>
      <c r="K23" s="17" t="str">
        <f>K24</f>
        <v>-</v>
      </c>
      <c r="L23" s="17">
        <f>L24</f>
        <v>19</v>
      </c>
      <c r="M23" s="348"/>
    </row>
    <row r="24" spans="1:24">
      <c r="A24" s="366" t="s">
        <v>80</v>
      </c>
      <c r="B24" s="364">
        <f>IF(SUM(B25:B28)=0,"-",SUM(B25:B28))</f>
        <v>2</v>
      </c>
      <c r="C24" s="364">
        <f>IF(SUM(C25:C28)=0,"-",SUM(C25:C28))</f>
        <v>29</v>
      </c>
      <c r="D24" s="365">
        <f>IF(SUM(D25:D28)=0,"-",SUM(D25:D28))</f>
        <v>2</v>
      </c>
      <c r="E24" s="365">
        <f>IF(SUM(E25:E28)=0,"-",SUM(E25:E28))</f>
        <v>44</v>
      </c>
      <c r="F24" s="364">
        <f>IF(SUM(F25:F28)=0,"-",SUM(F25:F28))</f>
        <v>74</v>
      </c>
      <c r="G24" s="364" t="str">
        <f>IF(SUM(G25:G28)=0,"-",SUM(G25:G28))</f>
        <v>-</v>
      </c>
      <c r="H24" s="364" t="str">
        <f>IF(SUM(H25:H28)=0,"-",SUM(H25:H28))</f>
        <v>-</v>
      </c>
      <c r="I24" s="364" t="str">
        <f>IF(SUM(I25:I28)=0,"-",SUM(I25:I28))</f>
        <v>-</v>
      </c>
      <c r="J24" s="364">
        <f>IF(SUM(J25:J28)=0,"-",SUM(J25:J28))</f>
        <v>55</v>
      </c>
      <c r="K24" s="364" t="str">
        <f>IF(SUM(K25:K28)=0,"-",SUM(K25:K28))</f>
        <v>-</v>
      </c>
      <c r="L24" s="364">
        <f>IF(SUM(L25:L28)=0,"-",SUM(L25:L28))</f>
        <v>19</v>
      </c>
      <c r="M24" s="363"/>
      <c r="N24" s="363"/>
      <c r="O24" s="363"/>
      <c r="P24" s="363"/>
      <c r="Q24" s="363"/>
      <c r="R24" s="363"/>
      <c r="S24" s="363"/>
      <c r="T24" s="363"/>
      <c r="U24" s="363"/>
      <c r="V24" s="363"/>
      <c r="W24" s="363"/>
      <c r="X24" s="362"/>
    </row>
    <row r="25" spans="1:24">
      <c r="A25" s="359" t="s">
        <v>9</v>
      </c>
      <c r="B25" s="361">
        <v>2</v>
      </c>
      <c r="C25" s="361">
        <v>29</v>
      </c>
      <c r="D25" s="361">
        <v>2</v>
      </c>
      <c r="E25" s="361">
        <v>44</v>
      </c>
      <c r="F25" s="361">
        <f>SUM(G25:L25)</f>
        <v>74</v>
      </c>
      <c r="G25" s="361" t="s">
        <v>5</v>
      </c>
      <c r="H25" s="361" t="s">
        <v>5</v>
      </c>
      <c r="I25" s="361" t="s">
        <v>5</v>
      </c>
      <c r="J25" s="361">
        <v>55</v>
      </c>
      <c r="K25" s="361"/>
      <c r="L25" s="361">
        <v>19</v>
      </c>
      <c r="M25" s="357"/>
      <c r="N25" s="357"/>
      <c r="O25" s="357"/>
      <c r="P25" s="357"/>
      <c r="Q25" s="357"/>
      <c r="R25" s="357"/>
      <c r="S25" s="357"/>
      <c r="T25" s="357"/>
      <c r="U25" s="357"/>
      <c r="V25" s="357"/>
      <c r="W25" s="357"/>
    </row>
    <row r="26" spans="1:24">
      <c r="A26" s="359" t="s">
        <v>8</v>
      </c>
      <c r="B26" s="360" t="s">
        <v>5</v>
      </c>
      <c r="C26" s="360" t="s">
        <v>5</v>
      </c>
      <c r="D26" s="360" t="s">
        <v>5</v>
      </c>
      <c r="E26" s="360" t="s">
        <v>5</v>
      </c>
      <c r="F26" s="360" t="s">
        <v>5</v>
      </c>
      <c r="G26" s="360" t="s">
        <v>5</v>
      </c>
      <c r="H26" s="360" t="s">
        <v>5</v>
      </c>
      <c r="I26" s="360" t="s">
        <v>5</v>
      </c>
      <c r="J26" s="360" t="s">
        <v>5</v>
      </c>
      <c r="K26" s="360" t="s">
        <v>5</v>
      </c>
      <c r="L26" s="360" t="s">
        <v>5</v>
      </c>
      <c r="M26" s="357"/>
      <c r="N26" s="357"/>
      <c r="O26" s="357"/>
      <c r="P26" s="357"/>
      <c r="Q26" s="357"/>
      <c r="R26" s="357"/>
      <c r="S26" s="357"/>
      <c r="T26" s="357"/>
      <c r="U26" s="357"/>
      <c r="V26" s="357"/>
      <c r="W26" s="357"/>
    </row>
    <row r="27" spans="1:24">
      <c r="A27" s="359" t="s">
        <v>7</v>
      </c>
      <c r="B27" s="360" t="s">
        <v>5</v>
      </c>
      <c r="C27" s="360" t="s">
        <v>5</v>
      </c>
      <c r="D27" s="360" t="s">
        <v>5</v>
      </c>
      <c r="E27" s="360" t="s">
        <v>5</v>
      </c>
      <c r="F27" s="360" t="s">
        <v>5</v>
      </c>
      <c r="G27" s="360" t="s">
        <v>5</v>
      </c>
      <c r="H27" s="360" t="s">
        <v>5</v>
      </c>
      <c r="I27" s="360" t="s">
        <v>5</v>
      </c>
      <c r="J27" s="360" t="s">
        <v>5</v>
      </c>
      <c r="K27" s="360" t="s">
        <v>5</v>
      </c>
      <c r="L27" s="360" t="s">
        <v>5</v>
      </c>
      <c r="M27" s="357"/>
      <c r="N27" s="357"/>
      <c r="O27" s="357"/>
      <c r="P27" s="357"/>
      <c r="Q27" s="357"/>
      <c r="R27" s="357"/>
      <c r="S27" s="357"/>
      <c r="T27" s="357"/>
      <c r="U27" s="357"/>
      <c r="V27" s="357"/>
      <c r="W27" s="357"/>
    </row>
    <row r="28" spans="1:24">
      <c r="A28" s="359" t="s">
        <v>6</v>
      </c>
      <c r="B28" s="358" t="s">
        <v>5</v>
      </c>
      <c r="C28" s="358" t="s">
        <v>5</v>
      </c>
      <c r="D28" s="358" t="s">
        <v>5</v>
      </c>
      <c r="E28" s="358" t="s">
        <v>5</v>
      </c>
      <c r="F28" s="358" t="s">
        <v>5</v>
      </c>
      <c r="G28" s="358" t="s">
        <v>5</v>
      </c>
      <c r="H28" s="358" t="s">
        <v>5</v>
      </c>
      <c r="I28" s="358" t="s">
        <v>5</v>
      </c>
      <c r="J28" s="358" t="s">
        <v>5</v>
      </c>
      <c r="K28" s="358" t="s">
        <v>5</v>
      </c>
      <c r="L28" s="358" t="s">
        <v>5</v>
      </c>
      <c r="M28" s="357"/>
      <c r="N28" s="357"/>
      <c r="O28" s="357"/>
      <c r="P28" s="357"/>
      <c r="Q28" s="357"/>
      <c r="R28" s="357"/>
      <c r="S28" s="357"/>
      <c r="T28" s="357"/>
      <c r="U28" s="357"/>
      <c r="V28" s="357"/>
      <c r="W28" s="357"/>
    </row>
    <row r="29" spans="1:24">
      <c r="A29" s="356" t="s">
        <v>89</v>
      </c>
      <c r="B29" s="351"/>
      <c r="C29" s="351"/>
      <c r="D29" s="351"/>
      <c r="E29" s="351"/>
      <c r="F29" s="351"/>
      <c r="G29" s="351"/>
      <c r="H29" s="351"/>
      <c r="I29" s="351"/>
      <c r="J29" s="351"/>
      <c r="K29" s="351"/>
      <c r="L29" s="355"/>
      <c r="M29" s="348"/>
    </row>
    <row r="30" spans="1:24" s="52" customFormat="1">
      <c r="A30" s="146" t="s">
        <v>2</v>
      </c>
      <c r="B30" s="59"/>
      <c r="C30" s="59"/>
      <c r="D30" s="59"/>
      <c r="E30" s="59"/>
      <c r="F30" s="60"/>
      <c r="G30" s="60"/>
      <c r="H30" s="60"/>
      <c r="I30" s="60"/>
      <c r="J30" s="60"/>
      <c r="K30" s="60"/>
      <c r="L30" s="60"/>
      <c r="M30" s="60"/>
      <c r="N30" s="63"/>
      <c r="O30" s="63"/>
      <c r="P30" s="63"/>
      <c r="Q30" s="63"/>
      <c r="R30" s="63"/>
      <c r="S30" s="63"/>
      <c r="T30" s="63"/>
      <c r="U30" s="63"/>
      <c r="V30" s="63"/>
      <c r="W30" s="63"/>
      <c r="X30" s="63"/>
    </row>
    <row r="31" spans="1:24">
      <c r="A31" s="353"/>
      <c r="B31" s="352"/>
      <c r="C31" s="352"/>
      <c r="D31" s="352"/>
      <c r="E31" s="352"/>
      <c r="F31" s="351"/>
      <c r="G31" s="351"/>
      <c r="H31" s="351"/>
      <c r="I31" s="351"/>
      <c r="J31" s="351"/>
      <c r="K31" s="351"/>
      <c r="L31" s="351"/>
      <c r="M31" s="348"/>
    </row>
    <row r="32" spans="1:24">
      <c r="A32" s="353" t="s">
        <v>1</v>
      </c>
      <c r="B32" s="352"/>
      <c r="C32" s="352"/>
      <c r="D32" s="352"/>
      <c r="E32" s="352"/>
      <c r="F32" s="351"/>
      <c r="G32" s="351"/>
      <c r="H32" s="351"/>
      <c r="I32" s="351"/>
      <c r="J32" s="351"/>
      <c r="K32" s="351"/>
      <c r="L32" s="351"/>
      <c r="M32" s="354"/>
      <c r="N32" s="354"/>
      <c r="O32" s="354"/>
      <c r="P32" s="354"/>
      <c r="Q32" s="354" t="s">
        <v>153</v>
      </c>
      <c r="R32" s="354"/>
      <c r="S32" s="354"/>
      <c r="T32" s="354"/>
      <c r="U32" s="354"/>
    </row>
    <row r="33" spans="1:21">
      <c r="A33" s="353" t="s">
        <v>0</v>
      </c>
      <c r="B33" s="352"/>
      <c r="C33" s="352"/>
      <c r="D33" s="352"/>
      <c r="E33" s="352"/>
      <c r="F33" s="351"/>
      <c r="G33" s="351"/>
      <c r="H33" s="351"/>
      <c r="I33" s="351"/>
      <c r="J33" s="351"/>
      <c r="K33" s="351"/>
      <c r="L33" s="351"/>
      <c r="M33" s="354"/>
      <c r="N33" s="354"/>
      <c r="O33" s="354"/>
      <c r="P33" s="354"/>
      <c r="Q33" s="354"/>
      <c r="R33" s="354"/>
      <c r="S33" s="354"/>
      <c r="T33" s="354"/>
      <c r="U33" s="354"/>
    </row>
    <row r="34" spans="1:21">
      <c r="A34" s="353"/>
      <c r="B34" s="352"/>
      <c r="C34" s="352"/>
      <c r="D34" s="352"/>
      <c r="E34" s="352"/>
      <c r="F34" s="352"/>
      <c r="G34" s="352"/>
      <c r="H34" s="352"/>
      <c r="I34" s="352"/>
      <c r="J34" s="352"/>
      <c r="K34" s="352"/>
      <c r="L34" s="351"/>
      <c r="M34" s="348"/>
    </row>
    <row r="35" spans="1:21">
      <c r="A35" s="353"/>
      <c r="B35" s="352"/>
      <c r="C35" s="352"/>
      <c r="D35" s="352"/>
      <c r="E35" s="352"/>
      <c r="F35" s="352"/>
      <c r="G35" s="352"/>
      <c r="H35" s="352"/>
      <c r="I35" s="352"/>
      <c r="J35" s="352"/>
      <c r="K35" s="352"/>
      <c r="L35" s="351"/>
      <c r="M35" s="348"/>
    </row>
    <row r="36" spans="1:21">
      <c r="M36" s="348"/>
    </row>
    <row r="37" spans="1:21">
      <c r="M37" s="348"/>
    </row>
    <row r="38" spans="1:21">
      <c r="M38" s="348"/>
    </row>
    <row r="39" spans="1:21">
      <c r="M39" s="348"/>
    </row>
    <row r="40" spans="1:21">
      <c r="M40" s="348"/>
    </row>
    <row r="41" spans="1:21">
      <c r="M41" s="348"/>
    </row>
    <row r="42" spans="1:21">
      <c r="M42" s="348"/>
    </row>
    <row r="43" spans="1:21">
      <c r="M43" s="348"/>
    </row>
    <row r="44" spans="1:21">
      <c r="M44" s="348"/>
    </row>
    <row r="45" spans="1:21">
      <c r="M45" s="348"/>
    </row>
    <row r="46" spans="1:21">
      <c r="M46" s="348"/>
    </row>
    <row r="47" spans="1:21">
      <c r="M47" s="348"/>
    </row>
    <row r="48" spans="1:21">
      <c r="M48" s="348"/>
    </row>
    <row r="49" spans="13:13">
      <c r="M49" s="348"/>
    </row>
    <row r="50" spans="13:13">
      <c r="M50" s="348"/>
    </row>
    <row r="51" spans="13:13">
      <c r="M51" s="348"/>
    </row>
    <row r="52" spans="13:13">
      <c r="M52" s="348"/>
    </row>
    <row r="53" spans="13:13">
      <c r="M53" s="348"/>
    </row>
    <row r="54" spans="13:13">
      <c r="M54" s="348"/>
    </row>
    <row r="55" spans="13:13">
      <c r="M55" s="348"/>
    </row>
    <row r="56" spans="13:13">
      <c r="M56" s="348"/>
    </row>
    <row r="57" spans="13:13">
      <c r="M57" s="348"/>
    </row>
    <row r="58" spans="13:13">
      <c r="M58" s="348"/>
    </row>
    <row r="59" spans="13:13">
      <c r="M59" s="348"/>
    </row>
    <row r="60" spans="13:13">
      <c r="M60" s="348"/>
    </row>
    <row r="61" spans="13:13">
      <c r="M61" s="348"/>
    </row>
    <row r="62" spans="13:13">
      <c r="M62" s="348"/>
    </row>
    <row r="63" spans="13:13">
      <c r="M63" s="348"/>
    </row>
    <row r="64" spans="13:13">
      <c r="M64" s="348"/>
    </row>
    <row r="65" spans="13:13">
      <c r="M65" s="348"/>
    </row>
    <row r="66" spans="13:13">
      <c r="M66" s="348"/>
    </row>
    <row r="67" spans="13:13">
      <c r="M67" s="348"/>
    </row>
    <row r="68" spans="13:13">
      <c r="M68" s="348"/>
    </row>
    <row r="69" spans="13:13">
      <c r="M69" s="348"/>
    </row>
    <row r="70" spans="13:13">
      <c r="M70" s="348"/>
    </row>
    <row r="71" spans="13:13">
      <c r="M71" s="348"/>
    </row>
    <row r="72" spans="13:13">
      <c r="M72" s="348"/>
    </row>
    <row r="73" spans="13:13">
      <c r="M73" s="348"/>
    </row>
    <row r="74" spans="13:13">
      <c r="M74" s="348"/>
    </row>
    <row r="75" spans="13:13">
      <c r="M75" s="348"/>
    </row>
    <row r="76" spans="13:13">
      <c r="M76" s="348"/>
    </row>
    <row r="77" spans="13:13">
      <c r="M77" s="348"/>
    </row>
    <row r="78" spans="13:13">
      <c r="M78" s="348"/>
    </row>
    <row r="79" spans="13:13">
      <c r="M79" s="348"/>
    </row>
    <row r="80" spans="13:13">
      <c r="M80" s="348"/>
    </row>
    <row r="81" spans="13:13">
      <c r="M81" s="348"/>
    </row>
    <row r="82" spans="13:13">
      <c r="M82" s="348"/>
    </row>
    <row r="83" spans="13:13">
      <c r="M83" s="348"/>
    </row>
    <row r="84" spans="13:13">
      <c r="M84" s="348"/>
    </row>
    <row r="85" spans="13:13">
      <c r="M85" s="348"/>
    </row>
    <row r="86" spans="13:13">
      <c r="M86" s="348"/>
    </row>
    <row r="87" spans="13:13">
      <c r="M87" s="348"/>
    </row>
    <row r="88" spans="13:13">
      <c r="M88" s="348"/>
    </row>
    <row r="89" spans="13:13">
      <c r="M89" s="348"/>
    </row>
    <row r="90" spans="13:13">
      <c r="M90" s="348"/>
    </row>
    <row r="91" spans="13:13">
      <c r="M91" s="348"/>
    </row>
    <row r="92" spans="13:13">
      <c r="M92" s="348"/>
    </row>
    <row r="93" spans="13:13">
      <c r="M93" s="348"/>
    </row>
    <row r="94" spans="13:13">
      <c r="M94" s="348"/>
    </row>
    <row r="95" spans="13:13">
      <c r="M95" s="348"/>
    </row>
    <row r="96" spans="13:13">
      <c r="M96" s="348"/>
    </row>
    <row r="97" spans="13:13">
      <c r="M97" s="348"/>
    </row>
    <row r="98" spans="13:13">
      <c r="M98" s="348"/>
    </row>
    <row r="99" spans="13:13">
      <c r="M99" s="348"/>
    </row>
    <row r="100" spans="13:13">
      <c r="M100" s="348"/>
    </row>
    <row r="101" spans="13:13">
      <c r="M101" s="348"/>
    </row>
    <row r="102" spans="13:13">
      <c r="M102" s="348"/>
    </row>
    <row r="103" spans="13:13">
      <c r="M103" s="348"/>
    </row>
    <row r="104" spans="13:13">
      <c r="M104" s="348"/>
    </row>
    <row r="105" spans="13:13">
      <c r="M105" s="348"/>
    </row>
    <row r="106" spans="13:13">
      <c r="M106" s="348"/>
    </row>
    <row r="107" spans="13:13">
      <c r="M107" s="348"/>
    </row>
    <row r="108" spans="13:13">
      <c r="M108" s="348"/>
    </row>
    <row r="109" spans="13:13">
      <c r="M109" s="348"/>
    </row>
    <row r="110" spans="13:13">
      <c r="M110" s="348"/>
    </row>
    <row r="111" spans="13:13">
      <c r="M111" s="348"/>
    </row>
    <row r="112" spans="13:13">
      <c r="M112" s="348"/>
    </row>
    <row r="113" spans="13:13">
      <c r="M113" s="348"/>
    </row>
    <row r="114" spans="13:13">
      <c r="M114" s="348"/>
    </row>
    <row r="115" spans="13:13">
      <c r="M115" s="348"/>
    </row>
    <row r="116" spans="13:13">
      <c r="M116" s="348"/>
    </row>
    <row r="117" spans="13:13">
      <c r="M117" s="348"/>
    </row>
    <row r="118" spans="13:13">
      <c r="M118" s="348"/>
    </row>
    <row r="119" spans="13:13">
      <c r="M119" s="348"/>
    </row>
    <row r="120" spans="13:13">
      <c r="M120" s="348"/>
    </row>
    <row r="121" spans="13:13">
      <c r="M121" s="348"/>
    </row>
    <row r="122" spans="13:13">
      <c r="M122" s="348"/>
    </row>
    <row r="123" spans="13:13">
      <c r="M123" s="348"/>
    </row>
    <row r="124" spans="13:13">
      <c r="M124" s="348"/>
    </row>
    <row r="125" spans="13:13">
      <c r="M125" s="348"/>
    </row>
    <row r="126" spans="13:13">
      <c r="M126" s="348"/>
    </row>
    <row r="127" spans="13:13">
      <c r="M127" s="348"/>
    </row>
    <row r="128" spans="13:13">
      <c r="M128" s="348"/>
    </row>
    <row r="129" spans="13:13">
      <c r="M129" s="348"/>
    </row>
    <row r="130" spans="13:13">
      <c r="M130" s="348"/>
    </row>
    <row r="131" spans="13:13">
      <c r="M131" s="348"/>
    </row>
    <row r="132" spans="13:13">
      <c r="M132" s="348"/>
    </row>
    <row r="133" spans="13:13">
      <c r="M133" s="348"/>
    </row>
    <row r="134" spans="13:13">
      <c r="M134" s="348"/>
    </row>
    <row r="135" spans="13:13">
      <c r="M135" s="348"/>
    </row>
    <row r="136" spans="13:13">
      <c r="M136" s="348"/>
    </row>
    <row r="137" spans="13:13">
      <c r="M137" s="348"/>
    </row>
    <row r="138" spans="13:13">
      <c r="M138" s="348"/>
    </row>
    <row r="139" spans="13:13">
      <c r="M139" s="348"/>
    </row>
    <row r="140" spans="13:13">
      <c r="M140" s="348"/>
    </row>
    <row r="141" spans="13:13">
      <c r="M141" s="348"/>
    </row>
    <row r="142" spans="13:13">
      <c r="M142" s="348"/>
    </row>
    <row r="143" spans="13:13">
      <c r="M143" s="348"/>
    </row>
    <row r="144" spans="13:13">
      <c r="M144" s="348"/>
    </row>
    <row r="145" spans="13:13">
      <c r="M145" s="348"/>
    </row>
    <row r="146" spans="13:13">
      <c r="M146" s="348"/>
    </row>
    <row r="147" spans="13:13">
      <c r="M147" s="348"/>
    </row>
    <row r="148" spans="13:13">
      <c r="M148" s="348"/>
    </row>
    <row r="149" spans="13:13">
      <c r="M149" s="348"/>
    </row>
    <row r="150" spans="13:13">
      <c r="M150" s="348"/>
    </row>
    <row r="151" spans="13:13">
      <c r="M151" s="348"/>
    </row>
    <row r="152" spans="13:13">
      <c r="M152" s="348"/>
    </row>
    <row r="153" spans="13:13">
      <c r="M153" s="348"/>
    </row>
    <row r="154" spans="13:13">
      <c r="M154" s="348"/>
    </row>
    <row r="155" spans="13:13">
      <c r="M155" s="348"/>
    </row>
    <row r="156" spans="13:13">
      <c r="M156" s="348"/>
    </row>
    <row r="157" spans="13:13">
      <c r="M157" s="348"/>
    </row>
    <row r="158" spans="13:13">
      <c r="M158" s="348"/>
    </row>
    <row r="159" spans="13:13">
      <c r="M159" s="348"/>
    </row>
    <row r="160" spans="13:13">
      <c r="M160" s="348"/>
    </row>
    <row r="161" spans="13:13">
      <c r="M161" s="348"/>
    </row>
    <row r="162" spans="13:13">
      <c r="M162" s="348"/>
    </row>
    <row r="163" spans="13:13">
      <c r="M163" s="348"/>
    </row>
    <row r="164" spans="13:13">
      <c r="M164" s="348"/>
    </row>
    <row r="165" spans="13:13">
      <c r="M165" s="348"/>
    </row>
    <row r="166" spans="13:13">
      <c r="M166" s="348"/>
    </row>
    <row r="167" spans="13:13">
      <c r="M167" s="348"/>
    </row>
    <row r="168" spans="13:13">
      <c r="M168" s="348"/>
    </row>
    <row r="169" spans="13:13">
      <c r="M169" s="348"/>
    </row>
    <row r="170" spans="13:13">
      <c r="M170" s="348"/>
    </row>
    <row r="171" spans="13:13">
      <c r="M171" s="348"/>
    </row>
    <row r="172" spans="13:13">
      <c r="M172" s="348"/>
    </row>
    <row r="173" spans="13:13">
      <c r="M173" s="348"/>
    </row>
    <row r="174" spans="13:13">
      <c r="M174" s="348"/>
    </row>
    <row r="175" spans="13:13">
      <c r="M175" s="348"/>
    </row>
    <row r="176" spans="13:13">
      <c r="M176" s="348"/>
    </row>
    <row r="177" spans="13:13">
      <c r="M177" s="348"/>
    </row>
    <row r="178" spans="13:13">
      <c r="M178" s="348"/>
    </row>
    <row r="179" spans="13:13">
      <c r="M179" s="348"/>
    </row>
    <row r="180" spans="13:13">
      <c r="M180" s="348"/>
    </row>
    <row r="181" spans="13:13">
      <c r="M181" s="348"/>
    </row>
    <row r="182" spans="13:13">
      <c r="M182" s="348"/>
    </row>
    <row r="183" spans="13:13">
      <c r="M183" s="348"/>
    </row>
    <row r="184" spans="13:13">
      <c r="M184" s="348"/>
    </row>
    <row r="185" spans="13:13">
      <c r="M185" s="348"/>
    </row>
    <row r="186" spans="13:13">
      <c r="M186" s="348"/>
    </row>
    <row r="187" spans="13:13">
      <c r="M187" s="348"/>
    </row>
    <row r="188" spans="13:13">
      <c r="M188" s="348"/>
    </row>
    <row r="189" spans="13:13">
      <c r="M189" s="348"/>
    </row>
    <row r="190" spans="13:13">
      <c r="M190" s="348"/>
    </row>
    <row r="191" spans="13:13">
      <c r="M191" s="348"/>
    </row>
    <row r="192" spans="13:13">
      <c r="M192" s="348"/>
    </row>
    <row r="193" spans="13:13">
      <c r="M193" s="348"/>
    </row>
    <row r="194" spans="13:13">
      <c r="M194" s="348"/>
    </row>
    <row r="195" spans="13:13">
      <c r="M195" s="348"/>
    </row>
    <row r="196" spans="13:13">
      <c r="M196" s="348"/>
    </row>
    <row r="197" spans="13:13">
      <c r="M197" s="348"/>
    </row>
    <row r="198" spans="13:13">
      <c r="M198" s="348"/>
    </row>
    <row r="199" spans="13:13">
      <c r="M199" s="348"/>
    </row>
    <row r="200" spans="13:13">
      <c r="M200" s="348"/>
    </row>
    <row r="201" spans="13:13">
      <c r="M201" s="348"/>
    </row>
    <row r="202" spans="13:13">
      <c r="M202" s="348"/>
    </row>
    <row r="203" spans="13:13">
      <c r="M203" s="348"/>
    </row>
    <row r="204" spans="13:13">
      <c r="M204" s="348"/>
    </row>
    <row r="205" spans="13:13">
      <c r="M205" s="348"/>
    </row>
    <row r="206" spans="13:13">
      <c r="M206" s="348"/>
    </row>
    <row r="207" spans="13:13">
      <c r="M207" s="348"/>
    </row>
    <row r="208" spans="13:13">
      <c r="M208" s="348"/>
    </row>
    <row r="209" spans="13:13">
      <c r="M209" s="348"/>
    </row>
  </sheetData>
  <mergeCells count="10">
    <mergeCell ref="N2:N3"/>
    <mergeCell ref="O2:O3"/>
    <mergeCell ref="P2:P3"/>
    <mergeCell ref="Q2:T2"/>
    <mergeCell ref="B2:B3"/>
    <mergeCell ref="C2:C3"/>
    <mergeCell ref="D2:D3"/>
    <mergeCell ref="E2:E3"/>
    <mergeCell ref="F2:L2"/>
    <mergeCell ref="M2:M3"/>
  </mergeCells>
  <phoneticPr fontId="5"/>
  <pageMargins left="0.78740157480314965" right="0.78740157480314965" top="0.78740157480314965" bottom="0.78740157480314965" header="0" footer="0"/>
  <headerFooter alignWithMargins="0"/>
</worksheet>
</file>