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18" sheetId="1" r:id="rId1"/>
    <sheet name="19" sheetId="2" r:id="rId2"/>
    <sheet name="20 " sheetId="3" r:id="rId3"/>
    <sheet name="21" sheetId="4" r:id="rId4"/>
    <sheet name="22" sheetId="5" r:id="rId5"/>
    <sheet name="23" sheetId="6" r:id="rId6"/>
  </sheets>
  <externalReferences>
    <externalReference r:id="rId7"/>
    <externalReference r:id="rId8"/>
  </externalReferences>
  <definedNames>
    <definedName name="_xlnm.Print_Area" localSheetId="0">'18'!$A$1:$BB$61</definedName>
    <definedName name="_xlnm.Print_Area" localSheetId="1">'19'!$A$1:$U$36</definedName>
    <definedName name="_xlnm.Print_Area" localSheetId="2">'20 '!$A$1:$Q$36</definedName>
    <definedName name="_xlnm.Print_Area" localSheetId="3">'21'!$A$1:$Q$37</definedName>
    <definedName name="_xlnm.Print_Area" localSheetId="4">'22'!$A$1:$Q$92</definedName>
    <definedName name="_xlnm.Print_Area" localSheetId="5">'23'!$A$1:$Q$62</definedName>
    <definedName name="_xlnm.Print_Area">#REF!</definedName>
    <definedName name="_xlnm.Print_Titles" localSheetId="0">'18'!#REF!</definedName>
    <definedName name="_xlnm.Print_Titles" localSheetId="1">'19'!#REF!</definedName>
    <definedName name="_xlnm.Print_Titles" localSheetId="2">'20 '!#REF!</definedName>
    <definedName name="_xlnm.Print_Titles" localSheetId="3">'21'!$1:$4</definedName>
    <definedName name="_xlnm.Print_Titles" localSheetId="4">'22'!$1:$3</definedName>
    <definedName name="_xlnm.Print_Titles" localSheetId="5">'23'!$1:$1</definedName>
    <definedName name="_xlnm.Print_Titles">#N/A</definedName>
    <definedName name="Z_36F26E63_31A9_11D6_8C85_0000F447C8FF_.wvu.PrintArea" localSheetId="1" hidden="1">'19'!#REF!</definedName>
    <definedName name="Z_36F26E63_31A9_11D6_8C85_0000F447C8FF_.wvu.PrintArea" localSheetId="2" hidden="1">'20 '!$B$1:$J$229</definedName>
    <definedName name="Z_36F26E63_31A9_11D6_8C85_0000F447C8FF_.wvu.PrintArea" localSheetId="3" hidden="1">'21'!$A$1:$R$35</definedName>
    <definedName name="Z_36F26E63_31A9_11D6_8C85_0000F447C8FF_.wvu.PrintArea" localSheetId="4" hidden="1">'22'!$A$1:$W$89</definedName>
    <definedName name="Z_36F26E63_31A9_11D6_8C85_0000F447C8FF_.wvu.PrintArea" localSheetId="5" hidden="1">'23'!$A$1:$R$1</definedName>
    <definedName name="Z_8B4C5619_54EF_4E9D_AF19_AC3668C76619_.wvu.PrintArea" localSheetId="0" hidden="1">'18'!$A$1:$BC$58</definedName>
    <definedName name="Z_8B4C5619_54EF_4E9D_AF19_AC3668C76619_.wvu.PrintArea" localSheetId="1" hidden="1">'19'!$A$1:$Z$31</definedName>
    <definedName name="Z_8B4C5619_54EF_4E9D_AF19_AC3668C76619_.wvu.PrintArea" localSheetId="2" hidden="1">'20 '!$A$1:$Q$31</definedName>
    <definedName name="Z_8B4C5619_54EF_4E9D_AF19_AC3668C76619_.wvu.PrintArea" localSheetId="3" hidden="1">'21'!$A$1:$Q$35</definedName>
    <definedName name="Z_8B4C5619_54EF_4E9D_AF19_AC3668C76619_.wvu.PrintArea" localSheetId="4" hidden="1">'22'!$A$1:$Q$90</definedName>
    <definedName name="Z_8B4C5619_54EF_4E9D_AF19_AC3668C76619_.wvu.PrintArea" localSheetId="5" hidden="1">'23'!$A$1:$Q$59</definedName>
    <definedName name="Z_8B4C5619_54EF_4E9D_AF19_AC3668C76619_.wvu.PrintTitles" localSheetId="3" hidden="1">'21'!$1:$4</definedName>
    <definedName name="Z_8B4C5619_54EF_4E9D_AF19_AC3668C76619_.wvu.PrintTitles" localSheetId="4" hidden="1">'22'!$1:$3</definedName>
    <definedName name="Z_8B4C5619_54EF_4E9D_AF19_AC3668C76619_.wvu.PrintTitles" localSheetId="5" hidden="1">'23'!$1:$1</definedName>
    <definedName name="Z_A7DD4900_348E_11D6_BB3F_0000F442E53A_.wvu.PrintArea" localSheetId="1" hidden="1">'19'!#REF!</definedName>
    <definedName name="Z_A7DD4900_348E_11D6_BB3F_0000F442E53A_.wvu.PrintArea" localSheetId="2" hidden="1">'20 '!$B$1:$J$229</definedName>
    <definedName name="Z_A7DD4900_348E_11D6_BB3F_0000F442E53A_.wvu.PrintArea" localSheetId="3" hidden="1">'21'!$A$1:$R$35</definedName>
    <definedName name="Z_A7DD4900_348E_11D6_BB3F_0000F442E53A_.wvu.PrintArea" localSheetId="4" hidden="1">'22'!$A$1:$W$89</definedName>
    <definedName name="Z_A7DD4900_348E_11D6_BB3F_0000F442E53A_.wvu.PrintArea" localSheetId="5" hidden="1">'23'!$A$1:$R$1</definedName>
    <definedName name="橋本" localSheetId="2">#REF!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D9" i="6"/>
  <c r="C9" i="6" s="1"/>
  <c r="E9" i="6"/>
  <c r="F9" i="6"/>
  <c r="G9" i="6"/>
  <c r="H9" i="6"/>
  <c r="I9" i="6"/>
  <c r="J9" i="6"/>
  <c r="K9" i="6"/>
  <c r="L9" i="6"/>
  <c r="M9" i="6"/>
  <c r="N9" i="6"/>
  <c r="O9" i="6"/>
  <c r="P9" i="6"/>
  <c r="D10" i="6"/>
  <c r="E10" i="6"/>
  <c r="C10" i="6" s="1"/>
  <c r="F10" i="6"/>
  <c r="G10" i="6"/>
  <c r="H10" i="6"/>
  <c r="I10" i="6"/>
  <c r="J10" i="6"/>
  <c r="K10" i="6"/>
  <c r="L10" i="6"/>
  <c r="M10" i="6"/>
  <c r="M16" i="6" s="1"/>
  <c r="N10" i="6"/>
  <c r="O10" i="6"/>
  <c r="P10" i="6"/>
  <c r="Q10" i="6"/>
  <c r="Q16" i="6" s="1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D14" i="6"/>
  <c r="E14" i="6"/>
  <c r="F14" i="6"/>
  <c r="G14" i="6"/>
  <c r="C14" i="6" s="1"/>
  <c r="H14" i="6"/>
  <c r="I14" i="6"/>
  <c r="J14" i="6"/>
  <c r="K14" i="6"/>
  <c r="L14" i="6"/>
  <c r="M14" i="6"/>
  <c r="N14" i="6"/>
  <c r="O14" i="6"/>
  <c r="P14" i="6"/>
  <c r="Q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P16" i="6" s="1"/>
  <c r="Q15" i="6"/>
  <c r="E16" i="6"/>
  <c r="I16" i="6"/>
  <c r="K16" i="6"/>
  <c r="C17" i="6"/>
  <c r="C18" i="6"/>
  <c r="C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C24" i="6"/>
  <c r="C25" i="6"/>
  <c r="C26" i="6"/>
  <c r="C27" i="6"/>
  <c r="C28" i="6"/>
  <c r="C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D31" i="6"/>
  <c r="E31" i="6"/>
  <c r="F31" i="6"/>
  <c r="G31" i="6"/>
  <c r="C31" i="6" s="1"/>
  <c r="H31" i="6"/>
  <c r="I31" i="6"/>
  <c r="J31" i="6"/>
  <c r="K31" i="6"/>
  <c r="L31" i="6"/>
  <c r="M31" i="6"/>
  <c r="N31" i="6"/>
  <c r="O31" i="6"/>
  <c r="P31" i="6"/>
  <c r="Q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D33" i="6"/>
  <c r="C33" i="6" s="1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D35" i="6"/>
  <c r="E35" i="6"/>
  <c r="F35" i="6"/>
  <c r="G35" i="6"/>
  <c r="C35" i="6" s="1"/>
  <c r="H35" i="6"/>
  <c r="I35" i="6"/>
  <c r="J35" i="6"/>
  <c r="K35" i="6"/>
  <c r="L35" i="6"/>
  <c r="M35" i="6"/>
  <c r="N35" i="6"/>
  <c r="O35" i="6"/>
  <c r="P35" i="6"/>
  <c r="Q35" i="6"/>
  <c r="D36" i="6"/>
  <c r="C36" i="6" s="1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E37" i="6"/>
  <c r="G37" i="6"/>
  <c r="I37" i="6"/>
  <c r="M37" i="6"/>
  <c r="Q37" i="6"/>
  <c r="C38" i="6"/>
  <c r="C39" i="6"/>
  <c r="C40" i="6"/>
  <c r="C41" i="6"/>
  <c r="C42" i="6"/>
  <c r="C43" i="6"/>
  <c r="D44" i="6"/>
  <c r="E44" i="6"/>
  <c r="F44" i="6"/>
  <c r="F37" i="6" s="1"/>
  <c r="G44" i="6"/>
  <c r="H44" i="6"/>
  <c r="H37" i="6" s="1"/>
  <c r="I44" i="6"/>
  <c r="J44" i="6"/>
  <c r="J37" i="6" s="1"/>
  <c r="K44" i="6"/>
  <c r="K37" i="6" s="1"/>
  <c r="L44" i="6"/>
  <c r="L37" i="6" s="1"/>
  <c r="M44" i="6"/>
  <c r="N44" i="6"/>
  <c r="N37" i="6" s="1"/>
  <c r="O44" i="6"/>
  <c r="O37" i="6" s="1"/>
  <c r="P44" i="6"/>
  <c r="P37" i="6" s="1"/>
  <c r="Q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D47" i="6"/>
  <c r="E47" i="6"/>
  <c r="F47" i="6"/>
  <c r="G47" i="6"/>
  <c r="C47" i="6" s="1"/>
  <c r="H47" i="6"/>
  <c r="I47" i="6"/>
  <c r="J47" i="6"/>
  <c r="K47" i="6"/>
  <c r="L47" i="6"/>
  <c r="M47" i="6"/>
  <c r="N47" i="6"/>
  <c r="O47" i="6"/>
  <c r="P47" i="6"/>
  <c r="Q47" i="6"/>
  <c r="D48" i="6"/>
  <c r="C48" i="6" s="1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D49" i="6"/>
  <c r="E49" i="6"/>
  <c r="C49" i="6" s="1"/>
  <c r="F49" i="6"/>
  <c r="G49" i="6"/>
  <c r="H49" i="6"/>
  <c r="I49" i="6"/>
  <c r="J49" i="6"/>
  <c r="K49" i="6"/>
  <c r="L49" i="6"/>
  <c r="M49" i="6"/>
  <c r="N49" i="6"/>
  <c r="O49" i="6"/>
  <c r="P49" i="6"/>
  <c r="Q49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F51" i="6"/>
  <c r="G51" i="6"/>
  <c r="J51" i="6"/>
  <c r="K51" i="6"/>
  <c r="O51" i="6"/>
  <c r="C52" i="6"/>
  <c r="C53" i="6"/>
  <c r="C54" i="6"/>
  <c r="C55" i="6"/>
  <c r="C56" i="6"/>
  <c r="C57" i="6"/>
  <c r="D58" i="6"/>
  <c r="E58" i="6"/>
  <c r="E51" i="6" s="1"/>
  <c r="F58" i="6"/>
  <c r="G58" i="6"/>
  <c r="H58" i="6"/>
  <c r="H51" i="6" s="1"/>
  <c r="I58" i="6"/>
  <c r="I51" i="6" s="1"/>
  <c r="J58" i="6"/>
  <c r="K58" i="6"/>
  <c r="L58" i="6"/>
  <c r="L51" i="6" s="1"/>
  <c r="M58" i="6"/>
  <c r="M51" i="6" s="1"/>
  <c r="N58" i="6"/>
  <c r="N51" i="6" s="1"/>
  <c r="O58" i="6"/>
  <c r="P58" i="6"/>
  <c r="P51" i="6" s="1"/>
  <c r="Q58" i="6"/>
  <c r="Q51" i="6" s="1"/>
  <c r="G7" i="5"/>
  <c r="J7" i="5"/>
  <c r="K7" i="5"/>
  <c r="N7" i="5"/>
  <c r="O7" i="5"/>
  <c r="D8" i="5"/>
  <c r="E8" i="5"/>
  <c r="I8" i="5"/>
  <c r="L8" i="5"/>
  <c r="M8" i="5"/>
  <c r="P8" i="5"/>
  <c r="Q8" i="5"/>
  <c r="F9" i="5"/>
  <c r="G9" i="5"/>
  <c r="K9" i="5"/>
  <c r="N9" i="5"/>
  <c r="O9" i="5"/>
  <c r="D10" i="5"/>
  <c r="D7" i="5" s="1"/>
  <c r="E10" i="5"/>
  <c r="E7" i="5" s="1"/>
  <c r="F10" i="5"/>
  <c r="F7" i="5" s="1"/>
  <c r="G10" i="5"/>
  <c r="H10" i="5"/>
  <c r="H7" i="5" s="1"/>
  <c r="I10" i="5"/>
  <c r="I7" i="5" s="1"/>
  <c r="J10" i="5"/>
  <c r="K10" i="5"/>
  <c r="L10" i="5"/>
  <c r="L7" i="5" s="1"/>
  <c r="M10" i="5"/>
  <c r="M7" i="5" s="1"/>
  <c r="N10" i="5"/>
  <c r="O10" i="5"/>
  <c r="P10" i="5"/>
  <c r="P7" i="5" s="1"/>
  <c r="Q10" i="5"/>
  <c r="Q7" i="5" s="1"/>
  <c r="D11" i="5"/>
  <c r="E11" i="5"/>
  <c r="F11" i="5"/>
  <c r="F8" i="5" s="1"/>
  <c r="G11" i="5"/>
  <c r="G8" i="5" s="1"/>
  <c r="H11" i="5"/>
  <c r="H8" i="5" s="1"/>
  <c r="I11" i="5"/>
  <c r="J11" i="5"/>
  <c r="J8" i="5" s="1"/>
  <c r="K11" i="5"/>
  <c r="K8" i="5" s="1"/>
  <c r="L11" i="5"/>
  <c r="M11" i="5"/>
  <c r="N11" i="5"/>
  <c r="N8" i="5" s="1"/>
  <c r="O11" i="5"/>
  <c r="O8" i="5" s="1"/>
  <c r="P11" i="5"/>
  <c r="Q11" i="5"/>
  <c r="D12" i="5"/>
  <c r="D9" i="5" s="1"/>
  <c r="E12" i="5"/>
  <c r="E9" i="5" s="1"/>
  <c r="F12" i="5"/>
  <c r="G12" i="5"/>
  <c r="H12" i="5"/>
  <c r="H9" i="5" s="1"/>
  <c r="I12" i="5"/>
  <c r="I9" i="5" s="1"/>
  <c r="J12" i="5"/>
  <c r="J9" i="5" s="1"/>
  <c r="K12" i="5"/>
  <c r="L12" i="5"/>
  <c r="L9" i="5" s="1"/>
  <c r="M12" i="5"/>
  <c r="M9" i="5" s="1"/>
  <c r="N12" i="5"/>
  <c r="O12" i="5"/>
  <c r="P12" i="5"/>
  <c r="P9" i="5" s="1"/>
  <c r="Q12" i="5"/>
  <c r="Q9" i="5" s="1"/>
  <c r="G43" i="5"/>
  <c r="K43" i="5"/>
  <c r="L43" i="5"/>
  <c r="O43" i="5"/>
  <c r="P43" i="5"/>
  <c r="D44" i="5"/>
  <c r="E44" i="5"/>
  <c r="I44" i="5"/>
  <c r="M44" i="5"/>
  <c r="N44" i="5"/>
  <c r="Q44" i="5"/>
  <c r="D45" i="5"/>
  <c r="G45" i="5"/>
  <c r="K45" i="5"/>
  <c r="O45" i="5"/>
  <c r="P45" i="5"/>
  <c r="D46" i="5"/>
  <c r="D43" i="5" s="1"/>
  <c r="E46" i="5"/>
  <c r="E43" i="5" s="1"/>
  <c r="F46" i="5"/>
  <c r="F43" i="5" s="1"/>
  <c r="G46" i="5"/>
  <c r="H46" i="5"/>
  <c r="H43" i="5" s="1"/>
  <c r="I46" i="5"/>
  <c r="I43" i="5" s="1"/>
  <c r="J46" i="5"/>
  <c r="J43" i="5" s="1"/>
  <c r="K46" i="5"/>
  <c r="L46" i="5"/>
  <c r="M46" i="5"/>
  <c r="M43" i="5" s="1"/>
  <c r="N46" i="5"/>
  <c r="N43" i="5" s="1"/>
  <c r="O46" i="5"/>
  <c r="P46" i="5"/>
  <c r="Q46" i="5"/>
  <c r="Q43" i="5" s="1"/>
  <c r="D47" i="5"/>
  <c r="E47" i="5"/>
  <c r="F47" i="5"/>
  <c r="F44" i="5" s="1"/>
  <c r="G47" i="5"/>
  <c r="G44" i="5" s="1"/>
  <c r="H47" i="5"/>
  <c r="H44" i="5" s="1"/>
  <c r="I47" i="5"/>
  <c r="J47" i="5"/>
  <c r="J44" i="5" s="1"/>
  <c r="K47" i="5"/>
  <c r="K44" i="5" s="1"/>
  <c r="L47" i="5"/>
  <c r="L44" i="5" s="1"/>
  <c r="M47" i="5"/>
  <c r="N47" i="5"/>
  <c r="O47" i="5"/>
  <c r="O44" i="5" s="1"/>
  <c r="P47" i="5"/>
  <c r="P44" i="5" s="1"/>
  <c r="Q47" i="5"/>
  <c r="D48" i="5"/>
  <c r="E48" i="5"/>
  <c r="E45" i="5" s="1"/>
  <c r="F48" i="5"/>
  <c r="F45" i="5" s="1"/>
  <c r="G48" i="5"/>
  <c r="H48" i="5"/>
  <c r="H45" i="5" s="1"/>
  <c r="I48" i="5"/>
  <c r="I45" i="5" s="1"/>
  <c r="J48" i="5"/>
  <c r="J45" i="5" s="1"/>
  <c r="K48" i="5"/>
  <c r="L48" i="5"/>
  <c r="L45" i="5" s="1"/>
  <c r="M48" i="5"/>
  <c r="M45" i="5" s="1"/>
  <c r="N48" i="5"/>
  <c r="N45" i="5" s="1"/>
  <c r="O48" i="5"/>
  <c r="P48" i="5"/>
  <c r="Q48" i="5"/>
  <c r="Q45" i="5" s="1"/>
  <c r="D67" i="5"/>
  <c r="G67" i="5"/>
  <c r="J67" i="5"/>
  <c r="K67" i="5"/>
  <c r="L67" i="5"/>
  <c r="O67" i="5"/>
  <c r="P67" i="5"/>
  <c r="E68" i="5"/>
  <c r="F68" i="5"/>
  <c r="I68" i="5"/>
  <c r="M68" i="5"/>
  <c r="N68" i="5"/>
  <c r="Q68" i="5"/>
  <c r="D69" i="5"/>
  <c r="G69" i="5"/>
  <c r="H69" i="5"/>
  <c r="J69" i="5"/>
  <c r="K69" i="5"/>
  <c r="O69" i="5"/>
  <c r="P69" i="5"/>
  <c r="D70" i="5"/>
  <c r="E70" i="5"/>
  <c r="E67" i="5" s="1"/>
  <c r="F70" i="5"/>
  <c r="F67" i="5" s="1"/>
  <c r="G70" i="5"/>
  <c r="H70" i="5"/>
  <c r="H67" i="5" s="1"/>
  <c r="I70" i="5"/>
  <c r="I67" i="5" s="1"/>
  <c r="J70" i="5"/>
  <c r="K70" i="5"/>
  <c r="L70" i="5"/>
  <c r="M70" i="5"/>
  <c r="M67" i="5" s="1"/>
  <c r="N70" i="5"/>
  <c r="N67" i="5" s="1"/>
  <c r="O70" i="5"/>
  <c r="P70" i="5"/>
  <c r="Q70" i="5"/>
  <c r="Q67" i="5" s="1"/>
  <c r="D71" i="5"/>
  <c r="D68" i="5" s="1"/>
  <c r="E71" i="5"/>
  <c r="F71" i="5"/>
  <c r="G71" i="5"/>
  <c r="G68" i="5" s="1"/>
  <c r="H71" i="5"/>
  <c r="H68" i="5" s="1"/>
  <c r="I71" i="5"/>
  <c r="J71" i="5"/>
  <c r="J68" i="5" s="1"/>
  <c r="K71" i="5"/>
  <c r="K68" i="5" s="1"/>
  <c r="L71" i="5"/>
  <c r="L68" i="5" s="1"/>
  <c r="M71" i="5"/>
  <c r="N71" i="5"/>
  <c r="O71" i="5"/>
  <c r="O68" i="5" s="1"/>
  <c r="P71" i="5"/>
  <c r="P68" i="5" s="1"/>
  <c r="Q71" i="5"/>
  <c r="D72" i="5"/>
  <c r="E72" i="5"/>
  <c r="E69" i="5" s="1"/>
  <c r="F72" i="5"/>
  <c r="F69" i="5" s="1"/>
  <c r="G72" i="5"/>
  <c r="H72" i="5"/>
  <c r="I72" i="5"/>
  <c r="I69" i="5" s="1"/>
  <c r="J72" i="5"/>
  <c r="K72" i="5"/>
  <c r="L72" i="5"/>
  <c r="L69" i="5" s="1"/>
  <c r="M72" i="5"/>
  <c r="M69" i="5" s="1"/>
  <c r="N72" i="5"/>
  <c r="N69" i="5" s="1"/>
  <c r="O72" i="5"/>
  <c r="P72" i="5"/>
  <c r="Q72" i="5"/>
  <c r="Q69" i="5" s="1"/>
  <c r="B6" i="4"/>
  <c r="D6" i="4"/>
  <c r="F6" i="4"/>
  <c r="H6" i="4"/>
  <c r="L6" i="4"/>
  <c r="M6" i="4"/>
  <c r="B7" i="4"/>
  <c r="C7" i="4"/>
  <c r="C6" i="4" s="1"/>
  <c r="D7" i="4"/>
  <c r="E7" i="4"/>
  <c r="E6" i="4" s="1"/>
  <c r="F7" i="4"/>
  <c r="G7" i="4"/>
  <c r="G6" i="4" s="1"/>
  <c r="H7" i="4"/>
  <c r="I7" i="4"/>
  <c r="I6" i="4" s="1"/>
  <c r="J7" i="4"/>
  <c r="J6" i="4" s="1"/>
  <c r="K7" i="4"/>
  <c r="K6" i="4" s="1"/>
  <c r="L7" i="4"/>
  <c r="M7" i="4"/>
  <c r="N7" i="4"/>
  <c r="N6" i="4" s="1"/>
  <c r="O7" i="4"/>
  <c r="O6" i="4" s="1"/>
  <c r="P7" i="4"/>
  <c r="P6" i="4" s="1"/>
  <c r="Q7" i="4"/>
  <c r="Q6" i="4" s="1"/>
  <c r="D18" i="4"/>
  <c r="F18" i="4"/>
  <c r="H18" i="4"/>
  <c r="L18" i="4"/>
  <c r="B19" i="4"/>
  <c r="B18" i="4" s="1"/>
  <c r="C19" i="4"/>
  <c r="C18" i="4" s="1"/>
  <c r="D19" i="4"/>
  <c r="E19" i="4"/>
  <c r="E18" i="4" s="1"/>
  <c r="F19" i="4"/>
  <c r="G19" i="4"/>
  <c r="G18" i="4" s="1"/>
  <c r="H19" i="4"/>
  <c r="I19" i="4"/>
  <c r="I18" i="4" s="1"/>
  <c r="J19" i="4"/>
  <c r="J18" i="4" s="1"/>
  <c r="K19" i="4"/>
  <c r="K18" i="4" s="1"/>
  <c r="L19" i="4"/>
  <c r="M19" i="4"/>
  <c r="M18" i="4" s="1"/>
  <c r="N19" i="4"/>
  <c r="N18" i="4" s="1"/>
  <c r="O19" i="4"/>
  <c r="O18" i="4" s="1"/>
  <c r="P19" i="4"/>
  <c r="P18" i="4" s="1"/>
  <c r="Q19" i="4"/>
  <c r="Q18" i="4" s="1"/>
  <c r="D26" i="4"/>
  <c r="H26" i="4"/>
  <c r="L26" i="4"/>
  <c r="B27" i="4"/>
  <c r="B26" i="4" s="1"/>
  <c r="C27" i="4"/>
  <c r="C26" i="4" s="1"/>
  <c r="D27" i="4"/>
  <c r="E27" i="4"/>
  <c r="E26" i="4" s="1"/>
  <c r="F27" i="4"/>
  <c r="F26" i="4" s="1"/>
  <c r="G27" i="4"/>
  <c r="G26" i="4" s="1"/>
  <c r="H27" i="4"/>
  <c r="I27" i="4"/>
  <c r="I26" i="4" s="1"/>
  <c r="J27" i="4"/>
  <c r="J26" i="4" s="1"/>
  <c r="K27" i="4"/>
  <c r="K26" i="4" s="1"/>
  <c r="L27" i="4"/>
  <c r="M27" i="4"/>
  <c r="M26" i="4" s="1"/>
  <c r="N27" i="4"/>
  <c r="N26" i="4" s="1"/>
  <c r="O27" i="4"/>
  <c r="O26" i="4" s="1"/>
  <c r="P27" i="4"/>
  <c r="P26" i="4" s="1"/>
  <c r="Q27" i="4"/>
  <c r="Q26" i="4" s="1"/>
  <c r="E5" i="3"/>
  <c r="K5" i="3"/>
  <c r="L5" i="3"/>
  <c r="N5" i="3"/>
  <c r="C6" i="3"/>
  <c r="G6" i="3"/>
  <c r="I6" i="3"/>
  <c r="M6" i="3"/>
  <c r="O6" i="3"/>
  <c r="Q6" i="3"/>
  <c r="C7" i="3"/>
  <c r="D7" i="3"/>
  <c r="F7" i="3"/>
  <c r="F6" i="3" s="1"/>
  <c r="G7" i="3"/>
  <c r="H7" i="3"/>
  <c r="I7" i="3"/>
  <c r="J7" i="3"/>
  <c r="J6" i="3" s="1"/>
  <c r="M7" i="3"/>
  <c r="O7" i="3"/>
  <c r="P7" i="3"/>
  <c r="P6" i="3" s="1"/>
  <c r="Q7" i="3"/>
  <c r="E8" i="3"/>
  <c r="K8" i="3"/>
  <c r="L8" i="3"/>
  <c r="N8" i="3"/>
  <c r="E9" i="3"/>
  <c r="K9" i="3"/>
  <c r="L9" i="3"/>
  <c r="N9" i="3"/>
  <c r="E10" i="3"/>
  <c r="K10" i="3"/>
  <c r="L10" i="3"/>
  <c r="N10" i="3"/>
  <c r="E11" i="3"/>
  <c r="K11" i="3"/>
  <c r="L11" i="3"/>
  <c r="N11" i="3"/>
  <c r="E12" i="3"/>
  <c r="K12" i="3"/>
  <c r="L12" i="3"/>
  <c r="N12" i="3"/>
  <c r="E13" i="3"/>
  <c r="K13" i="3"/>
  <c r="L13" i="3"/>
  <c r="N13" i="3"/>
  <c r="E14" i="3"/>
  <c r="K14" i="3"/>
  <c r="L14" i="3"/>
  <c r="N14" i="3"/>
  <c r="E15" i="3"/>
  <c r="K15" i="3"/>
  <c r="L15" i="3"/>
  <c r="N15" i="3"/>
  <c r="E16" i="3"/>
  <c r="K16" i="3"/>
  <c r="L16" i="3"/>
  <c r="N16" i="3"/>
  <c r="C17" i="3"/>
  <c r="E17" i="3"/>
  <c r="G17" i="3"/>
  <c r="H17" i="3"/>
  <c r="M17" i="3"/>
  <c r="O17" i="3"/>
  <c r="P17" i="3"/>
  <c r="Q17" i="3"/>
  <c r="C18" i="3"/>
  <c r="D18" i="3"/>
  <c r="D17" i="3" s="1"/>
  <c r="E18" i="3"/>
  <c r="F18" i="3"/>
  <c r="F17" i="3" s="1"/>
  <c r="G18" i="3"/>
  <c r="H18" i="3"/>
  <c r="I18" i="3"/>
  <c r="I17" i="3" s="1"/>
  <c r="J18" i="3"/>
  <c r="J17" i="3" s="1"/>
  <c r="M18" i="3"/>
  <c r="O18" i="3"/>
  <c r="P18" i="3"/>
  <c r="Q18" i="3"/>
  <c r="E19" i="3"/>
  <c r="K19" i="3"/>
  <c r="E20" i="3"/>
  <c r="K20" i="3"/>
  <c r="L20" i="3"/>
  <c r="N20" i="3"/>
  <c r="E21" i="3"/>
  <c r="K21" i="3"/>
  <c r="L21" i="3"/>
  <c r="N21" i="3"/>
  <c r="E22" i="3"/>
  <c r="K22" i="3"/>
  <c r="L22" i="3"/>
  <c r="N22" i="3"/>
  <c r="E23" i="3"/>
  <c r="K23" i="3"/>
  <c r="L23" i="3"/>
  <c r="N23" i="3"/>
  <c r="C24" i="3"/>
  <c r="G24" i="3"/>
  <c r="H24" i="3"/>
  <c r="M24" i="3"/>
  <c r="O24" i="3"/>
  <c r="P24" i="3"/>
  <c r="Q24" i="3"/>
  <c r="C25" i="3"/>
  <c r="D25" i="3"/>
  <c r="D24" i="3" s="1"/>
  <c r="E25" i="3"/>
  <c r="E24" i="3" s="1"/>
  <c r="F25" i="3"/>
  <c r="F24" i="3" s="1"/>
  <c r="G25" i="3"/>
  <c r="H25" i="3"/>
  <c r="I25" i="3"/>
  <c r="I24" i="3" s="1"/>
  <c r="J25" i="3"/>
  <c r="J24" i="3" s="1"/>
  <c r="M25" i="3"/>
  <c r="N25" i="3"/>
  <c r="N24" i="3" s="1"/>
  <c r="O25" i="3"/>
  <c r="P25" i="3"/>
  <c r="Q25" i="3"/>
  <c r="E26" i="3"/>
  <c r="K26" i="3"/>
  <c r="L26" i="3"/>
  <c r="N26" i="3"/>
  <c r="E27" i="3"/>
  <c r="K27" i="3"/>
  <c r="L27" i="3"/>
  <c r="N27" i="3"/>
  <c r="E28" i="3"/>
  <c r="K28" i="3"/>
  <c r="L28" i="3"/>
  <c r="N28" i="3"/>
  <c r="E29" i="3"/>
  <c r="K29" i="3"/>
  <c r="L29" i="3"/>
  <c r="N29" i="3"/>
  <c r="E5" i="2"/>
  <c r="I5" i="2"/>
  <c r="N5" i="2"/>
  <c r="O5" i="2" s="1"/>
  <c r="Q5" i="2"/>
  <c r="D6" i="2"/>
  <c r="E6" i="2" s="1"/>
  <c r="H6" i="2"/>
  <c r="J6" i="2"/>
  <c r="M6" i="2"/>
  <c r="R6" i="2"/>
  <c r="C7" i="2"/>
  <c r="C6" i="2" s="1"/>
  <c r="D7" i="2"/>
  <c r="F7" i="2"/>
  <c r="G7" i="2"/>
  <c r="G6" i="2" s="1"/>
  <c r="H7" i="2"/>
  <c r="J7" i="2"/>
  <c r="K7" i="2"/>
  <c r="L7" i="2"/>
  <c r="L6" i="2" s="1"/>
  <c r="M7" i="2"/>
  <c r="P7" i="2"/>
  <c r="R7" i="2"/>
  <c r="S7" i="2"/>
  <c r="S6" i="2" s="1"/>
  <c r="T7" i="2"/>
  <c r="T6" i="2" s="1"/>
  <c r="E8" i="2"/>
  <c r="I8" i="2"/>
  <c r="N8" i="2"/>
  <c r="O8" i="2"/>
  <c r="Q8" i="2"/>
  <c r="E9" i="2"/>
  <c r="I9" i="2"/>
  <c r="N9" i="2"/>
  <c r="O9" i="2" s="1"/>
  <c r="Q9" i="2"/>
  <c r="E10" i="2"/>
  <c r="I10" i="2"/>
  <c r="N10" i="2"/>
  <c r="O10" i="2"/>
  <c r="Q10" i="2"/>
  <c r="E11" i="2"/>
  <c r="I11" i="2"/>
  <c r="N11" i="2"/>
  <c r="O11" i="2" s="1"/>
  <c r="Q11" i="2"/>
  <c r="E12" i="2"/>
  <c r="I12" i="2"/>
  <c r="N12" i="2"/>
  <c r="O12" i="2" s="1"/>
  <c r="Q12" i="2"/>
  <c r="E13" i="2"/>
  <c r="I13" i="2"/>
  <c r="N13" i="2"/>
  <c r="O13" i="2" s="1"/>
  <c r="Q13" i="2"/>
  <c r="E14" i="2"/>
  <c r="I14" i="2"/>
  <c r="N14" i="2"/>
  <c r="O14" i="2"/>
  <c r="Q14" i="2"/>
  <c r="E15" i="2"/>
  <c r="I15" i="2"/>
  <c r="N15" i="2"/>
  <c r="O15" i="2"/>
  <c r="Q15" i="2"/>
  <c r="E16" i="2"/>
  <c r="I16" i="2"/>
  <c r="N16" i="2"/>
  <c r="O16" i="2" s="1"/>
  <c r="Q16" i="2"/>
  <c r="C17" i="2"/>
  <c r="D17" i="2"/>
  <c r="H17" i="2"/>
  <c r="L17" i="2"/>
  <c r="M17" i="2"/>
  <c r="P17" i="2"/>
  <c r="Q17" i="2"/>
  <c r="T17" i="2"/>
  <c r="C18" i="2"/>
  <c r="D18" i="2"/>
  <c r="E18" i="2" s="1"/>
  <c r="F18" i="2"/>
  <c r="G18" i="2"/>
  <c r="G17" i="2" s="1"/>
  <c r="H18" i="2"/>
  <c r="J18" i="2"/>
  <c r="J17" i="2" s="1"/>
  <c r="K18" i="2"/>
  <c r="K17" i="2" s="1"/>
  <c r="L18" i="2"/>
  <c r="M18" i="2"/>
  <c r="P18" i="2"/>
  <c r="Q18" i="2" s="1"/>
  <c r="R18" i="2"/>
  <c r="R17" i="2" s="1"/>
  <c r="S18" i="2"/>
  <c r="S17" i="2" s="1"/>
  <c r="T18" i="2"/>
  <c r="E19" i="2"/>
  <c r="I19" i="2"/>
  <c r="N19" i="2"/>
  <c r="Q19" i="2"/>
  <c r="E20" i="2"/>
  <c r="I20" i="2"/>
  <c r="N20" i="2"/>
  <c r="O20" i="2" s="1"/>
  <c r="Q20" i="2"/>
  <c r="E21" i="2"/>
  <c r="I21" i="2"/>
  <c r="N21" i="2"/>
  <c r="O21" i="2" s="1"/>
  <c r="Q21" i="2"/>
  <c r="E22" i="2"/>
  <c r="I22" i="2"/>
  <c r="N22" i="2"/>
  <c r="Q22" i="2"/>
  <c r="E23" i="2"/>
  <c r="I23" i="2"/>
  <c r="N23" i="2"/>
  <c r="O23" i="2"/>
  <c r="Q23" i="2"/>
  <c r="F24" i="2"/>
  <c r="J24" i="2"/>
  <c r="M24" i="2"/>
  <c r="R24" i="2"/>
  <c r="C25" i="2"/>
  <c r="C24" i="2" s="1"/>
  <c r="D25" i="2"/>
  <c r="F25" i="2"/>
  <c r="G25" i="2"/>
  <c r="H25" i="2"/>
  <c r="H24" i="2" s="1"/>
  <c r="J25" i="2"/>
  <c r="K25" i="2"/>
  <c r="L25" i="2"/>
  <c r="L24" i="2" s="1"/>
  <c r="M25" i="2"/>
  <c r="P25" i="2"/>
  <c r="R25" i="2"/>
  <c r="S25" i="2"/>
  <c r="S24" i="2" s="1"/>
  <c r="T25" i="2"/>
  <c r="T24" i="2" s="1"/>
  <c r="E26" i="2"/>
  <c r="I26" i="2"/>
  <c r="N26" i="2"/>
  <c r="O26" i="2"/>
  <c r="Q26" i="2"/>
  <c r="E27" i="2"/>
  <c r="I27" i="2"/>
  <c r="N27" i="2"/>
  <c r="O27" i="2" s="1"/>
  <c r="Q27" i="2"/>
  <c r="E28" i="2"/>
  <c r="I28" i="2"/>
  <c r="N28" i="2"/>
  <c r="Q28" i="2"/>
  <c r="E29" i="2"/>
  <c r="I29" i="2"/>
  <c r="N29" i="2"/>
  <c r="O29" i="2" s="1"/>
  <c r="Q29" i="2"/>
  <c r="E6" i="1"/>
  <c r="AE6" i="1"/>
  <c r="AI6" i="1"/>
  <c r="AM6" i="1"/>
  <c r="AE7" i="1"/>
  <c r="AI7" i="1"/>
  <c r="AM7" i="1"/>
  <c r="F8" i="1"/>
  <c r="I8" i="1"/>
  <c r="J8" i="1"/>
  <c r="M8" i="1"/>
  <c r="N8" i="1"/>
  <c r="Q8" i="1"/>
  <c r="R8" i="1"/>
  <c r="U8" i="1"/>
  <c r="V8" i="1"/>
  <c r="Y8" i="1"/>
  <c r="Z8" i="1"/>
  <c r="AC8" i="1"/>
  <c r="AE8" i="1" s="1"/>
  <c r="AD8" i="1"/>
  <c r="AG8" i="1"/>
  <c r="AH8" i="1"/>
  <c r="AK8" i="1"/>
  <c r="AM8" i="1" s="1"/>
  <c r="AL8" i="1"/>
  <c r="AO8" i="1"/>
  <c r="AP8" i="1"/>
  <c r="AS8" i="1"/>
  <c r="AT8" i="1"/>
  <c r="AW8" i="1"/>
  <c r="AX8" i="1"/>
  <c r="BA8" i="1"/>
  <c r="BB8" i="1"/>
  <c r="M9" i="1"/>
  <c r="N9" i="1"/>
  <c r="Q9" i="1"/>
  <c r="R9" i="1"/>
  <c r="U9" i="1"/>
  <c r="V9" i="1"/>
  <c r="Y9" i="1"/>
  <c r="Z9" i="1"/>
  <c r="AC9" i="1"/>
  <c r="AE9" i="1" s="1"/>
  <c r="AD9" i="1"/>
  <c r="AG9" i="1"/>
  <c r="AI9" i="1" s="1"/>
  <c r="AH9" i="1"/>
  <c r="AK9" i="1"/>
  <c r="AM9" i="1" s="1"/>
  <c r="AL9" i="1"/>
  <c r="AO9" i="1"/>
  <c r="AP9" i="1"/>
  <c r="AS9" i="1"/>
  <c r="AT9" i="1"/>
  <c r="AW9" i="1"/>
  <c r="AX9" i="1"/>
  <c r="BA9" i="1"/>
  <c r="BB9" i="1"/>
  <c r="F10" i="1"/>
  <c r="G10" i="1"/>
  <c r="G8" i="1" s="1"/>
  <c r="H10" i="1"/>
  <c r="H8" i="1" s="1"/>
  <c r="I10" i="1"/>
  <c r="J10" i="1"/>
  <c r="K10" i="1"/>
  <c r="K8" i="1" s="1"/>
  <c r="L10" i="1"/>
  <c r="L8" i="1" s="1"/>
  <c r="M10" i="1"/>
  <c r="N10" i="1"/>
  <c r="O10" i="1"/>
  <c r="O8" i="1" s="1"/>
  <c r="P10" i="1"/>
  <c r="P8" i="1" s="1"/>
  <c r="Q10" i="1"/>
  <c r="R10" i="1"/>
  <c r="S10" i="1"/>
  <c r="S8" i="1" s="1"/>
  <c r="T10" i="1"/>
  <c r="T8" i="1" s="1"/>
  <c r="U10" i="1"/>
  <c r="V10" i="1"/>
  <c r="W10" i="1"/>
  <c r="W8" i="1" s="1"/>
  <c r="X10" i="1"/>
  <c r="X8" i="1" s="1"/>
  <c r="Y10" i="1"/>
  <c r="Z10" i="1"/>
  <c r="AA10" i="1"/>
  <c r="AA8" i="1" s="1"/>
  <c r="AB10" i="1"/>
  <c r="AB8" i="1" s="1"/>
  <c r="AC10" i="1"/>
  <c r="AD10" i="1"/>
  <c r="AE10" i="1"/>
  <c r="AF10" i="1"/>
  <c r="AF8" i="1" s="1"/>
  <c r="AG10" i="1"/>
  <c r="AH10" i="1"/>
  <c r="AI10" i="1"/>
  <c r="AJ10" i="1"/>
  <c r="AJ8" i="1" s="1"/>
  <c r="AK10" i="1"/>
  <c r="AL10" i="1"/>
  <c r="AM10" i="1"/>
  <c r="AN10" i="1"/>
  <c r="AN8" i="1" s="1"/>
  <c r="AO10" i="1"/>
  <c r="AP10" i="1"/>
  <c r="AQ10" i="1"/>
  <c r="AQ8" i="1" s="1"/>
  <c r="AR10" i="1"/>
  <c r="AR8" i="1" s="1"/>
  <c r="AS10" i="1"/>
  <c r="AT10" i="1"/>
  <c r="AU10" i="1"/>
  <c r="AU8" i="1" s="1"/>
  <c r="AV10" i="1"/>
  <c r="AV8" i="1" s="1"/>
  <c r="AW10" i="1"/>
  <c r="AX10" i="1"/>
  <c r="AY10" i="1"/>
  <c r="AY8" i="1" s="1"/>
  <c r="AZ10" i="1"/>
  <c r="AZ8" i="1" s="1"/>
  <c r="BA10" i="1"/>
  <c r="BB10" i="1"/>
  <c r="K11" i="1"/>
  <c r="K9" i="1" s="1"/>
  <c r="L11" i="1"/>
  <c r="L9" i="1" s="1"/>
  <c r="M11" i="1"/>
  <c r="N11" i="1"/>
  <c r="O11" i="1"/>
  <c r="O9" i="1" s="1"/>
  <c r="P11" i="1"/>
  <c r="P9" i="1" s="1"/>
  <c r="Q11" i="1"/>
  <c r="R11" i="1"/>
  <c r="S11" i="1"/>
  <c r="S9" i="1" s="1"/>
  <c r="T11" i="1"/>
  <c r="T9" i="1" s="1"/>
  <c r="U11" i="1"/>
  <c r="V11" i="1"/>
  <c r="W11" i="1"/>
  <c r="W9" i="1" s="1"/>
  <c r="X11" i="1"/>
  <c r="X9" i="1" s="1"/>
  <c r="Y11" i="1"/>
  <c r="Z11" i="1"/>
  <c r="AA11" i="1"/>
  <c r="AA9" i="1" s="1"/>
  <c r="AB11" i="1"/>
  <c r="AB9" i="1" s="1"/>
  <c r="AC11" i="1"/>
  <c r="AD11" i="1"/>
  <c r="AE11" i="1"/>
  <c r="AF11" i="1"/>
  <c r="AF9" i="1" s="1"/>
  <c r="AG11" i="1"/>
  <c r="AH11" i="1"/>
  <c r="AI11" i="1"/>
  <c r="AJ11" i="1"/>
  <c r="AJ9" i="1" s="1"/>
  <c r="AK11" i="1"/>
  <c r="AL11" i="1"/>
  <c r="AM11" i="1"/>
  <c r="AN11" i="1"/>
  <c r="AN9" i="1" s="1"/>
  <c r="AO11" i="1"/>
  <c r="AP11" i="1"/>
  <c r="AQ11" i="1"/>
  <c r="AQ9" i="1" s="1"/>
  <c r="AR11" i="1"/>
  <c r="AR9" i="1" s="1"/>
  <c r="AS11" i="1"/>
  <c r="AT11" i="1"/>
  <c r="AU11" i="1"/>
  <c r="AU9" i="1" s="1"/>
  <c r="AV11" i="1"/>
  <c r="AV9" i="1" s="1"/>
  <c r="AW11" i="1"/>
  <c r="AX11" i="1"/>
  <c r="AY11" i="1"/>
  <c r="AY9" i="1" s="1"/>
  <c r="AZ11" i="1"/>
  <c r="AZ9" i="1" s="1"/>
  <c r="BA11" i="1"/>
  <c r="BB11" i="1"/>
  <c r="E12" i="1"/>
  <c r="AE12" i="1"/>
  <c r="AI12" i="1"/>
  <c r="AM12" i="1"/>
  <c r="AE13" i="1"/>
  <c r="AI13" i="1"/>
  <c r="AM13" i="1"/>
  <c r="E14" i="1"/>
  <c r="AE14" i="1"/>
  <c r="AI14" i="1"/>
  <c r="AM14" i="1"/>
  <c r="AE15" i="1"/>
  <c r="AI15" i="1"/>
  <c r="AM15" i="1"/>
  <c r="E16" i="1"/>
  <c r="AE16" i="1"/>
  <c r="AI16" i="1"/>
  <c r="AM16" i="1"/>
  <c r="AE17" i="1"/>
  <c r="AI17" i="1"/>
  <c r="AM17" i="1"/>
  <c r="E18" i="1"/>
  <c r="AE18" i="1"/>
  <c r="AI18" i="1"/>
  <c r="AM18" i="1"/>
  <c r="AE19" i="1"/>
  <c r="AI19" i="1"/>
  <c r="AM19" i="1"/>
  <c r="E20" i="1"/>
  <c r="AE20" i="1"/>
  <c r="AI20" i="1"/>
  <c r="AM20" i="1"/>
  <c r="AE21" i="1"/>
  <c r="AI21" i="1"/>
  <c r="AM21" i="1"/>
  <c r="E22" i="1"/>
  <c r="AE22" i="1"/>
  <c r="AI22" i="1"/>
  <c r="AM22" i="1"/>
  <c r="AE23" i="1"/>
  <c r="AI23" i="1"/>
  <c r="AM23" i="1"/>
  <c r="E24" i="1"/>
  <c r="AE24" i="1"/>
  <c r="AI24" i="1"/>
  <c r="AM24" i="1"/>
  <c r="AE25" i="1"/>
  <c r="AI25" i="1"/>
  <c r="AM25" i="1"/>
  <c r="E26" i="1"/>
  <c r="AE26" i="1"/>
  <c r="AI26" i="1"/>
  <c r="AM26" i="1"/>
  <c r="AE27" i="1"/>
  <c r="AI27" i="1"/>
  <c r="AM27" i="1"/>
  <c r="AE28" i="1"/>
  <c r="AI28" i="1"/>
  <c r="AE29" i="1"/>
  <c r="AI29" i="1"/>
  <c r="F30" i="1"/>
  <c r="G30" i="1"/>
  <c r="J30" i="1"/>
  <c r="K30" i="1"/>
  <c r="N30" i="1"/>
  <c r="O30" i="1"/>
  <c r="R30" i="1"/>
  <c r="S30" i="1"/>
  <c r="V30" i="1"/>
  <c r="W30" i="1"/>
  <c r="Z30" i="1"/>
  <c r="AA30" i="1"/>
  <c r="AD30" i="1"/>
  <c r="AH30" i="1"/>
  <c r="AK30" i="1"/>
  <c r="AM30" i="1" s="1"/>
  <c r="AL30" i="1"/>
  <c r="AP30" i="1"/>
  <c r="AQ30" i="1"/>
  <c r="AS30" i="1"/>
  <c r="AT30" i="1"/>
  <c r="AU30" i="1"/>
  <c r="AW30" i="1"/>
  <c r="AX30" i="1"/>
  <c r="AY30" i="1"/>
  <c r="BB30" i="1"/>
  <c r="L31" i="1"/>
  <c r="O31" i="1"/>
  <c r="P31" i="1"/>
  <c r="R31" i="1"/>
  <c r="S31" i="1"/>
  <c r="T31" i="1"/>
  <c r="V31" i="1"/>
  <c r="W31" i="1"/>
  <c r="X31" i="1"/>
  <c r="AA31" i="1"/>
  <c r="AB31" i="1"/>
  <c r="AF31" i="1"/>
  <c r="AJ31" i="1"/>
  <c r="AN31" i="1"/>
  <c r="AQ31" i="1"/>
  <c r="AR31" i="1"/>
  <c r="AT31" i="1"/>
  <c r="AU31" i="1"/>
  <c r="AV31" i="1"/>
  <c r="AX31" i="1"/>
  <c r="AY31" i="1"/>
  <c r="AZ31" i="1"/>
  <c r="BB31" i="1"/>
  <c r="E32" i="1"/>
  <c r="E30" i="1" s="1"/>
  <c r="F32" i="1"/>
  <c r="G32" i="1"/>
  <c r="H32" i="1"/>
  <c r="H30" i="1" s="1"/>
  <c r="I32" i="1"/>
  <c r="I30" i="1" s="1"/>
  <c r="J32" i="1"/>
  <c r="K32" i="1"/>
  <c r="L32" i="1"/>
  <c r="L30" i="1" s="1"/>
  <c r="M32" i="1"/>
  <c r="M30" i="1" s="1"/>
  <c r="N32" i="1"/>
  <c r="O32" i="1"/>
  <c r="P32" i="1"/>
  <c r="P30" i="1" s="1"/>
  <c r="Q32" i="1"/>
  <c r="Q30" i="1" s="1"/>
  <c r="R32" i="1"/>
  <c r="S32" i="1"/>
  <c r="T32" i="1"/>
  <c r="T30" i="1" s="1"/>
  <c r="U32" i="1"/>
  <c r="U30" i="1" s="1"/>
  <c r="V32" i="1"/>
  <c r="W32" i="1"/>
  <c r="X32" i="1"/>
  <c r="X30" i="1" s="1"/>
  <c r="Y32" i="1"/>
  <c r="Y30" i="1" s="1"/>
  <c r="Z32" i="1"/>
  <c r="AA32" i="1"/>
  <c r="AB32" i="1"/>
  <c r="AB30" i="1" s="1"/>
  <c r="AC32" i="1"/>
  <c r="AE32" i="1" s="1"/>
  <c r="AD32" i="1"/>
  <c r="AF32" i="1"/>
  <c r="AF30" i="1" s="1"/>
  <c r="AG32" i="1"/>
  <c r="AI32" i="1" s="1"/>
  <c r="AH32" i="1"/>
  <c r="AJ32" i="1"/>
  <c r="AJ30" i="1" s="1"/>
  <c r="AK32" i="1"/>
  <c r="AL32" i="1"/>
  <c r="AN32" i="1"/>
  <c r="AN30" i="1" s="1"/>
  <c r="AO32" i="1"/>
  <c r="AO30" i="1" s="1"/>
  <c r="AP32" i="1"/>
  <c r="AQ32" i="1"/>
  <c r="AR32" i="1"/>
  <c r="AR30" i="1" s="1"/>
  <c r="AS32" i="1"/>
  <c r="AT32" i="1"/>
  <c r="AU32" i="1"/>
  <c r="AV32" i="1"/>
  <c r="AV30" i="1" s="1"/>
  <c r="AW32" i="1"/>
  <c r="AX32" i="1"/>
  <c r="AY32" i="1"/>
  <c r="AZ32" i="1"/>
  <c r="AZ30" i="1" s="1"/>
  <c r="BA32" i="1"/>
  <c r="BA30" i="1" s="1"/>
  <c r="BB32" i="1"/>
  <c r="L33" i="1"/>
  <c r="M33" i="1"/>
  <c r="M31" i="1" s="1"/>
  <c r="N33" i="1"/>
  <c r="N31" i="1" s="1"/>
  <c r="O33" i="1"/>
  <c r="P33" i="1"/>
  <c r="Q33" i="1"/>
  <c r="Q31" i="1" s="1"/>
  <c r="R33" i="1"/>
  <c r="S33" i="1"/>
  <c r="T33" i="1"/>
  <c r="U33" i="1"/>
  <c r="U31" i="1" s="1"/>
  <c r="V33" i="1"/>
  <c r="W33" i="1"/>
  <c r="X33" i="1"/>
  <c r="Y33" i="1"/>
  <c r="Y31" i="1" s="1"/>
  <c r="Z33" i="1"/>
  <c r="Z31" i="1" s="1"/>
  <c r="AA33" i="1"/>
  <c r="AB33" i="1"/>
  <c r="AC33" i="1"/>
  <c r="AD33" i="1"/>
  <c r="AD31" i="1" s="1"/>
  <c r="AF33" i="1"/>
  <c r="AG33" i="1"/>
  <c r="AH33" i="1"/>
  <c r="AH31" i="1" s="1"/>
  <c r="AJ33" i="1"/>
  <c r="AK33" i="1"/>
  <c r="AL33" i="1"/>
  <c r="AL31" i="1" s="1"/>
  <c r="AN33" i="1"/>
  <c r="AO33" i="1"/>
  <c r="AO31" i="1" s="1"/>
  <c r="AP33" i="1"/>
  <c r="AP31" i="1" s="1"/>
  <c r="AQ33" i="1"/>
  <c r="AR33" i="1"/>
  <c r="AS33" i="1"/>
  <c r="AS31" i="1" s="1"/>
  <c r="AT33" i="1"/>
  <c r="AU33" i="1"/>
  <c r="AV33" i="1"/>
  <c r="AW33" i="1"/>
  <c r="AW31" i="1" s="1"/>
  <c r="AX33" i="1"/>
  <c r="AY33" i="1"/>
  <c r="AZ33" i="1"/>
  <c r="BA33" i="1"/>
  <c r="BA31" i="1" s="1"/>
  <c r="BB33" i="1"/>
  <c r="E34" i="1"/>
  <c r="AE34" i="1"/>
  <c r="AI34" i="1"/>
  <c r="AM34" i="1"/>
  <c r="AE35" i="1"/>
  <c r="AI35" i="1"/>
  <c r="AM35" i="1"/>
  <c r="E36" i="1"/>
  <c r="AE36" i="1"/>
  <c r="AI36" i="1"/>
  <c r="AM36" i="1"/>
  <c r="AE37" i="1"/>
  <c r="AI37" i="1"/>
  <c r="AM37" i="1"/>
  <c r="E38" i="1"/>
  <c r="AE38" i="1"/>
  <c r="AI38" i="1"/>
  <c r="AM38" i="1"/>
  <c r="AE39" i="1"/>
  <c r="AI39" i="1"/>
  <c r="AM39" i="1"/>
  <c r="E40" i="1"/>
  <c r="AE40" i="1"/>
  <c r="AI40" i="1"/>
  <c r="AM40" i="1"/>
  <c r="AE41" i="1"/>
  <c r="AI41" i="1"/>
  <c r="AM41" i="1"/>
  <c r="E42" i="1"/>
  <c r="AE42" i="1"/>
  <c r="AI42" i="1"/>
  <c r="AM42" i="1"/>
  <c r="AE43" i="1"/>
  <c r="AI43" i="1"/>
  <c r="AM43" i="1"/>
  <c r="E44" i="1"/>
  <c r="F44" i="1"/>
  <c r="I44" i="1"/>
  <c r="J44" i="1"/>
  <c r="M44" i="1"/>
  <c r="N44" i="1"/>
  <c r="Q44" i="1"/>
  <c r="R44" i="1"/>
  <c r="U44" i="1"/>
  <c r="V44" i="1"/>
  <c r="Y44" i="1"/>
  <c r="Z44" i="1"/>
  <c r="AC44" i="1"/>
  <c r="AD44" i="1"/>
  <c r="AG44" i="1"/>
  <c r="AH44" i="1"/>
  <c r="AK44" i="1"/>
  <c r="AL44" i="1"/>
  <c r="AO44" i="1"/>
  <c r="AP44" i="1"/>
  <c r="AS44" i="1"/>
  <c r="AT44" i="1"/>
  <c r="AW44" i="1"/>
  <c r="AX44" i="1"/>
  <c r="BA44" i="1"/>
  <c r="BB44" i="1"/>
  <c r="N45" i="1"/>
  <c r="O45" i="1"/>
  <c r="R45" i="1"/>
  <c r="S45" i="1"/>
  <c r="V45" i="1"/>
  <c r="W45" i="1"/>
  <c r="Z45" i="1"/>
  <c r="AA45" i="1"/>
  <c r="AD45" i="1"/>
  <c r="AH45" i="1"/>
  <c r="AK45" i="1"/>
  <c r="AL45" i="1"/>
  <c r="AP45" i="1"/>
  <c r="AQ45" i="1"/>
  <c r="AT45" i="1"/>
  <c r="AU45" i="1"/>
  <c r="AW45" i="1"/>
  <c r="AX45" i="1"/>
  <c r="AY45" i="1"/>
  <c r="BA45" i="1"/>
  <c r="BB45" i="1"/>
  <c r="E46" i="1"/>
  <c r="F46" i="1"/>
  <c r="G46" i="1"/>
  <c r="G44" i="1" s="1"/>
  <c r="H46" i="1"/>
  <c r="H44" i="1" s="1"/>
  <c r="I46" i="1"/>
  <c r="J46" i="1"/>
  <c r="K46" i="1"/>
  <c r="K44" i="1" s="1"/>
  <c r="L46" i="1"/>
  <c r="L44" i="1" s="1"/>
  <c r="M46" i="1"/>
  <c r="N46" i="1"/>
  <c r="O46" i="1"/>
  <c r="O44" i="1" s="1"/>
  <c r="P46" i="1"/>
  <c r="P44" i="1" s="1"/>
  <c r="Q46" i="1"/>
  <c r="R46" i="1"/>
  <c r="S46" i="1"/>
  <c r="S44" i="1" s="1"/>
  <c r="T46" i="1"/>
  <c r="T44" i="1" s="1"/>
  <c r="U46" i="1"/>
  <c r="V46" i="1"/>
  <c r="W46" i="1"/>
  <c r="W44" i="1" s="1"/>
  <c r="X46" i="1"/>
  <c r="X44" i="1" s="1"/>
  <c r="Y46" i="1"/>
  <c r="Z46" i="1"/>
  <c r="AA46" i="1"/>
  <c r="AA44" i="1" s="1"/>
  <c r="AB46" i="1"/>
  <c r="AE46" i="1" s="1"/>
  <c r="AC46" i="1"/>
  <c r="AD46" i="1"/>
  <c r="AF46" i="1"/>
  <c r="AF44" i="1" s="1"/>
  <c r="AG46" i="1"/>
  <c r="AH46" i="1"/>
  <c r="AJ46" i="1"/>
  <c r="AJ44" i="1" s="1"/>
  <c r="AK46" i="1"/>
  <c r="AL46" i="1"/>
  <c r="AM46" i="1"/>
  <c r="AM44" i="1" s="1"/>
  <c r="AN46" i="1"/>
  <c r="AN44" i="1" s="1"/>
  <c r="AO46" i="1"/>
  <c r="AP46" i="1"/>
  <c r="AQ46" i="1"/>
  <c r="AQ44" i="1" s="1"/>
  <c r="AR46" i="1"/>
  <c r="AR44" i="1" s="1"/>
  <c r="AS46" i="1"/>
  <c r="AT46" i="1"/>
  <c r="AU46" i="1"/>
  <c r="AU44" i="1" s="1"/>
  <c r="AV46" i="1"/>
  <c r="AV44" i="1" s="1"/>
  <c r="AW46" i="1"/>
  <c r="AX46" i="1"/>
  <c r="AY46" i="1"/>
  <c r="AY44" i="1" s="1"/>
  <c r="AZ46" i="1"/>
  <c r="AZ44" i="1" s="1"/>
  <c r="BA46" i="1"/>
  <c r="BB46" i="1"/>
  <c r="L47" i="1"/>
  <c r="L45" i="1" s="1"/>
  <c r="M47" i="1"/>
  <c r="M45" i="1" s="1"/>
  <c r="N47" i="1"/>
  <c r="O47" i="1"/>
  <c r="P47" i="1"/>
  <c r="P45" i="1" s="1"/>
  <c r="Q47" i="1"/>
  <c r="Q45" i="1" s="1"/>
  <c r="R47" i="1"/>
  <c r="S47" i="1"/>
  <c r="T47" i="1"/>
  <c r="T45" i="1" s="1"/>
  <c r="U47" i="1"/>
  <c r="U45" i="1" s="1"/>
  <c r="V47" i="1"/>
  <c r="W47" i="1"/>
  <c r="X47" i="1"/>
  <c r="X45" i="1" s="1"/>
  <c r="Y47" i="1"/>
  <c r="Y45" i="1" s="1"/>
  <c r="Z47" i="1"/>
  <c r="AA47" i="1"/>
  <c r="AB47" i="1"/>
  <c r="AB45" i="1" s="1"/>
  <c r="AC47" i="1"/>
  <c r="AE47" i="1" s="1"/>
  <c r="AD47" i="1"/>
  <c r="AF47" i="1"/>
  <c r="AF45" i="1" s="1"/>
  <c r="AG47" i="1"/>
  <c r="AI47" i="1" s="1"/>
  <c r="AH47" i="1"/>
  <c r="AJ47" i="1"/>
  <c r="AJ45" i="1" s="1"/>
  <c r="AK47" i="1"/>
  <c r="AL47" i="1"/>
  <c r="AN47" i="1"/>
  <c r="AN45" i="1" s="1"/>
  <c r="AO47" i="1"/>
  <c r="AO45" i="1" s="1"/>
  <c r="AP47" i="1"/>
  <c r="AQ47" i="1"/>
  <c r="AR47" i="1"/>
  <c r="AR45" i="1" s="1"/>
  <c r="AS47" i="1"/>
  <c r="AS45" i="1" s="1"/>
  <c r="AT47" i="1"/>
  <c r="AU47" i="1"/>
  <c r="AV47" i="1"/>
  <c r="AV45" i="1" s="1"/>
  <c r="AW47" i="1"/>
  <c r="AX47" i="1"/>
  <c r="AY47" i="1"/>
  <c r="AZ47" i="1"/>
  <c r="AZ45" i="1" s="1"/>
  <c r="BA47" i="1"/>
  <c r="BB47" i="1"/>
  <c r="AE48" i="1"/>
  <c r="AI48" i="1"/>
  <c r="AM48" i="1"/>
  <c r="AE49" i="1"/>
  <c r="AI49" i="1"/>
  <c r="AM49" i="1"/>
  <c r="AE50" i="1"/>
  <c r="AI50" i="1"/>
  <c r="AM50" i="1"/>
  <c r="AE51" i="1"/>
  <c r="AI51" i="1"/>
  <c r="AM51" i="1"/>
  <c r="AE52" i="1"/>
  <c r="AI52" i="1"/>
  <c r="AM52" i="1"/>
  <c r="AE53" i="1"/>
  <c r="AI53" i="1"/>
  <c r="AM53" i="1"/>
  <c r="AE54" i="1"/>
  <c r="AI54" i="1"/>
  <c r="AM54" i="1"/>
  <c r="AE55" i="1"/>
  <c r="AI55" i="1"/>
  <c r="AM55" i="1"/>
  <c r="AC45" i="1" l="1"/>
  <c r="AE45" i="1" s="1"/>
  <c r="AE33" i="1"/>
  <c r="AC31" i="1"/>
  <c r="AE31" i="1" s="1"/>
  <c r="K24" i="2"/>
  <c r="N24" i="2" s="1"/>
  <c r="O24" i="2" s="1"/>
  <c r="N25" i="2"/>
  <c r="O25" i="2" s="1"/>
  <c r="D6" i="3"/>
  <c r="E7" i="3"/>
  <c r="N7" i="3"/>
  <c r="C50" i="6"/>
  <c r="D37" i="6"/>
  <c r="C37" i="6" s="1"/>
  <c r="C44" i="6"/>
  <c r="C15" i="6"/>
  <c r="AI46" i="1"/>
  <c r="AI44" i="1"/>
  <c r="AB44" i="1"/>
  <c r="AC30" i="1"/>
  <c r="AE30" i="1" s="1"/>
  <c r="N18" i="2"/>
  <c r="H6" i="3"/>
  <c r="K7" i="3"/>
  <c r="L7" i="3" s="1"/>
  <c r="H16" i="6"/>
  <c r="AG45" i="1"/>
  <c r="AI45" i="1" s="1"/>
  <c r="AM33" i="1"/>
  <c r="AK31" i="1"/>
  <c r="AM31" i="1" s="1"/>
  <c r="AM32" i="1"/>
  <c r="AI8" i="1"/>
  <c r="E17" i="2"/>
  <c r="C45" i="6"/>
  <c r="C32" i="6"/>
  <c r="C23" i="6"/>
  <c r="O16" i="6"/>
  <c r="G16" i="6"/>
  <c r="C11" i="6"/>
  <c r="N16" i="6"/>
  <c r="J16" i="6"/>
  <c r="F16" i="6"/>
  <c r="AM47" i="1"/>
  <c r="AM45" i="1" s="1"/>
  <c r="AE44" i="1"/>
  <c r="Q25" i="2"/>
  <c r="P24" i="2"/>
  <c r="F17" i="2"/>
  <c r="I18" i="2"/>
  <c r="I17" i="2" s="1"/>
  <c r="AI33" i="1"/>
  <c r="AG31" i="1"/>
  <c r="AI31" i="1" s="1"/>
  <c r="E25" i="2"/>
  <c r="D24" i="2"/>
  <c r="E24" i="2" s="1"/>
  <c r="AG30" i="1"/>
  <c r="AI30" i="1" s="1"/>
  <c r="E10" i="1"/>
  <c r="E8" i="1" s="1"/>
  <c r="G24" i="2"/>
  <c r="I24" i="2" s="1"/>
  <c r="I25" i="2"/>
  <c r="Q7" i="2"/>
  <c r="P6" i="2"/>
  <c r="Q6" i="2" s="1"/>
  <c r="K6" i="2"/>
  <c r="N6" i="2" s="1"/>
  <c r="O6" i="2" s="1"/>
  <c r="N7" i="2"/>
  <c r="O7" i="2" s="1"/>
  <c r="I7" i="2"/>
  <c r="F6" i="2"/>
  <c r="I6" i="2" s="1"/>
  <c r="K6" i="3"/>
  <c r="L6" i="3" s="1"/>
  <c r="L16" i="6"/>
  <c r="C12" i="6"/>
  <c r="D16" i="6"/>
  <c r="D51" i="6"/>
  <c r="C51" i="6" s="1"/>
  <c r="C58" i="6"/>
  <c r="E7" i="2"/>
  <c r="K25" i="3"/>
  <c r="K18" i="3"/>
  <c r="C30" i="6"/>
  <c r="C13" i="6"/>
  <c r="C46" i="6"/>
  <c r="C34" i="6"/>
  <c r="L18" i="3" l="1"/>
  <c r="N18" i="3"/>
  <c r="K17" i="3"/>
  <c r="L25" i="3"/>
  <c r="L24" i="3" s="1"/>
  <c r="K24" i="3"/>
  <c r="C16" i="6"/>
  <c r="Q24" i="2"/>
  <c r="E6" i="3"/>
  <c r="N6" i="3"/>
  <c r="N17" i="2"/>
  <c r="O17" i="2" s="1"/>
  <c r="O18" i="2"/>
  <c r="L17" i="3" l="1"/>
  <c r="N17" i="3"/>
</calcChain>
</file>

<file path=xl/sharedStrings.xml><?xml version="1.0" encoding="utf-8"?>
<sst xmlns="http://schemas.openxmlformats.org/spreadsheetml/2006/main" count="2499" uniqueCount="191">
  <si>
    <t>（２）「受診率」は、（０．０）と表示すること。</t>
  </si>
  <si>
    <t>（１）地域保健・健康増進事業報告を参照のこと。</t>
    <rPh sb="8" eb="10">
      <t>ケンコウ</t>
    </rPh>
    <rPh sb="10" eb="12">
      <t>ゾウシン</t>
    </rPh>
    <phoneticPr fontId="7"/>
  </si>
  <si>
    <t>【記載要領】</t>
  </si>
  <si>
    <t>注　　全道の数は、平成２２年度の数値である。</t>
    <rPh sb="0" eb="1">
      <t>チュウ</t>
    </rPh>
    <rPh sb="6" eb="7">
      <t>カズ</t>
    </rPh>
    <rPh sb="9" eb="11">
      <t>ヘイセイ</t>
    </rPh>
    <rPh sb="13" eb="15">
      <t>ネンド</t>
    </rPh>
    <rPh sb="16" eb="18">
      <t>スウチ</t>
    </rPh>
    <phoneticPr fontId="7"/>
  </si>
  <si>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7"/>
  </si>
  <si>
    <t>-</t>
    <phoneticPr fontId="7"/>
  </si>
  <si>
    <t>-</t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</si>
  <si>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7"/>
  </si>
  <si>
    <t>実　施　数</t>
  </si>
  <si>
    <t>せたな町</t>
    <rPh sb="3" eb="4">
      <t>マチ</t>
    </rPh>
    <phoneticPr fontId="7"/>
  </si>
  <si>
    <t>今金町</t>
    <rPh sb="0" eb="1">
      <t>イマ</t>
    </rPh>
    <rPh sb="1" eb="2">
      <t>キン</t>
    </rPh>
    <rPh sb="2" eb="3">
      <t>マチ</t>
    </rPh>
    <phoneticPr fontId="7"/>
  </si>
  <si>
    <t>長万部町</t>
    <rPh sb="0" eb="3">
      <t>オシャマンベ</t>
    </rPh>
    <rPh sb="3" eb="4">
      <t>マチ</t>
    </rPh>
    <phoneticPr fontId="7"/>
  </si>
  <si>
    <t>八雲町</t>
    <rPh sb="0" eb="2">
      <t>ヤクモ</t>
    </rPh>
    <rPh sb="2" eb="3">
      <t>マチ</t>
    </rPh>
    <phoneticPr fontId="7"/>
  </si>
  <si>
    <t>八雲保健所</t>
    <rPh sb="0" eb="2">
      <t>ヤクモ</t>
    </rPh>
    <phoneticPr fontId="7"/>
  </si>
  <si>
    <t>北渡島檜山第2次保健医療福祉圏</t>
    <rPh sb="0" eb="15">
      <t>キ</t>
    </rPh>
    <phoneticPr fontId="7"/>
  </si>
  <si>
    <t>-</t>
    <phoneticPr fontId="7"/>
  </si>
  <si>
    <t>奥尻町</t>
    <rPh sb="0" eb="3">
      <t>オ</t>
    </rPh>
    <phoneticPr fontId="7"/>
  </si>
  <si>
    <t>-</t>
    <phoneticPr fontId="7"/>
  </si>
  <si>
    <t>乙部町</t>
    <rPh sb="0" eb="3">
      <t>オ</t>
    </rPh>
    <phoneticPr fontId="7"/>
  </si>
  <si>
    <t>厚沢部町</t>
    <rPh sb="0" eb="4">
      <t>ア</t>
    </rPh>
    <phoneticPr fontId="7"/>
  </si>
  <si>
    <t>-</t>
    <phoneticPr fontId="7"/>
  </si>
  <si>
    <t>上ノ国町</t>
    <rPh sb="0" eb="4">
      <t>カ</t>
    </rPh>
    <phoneticPr fontId="7"/>
  </si>
  <si>
    <t>-</t>
    <phoneticPr fontId="7"/>
  </si>
  <si>
    <t>江差町</t>
    <rPh sb="0" eb="3">
      <t>サ</t>
    </rPh>
    <phoneticPr fontId="7"/>
  </si>
  <si>
    <t>江差保健所</t>
    <rPh sb="0" eb="2">
      <t>エサシ</t>
    </rPh>
    <rPh sb="2" eb="5">
      <t>ホケンジョ</t>
    </rPh>
    <phoneticPr fontId="7"/>
  </si>
  <si>
    <t>南檜山第２次保健医療福祉圏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7"/>
  </si>
  <si>
    <t>函館市</t>
    <rPh sb="0" eb="3">
      <t>ハコダテシ</t>
    </rPh>
    <phoneticPr fontId="7"/>
  </si>
  <si>
    <t>森町</t>
    <rPh sb="0" eb="2">
      <t>モリマチ</t>
    </rPh>
    <phoneticPr fontId="7"/>
  </si>
  <si>
    <t>鹿部町</t>
    <rPh sb="0" eb="3">
      <t>シカベチョウ</t>
    </rPh>
    <phoneticPr fontId="7"/>
  </si>
  <si>
    <t>七飯町</t>
    <rPh sb="0" eb="3">
      <t>ナナエチョウ</t>
    </rPh>
    <phoneticPr fontId="7"/>
  </si>
  <si>
    <t>木古内町</t>
    <rPh sb="0" eb="4">
      <t>キコナイチョウ</t>
    </rPh>
    <phoneticPr fontId="7"/>
  </si>
  <si>
    <t>知内町</t>
    <rPh sb="0" eb="3">
      <t>シリウチチョウ</t>
    </rPh>
    <phoneticPr fontId="7"/>
  </si>
  <si>
    <t>福島町</t>
    <rPh sb="0" eb="3">
      <t>フクシマチョウ</t>
    </rPh>
    <phoneticPr fontId="7"/>
  </si>
  <si>
    <t>松前町</t>
    <rPh sb="0" eb="3">
      <t>マツマエチョウ</t>
    </rPh>
    <phoneticPr fontId="7"/>
  </si>
  <si>
    <t>北斗市</t>
    <rPh sb="0" eb="3">
      <t>ホクトシ</t>
    </rPh>
    <phoneticPr fontId="7"/>
  </si>
  <si>
    <t>渡島保健所</t>
    <rPh sb="0" eb="2">
      <t>オシマ</t>
    </rPh>
    <rPh sb="2" eb="5">
      <t>ホケンショ</t>
    </rPh>
    <phoneticPr fontId="7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</si>
  <si>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7"/>
  </si>
  <si>
    <t>全道</t>
  </si>
  <si>
    <t>受診延人員</t>
    <rPh sb="0" eb="2">
      <t>ジュシン</t>
    </rPh>
    <rPh sb="2" eb="3">
      <t>ノ</t>
    </rPh>
    <rPh sb="3" eb="5">
      <t>ジンイン</t>
    </rPh>
    <phoneticPr fontId="7"/>
  </si>
  <si>
    <t>受診実人員</t>
    <rPh sb="0" eb="2">
      <t>ジュシン</t>
    </rPh>
    <rPh sb="2" eb="3">
      <t>ジツ</t>
    </rPh>
    <rPh sb="3" eb="5">
      <t>ジンイン</t>
    </rPh>
    <phoneticPr fontId="7"/>
  </si>
  <si>
    <t>受診率(%)  d/c</t>
    <rPh sb="0" eb="3">
      <t>ジュシンリツ</t>
    </rPh>
    <phoneticPr fontId="7"/>
  </si>
  <si>
    <t>受診実人員  d</t>
    <rPh sb="0" eb="2">
      <t>ジュシン</t>
    </rPh>
    <rPh sb="2" eb="3">
      <t>ジツ</t>
    </rPh>
    <rPh sb="3" eb="5">
      <t>ジンイン</t>
    </rPh>
    <phoneticPr fontId="7"/>
  </si>
  <si>
    <t>対象人員    c</t>
    <rPh sb="0" eb="2">
      <t>タイショウ</t>
    </rPh>
    <rPh sb="2" eb="4">
      <t>ジンイン</t>
    </rPh>
    <phoneticPr fontId="7"/>
  </si>
  <si>
    <t>受診率(%)  b/a</t>
    <rPh sb="0" eb="3">
      <t>ジュシンリツ</t>
    </rPh>
    <phoneticPr fontId="7"/>
  </si>
  <si>
    <t>受診実人員  b</t>
    <rPh sb="0" eb="2">
      <t>ジュシン</t>
    </rPh>
    <rPh sb="2" eb="3">
      <t>ジツ</t>
    </rPh>
    <rPh sb="3" eb="5">
      <t>ジンイン</t>
    </rPh>
    <phoneticPr fontId="7"/>
  </si>
  <si>
    <t>対象人員　a</t>
    <rPh sb="0" eb="2">
      <t>タイショウ</t>
    </rPh>
    <rPh sb="2" eb="4">
      <t>ジンイン</t>
    </rPh>
    <phoneticPr fontId="7"/>
  </si>
  <si>
    <t>対象人員</t>
    <rPh sb="0" eb="2">
      <t>タイショウ</t>
    </rPh>
    <rPh sb="2" eb="4">
      <t>ジンイン</t>
    </rPh>
    <phoneticPr fontId="7"/>
  </si>
  <si>
    <t>（第8月～分娩まで)</t>
    <rPh sb="1" eb="2">
      <t>ダイ</t>
    </rPh>
    <rPh sb="3" eb="4">
      <t>ツキ</t>
    </rPh>
    <rPh sb="5" eb="7">
      <t>ブンベン</t>
    </rPh>
    <phoneticPr fontId="7"/>
  </si>
  <si>
    <t>（第6月　　~第7月)</t>
    <rPh sb="1" eb="2">
      <t>ダイ</t>
    </rPh>
    <rPh sb="3" eb="4">
      <t>ツキ</t>
    </rPh>
    <rPh sb="7" eb="8">
      <t>ダイ</t>
    </rPh>
    <rPh sb="9" eb="10">
      <t>ツキ</t>
    </rPh>
    <phoneticPr fontId="7"/>
  </si>
  <si>
    <t>（第4月　　~第5月)</t>
    <rPh sb="1" eb="2">
      <t>ダイ</t>
    </rPh>
    <rPh sb="3" eb="4">
      <t>ツキ</t>
    </rPh>
    <rPh sb="7" eb="8">
      <t>ダイ</t>
    </rPh>
    <rPh sb="9" eb="10">
      <t>ツキ</t>
    </rPh>
    <phoneticPr fontId="7"/>
  </si>
  <si>
    <t>（第3月以内)</t>
    <rPh sb="1" eb="2">
      <t>ダイ</t>
    </rPh>
    <rPh sb="3" eb="4">
      <t>ツキ</t>
    </rPh>
    <rPh sb="4" eb="6">
      <t>イナイ</t>
    </rPh>
    <phoneticPr fontId="7"/>
  </si>
  <si>
    <t>乳児</t>
    <rPh sb="0" eb="2">
      <t>ニュウジ</t>
    </rPh>
    <phoneticPr fontId="7"/>
  </si>
  <si>
    <t>妊婦</t>
    <rPh sb="0" eb="2">
      <t>ニンプ</t>
    </rPh>
    <phoneticPr fontId="7"/>
  </si>
  <si>
    <t>その他</t>
    <rPh sb="2" eb="3">
      <t>タ</t>
    </rPh>
    <phoneticPr fontId="7"/>
  </si>
  <si>
    <t>4～6歳</t>
    <rPh sb="3" eb="4">
      <t>サイ</t>
    </rPh>
    <phoneticPr fontId="7"/>
  </si>
  <si>
    <t>3歳</t>
    <rPh sb="1" eb="2">
      <t>サイ</t>
    </rPh>
    <phoneticPr fontId="7"/>
  </si>
  <si>
    <t>1歳
6ヶ月</t>
    <rPh sb="1" eb="2">
      <t>サイ</t>
    </rPh>
    <rPh sb="5" eb="6">
      <t>ゲツ</t>
    </rPh>
    <phoneticPr fontId="7"/>
  </si>
  <si>
    <t>9～12
ヶ月</t>
    <rPh sb="6" eb="7">
      <t>ゲツ</t>
    </rPh>
    <phoneticPr fontId="7"/>
  </si>
  <si>
    <t>6～8
ヶ月</t>
    <rPh sb="5" eb="6">
      <t>ゲツ</t>
    </rPh>
    <phoneticPr fontId="7"/>
  </si>
  <si>
    <t>3～5
ヶ月</t>
    <rPh sb="5" eb="6">
      <t>ゲツ</t>
    </rPh>
    <phoneticPr fontId="7"/>
  </si>
  <si>
    <t>1～2
ヶ月</t>
    <rPh sb="5" eb="6">
      <t>ゲツ</t>
    </rPh>
    <phoneticPr fontId="7"/>
  </si>
  <si>
    <t>その他</t>
    <rPh sb="0" eb="3">
      <t>ソノタ</t>
    </rPh>
    <phoneticPr fontId="7"/>
  </si>
  <si>
    <t>４～６歳</t>
    <rPh sb="3" eb="4">
      <t>サイ</t>
    </rPh>
    <phoneticPr fontId="7"/>
  </si>
  <si>
    <t>３歳</t>
    <rPh sb="1" eb="2">
      <t>サイ</t>
    </rPh>
    <phoneticPr fontId="7"/>
  </si>
  <si>
    <t>１歳６ヶ月</t>
    <rPh sb="1" eb="2">
      <t>サイ</t>
    </rPh>
    <rPh sb="4" eb="5">
      <t>ゲツ</t>
    </rPh>
    <phoneticPr fontId="7"/>
  </si>
  <si>
    <t xml:space="preserve">9～12ヶ月
</t>
    <rPh sb="5" eb="6">
      <t>ゲツ</t>
    </rPh>
    <phoneticPr fontId="7"/>
  </si>
  <si>
    <t xml:space="preserve">6～8ヶ月
</t>
    <rPh sb="4" eb="5">
      <t>ゲツ</t>
    </rPh>
    <phoneticPr fontId="7"/>
  </si>
  <si>
    <t xml:space="preserve">3～5ヶ月
</t>
    <rPh sb="4" eb="5">
      <t>ゲツ</t>
    </rPh>
    <phoneticPr fontId="7"/>
  </si>
  <si>
    <t xml:space="preserve">1～2ヶ月
</t>
    <rPh sb="4" eb="5">
      <t>ゲツ</t>
    </rPh>
    <phoneticPr fontId="7"/>
  </si>
  <si>
    <t>不詳</t>
    <rPh sb="0" eb="2">
      <t>フショウ</t>
    </rPh>
    <phoneticPr fontId="7"/>
  </si>
  <si>
    <t>分娩後</t>
    <rPh sb="0" eb="1">
      <t>ブン</t>
    </rPh>
    <rPh sb="1" eb="2">
      <t>ベン</t>
    </rPh>
    <rPh sb="2" eb="3">
      <t>ゴ</t>
    </rPh>
    <phoneticPr fontId="7"/>
  </si>
  <si>
    <t>満28週　　～分娩まで　　　</t>
    <rPh sb="0" eb="1">
      <t>マン</t>
    </rPh>
    <rPh sb="3" eb="4">
      <t>シュウ</t>
    </rPh>
    <rPh sb="7" eb="8">
      <t>ブン</t>
    </rPh>
    <rPh sb="8" eb="9">
      <t>ベン</t>
    </rPh>
    <phoneticPr fontId="7"/>
  </si>
  <si>
    <t>満20週　　　　~27週</t>
    <rPh sb="0" eb="1">
      <t>マン</t>
    </rPh>
    <rPh sb="3" eb="4">
      <t>シュウ</t>
    </rPh>
    <rPh sb="11" eb="12">
      <t>シュウ</t>
    </rPh>
    <phoneticPr fontId="7"/>
  </si>
  <si>
    <t>満12週　　　　~19週</t>
    <rPh sb="0" eb="1">
      <t>マン</t>
    </rPh>
    <rPh sb="3" eb="4">
      <t>シュウ</t>
    </rPh>
    <rPh sb="11" eb="12">
      <t>シュウ</t>
    </rPh>
    <phoneticPr fontId="7"/>
  </si>
  <si>
    <t>満11週以内</t>
    <rPh sb="0" eb="1">
      <t>マン</t>
    </rPh>
    <rPh sb="3" eb="4">
      <t>シュウ</t>
    </rPh>
    <rPh sb="4" eb="6">
      <t>イナイ</t>
    </rPh>
    <phoneticPr fontId="7"/>
  </si>
  <si>
    <t>事後指導</t>
    <rPh sb="0" eb="2">
      <t>ジゴ</t>
    </rPh>
    <rPh sb="2" eb="4">
      <t>シドウ</t>
    </rPh>
    <phoneticPr fontId="7"/>
  </si>
  <si>
    <t>Ｂ型肝炎検査</t>
    <phoneticPr fontId="7"/>
  </si>
  <si>
    <t>幼児</t>
    <rPh sb="0" eb="2">
      <t>ヨウジ</t>
    </rPh>
    <phoneticPr fontId="7"/>
  </si>
  <si>
    <t>産婦</t>
  </si>
  <si>
    <t>産婦</t>
    <rPh sb="0" eb="2">
      <t>サンプ</t>
    </rPh>
    <phoneticPr fontId="7"/>
  </si>
  <si>
    <t>再掲</t>
    <rPh sb="0" eb="2">
      <t>サイケイ</t>
    </rPh>
    <phoneticPr fontId="7"/>
  </si>
  <si>
    <t>妊娠届出数</t>
    <rPh sb="0" eb="1">
      <t>ニン</t>
    </rPh>
    <rPh sb="1" eb="2">
      <t>ハラ</t>
    </rPh>
    <rPh sb="2" eb="4">
      <t>トドケデ</t>
    </rPh>
    <rPh sb="4" eb="5">
      <t>スウ</t>
    </rPh>
    <phoneticPr fontId="7"/>
  </si>
  <si>
    <t>妊婦Ｂ型肝炎検査実人員</t>
    <rPh sb="0" eb="2">
      <t>ニンプ</t>
    </rPh>
    <rPh sb="3" eb="4">
      <t>カタ</t>
    </rPh>
    <rPh sb="4" eb="5">
      <t>キモ</t>
    </rPh>
    <rPh sb="5" eb="6">
      <t>ホノオ</t>
    </rPh>
    <rPh sb="6" eb="8">
      <t>ケンサ</t>
    </rPh>
    <rPh sb="8" eb="9">
      <t>ジツ</t>
    </rPh>
    <rPh sb="9" eb="11">
      <t>ジンイン</t>
    </rPh>
    <phoneticPr fontId="7"/>
  </si>
  <si>
    <t>精密健康診査受診実人員</t>
    <rPh sb="0" eb="2">
      <t>セイミツ</t>
    </rPh>
    <rPh sb="2" eb="4">
      <t>ケンコウ</t>
    </rPh>
    <rPh sb="4" eb="6">
      <t>シンサ</t>
    </rPh>
    <rPh sb="6" eb="8">
      <t>ジュシン</t>
    </rPh>
    <rPh sb="8" eb="9">
      <t>ジツ</t>
    </rPh>
    <rPh sb="9" eb="11">
      <t>ジンイン</t>
    </rPh>
    <phoneticPr fontId="7"/>
  </si>
  <si>
    <t>一般健康診査</t>
    <rPh sb="0" eb="2">
      <t>イッパン</t>
    </rPh>
    <rPh sb="2" eb="4">
      <t>ケンコウ</t>
    </rPh>
    <rPh sb="4" eb="6">
      <t>シンサ</t>
    </rPh>
    <phoneticPr fontId="7"/>
  </si>
  <si>
    <t>　</t>
    <phoneticPr fontId="7"/>
  </si>
  <si>
    <t>平成２３年度</t>
    <rPh sb="0" eb="2">
      <t>ヘイセイ</t>
    </rPh>
    <rPh sb="4" eb="6">
      <t>ネンド</t>
    </rPh>
    <phoneticPr fontId="7"/>
  </si>
  <si>
    <t>第１８表　母子保健（妊娠の届出・健康診査）</t>
    <rPh sb="0" eb="1">
      <t>ダイ</t>
    </rPh>
    <rPh sb="3" eb="4">
      <t>ヒョウ</t>
    </rPh>
    <rPh sb="5" eb="7">
      <t>ボシ</t>
    </rPh>
    <rPh sb="7" eb="9">
      <t>ホケン</t>
    </rPh>
    <rPh sb="10" eb="12">
      <t>ニンシン</t>
    </rPh>
    <rPh sb="13" eb="14">
      <t>トド</t>
    </rPh>
    <rPh sb="14" eb="15">
      <t>デ</t>
    </rPh>
    <rPh sb="16" eb="18">
      <t>ケンコウ</t>
    </rPh>
    <rPh sb="18" eb="20">
      <t>シンサ</t>
    </rPh>
    <phoneticPr fontId="7"/>
  </si>
  <si>
    <t>（４）事業未実施の場合は各欄に「－」を、事業を実施しているが該当者がいない場合は「０」と表示すること。</t>
    <phoneticPr fontId="7"/>
  </si>
  <si>
    <t>（３）「う蝕罹患率」及び「一人平均う歯数」は、（０．００）と表示すること。</t>
    <phoneticPr fontId="7"/>
  </si>
  <si>
    <t>（２）「受診率」は、（０．０）と表示すること。</t>
    <rPh sb="4" eb="7">
      <t>ジュシンリツ</t>
    </rPh>
    <phoneticPr fontId="7"/>
  </si>
  <si>
    <t>（１）北海道母子保健報告システム事業参照のこと。</t>
    <rPh sb="3" eb="6">
      <t>ホッカイドウ</t>
    </rPh>
    <rPh sb="6" eb="8">
      <t>ボシ</t>
    </rPh>
    <rPh sb="8" eb="10">
      <t>ホケン</t>
    </rPh>
    <rPh sb="10" eb="12">
      <t>ホウコク</t>
    </rPh>
    <rPh sb="16" eb="18">
      <t>ジギョウ</t>
    </rPh>
    <phoneticPr fontId="7"/>
  </si>
  <si>
    <t>資料　北海道母子保健報告システム事業</t>
    <rPh sb="0" eb="2">
      <t>シリョウ</t>
    </rPh>
    <rPh sb="3" eb="6">
      <t>ホッカイドウ</t>
    </rPh>
    <rPh sb="6" eb="8">
      <t>ボシ</t>
    </rPh>
    <rPh sb="8" eb="10">
      <t>ホケン</t>
    </rPh>
    <rPh sb="10" eb="12">
      <t>ホウコク</t>
    </rPh>
    <rPh sb="16" eb="18">
      <t>ジギョウ</t>
    </rPh>
    <phoneticPr fontId="7"/>
  </si>
  <si>
    <t>-</t>
    <phoneticPr fontId="7"/>
  </si>
  <si>
    <t>奥尻町</t>
    <rPh sb="0" eb="3">
      <t>オクシリチョウ</t>
    </rPh>
    <phoneticPr fontId="7"/>
  </si>
  <si>
    <t>乙部町</t>
    <rPh sb="0" eb="3">
      <t>オトベチョウ</t>
    </rPh>
    <phoneticPr fontId="7"/>
  </si>
  <si>
    <t>厚沢部町</t>
    <rPh sb="0" eb="4">
      <t>アッサブチョウ</t>
    </rPh>
    <phoneticPr fontId="7"/>
  </si>
  <si>
    <t>上ノ国町</t>
    <rPh sb="0" eb="1">
      <t>カミ</t>
    </rPh>
    <rPh sb="2" eb="4">
      <t>クニチョウ</t>
    </rPh>
    <phoneticPr fontId="7"/>
  </si>
  <si>
    <t>江差町</t>
    <rPh sb="0" eb="3">
      <t>エサシチョウ</t>
    </rPh>
    <phoneticPr fontId="7"/>
  </si>
  <si>
    <t>江差保健所</t>
    <rPh sb="0" eb="2">
      <t>エサシ</t>
    </rPh>
    <phoneticPr fontId="7"/>
  </si>
  <si>
    <t>渡島保健所</t>
    <rPh sb="0" eb="2">
      <t>オシマ</t>
    </rPh>
    <rPh sb="2" eb="4">
      <t>ホケン</t>
    </rPh>
    <rPh sb="4" eb="5">
      <t>ショ</t>
    </rPh>
    <phoneticPr fontId="7"/>
  </si>
  <si>
    <t>d/b</t>
    <phoneticPr fontId="7"/>
  </si>
  <si>
    <t>c/b</t>
    <phoneticPr fontId="7"/>
  </si>
  <si>
    <t>う蝕罹患率</t>
    <rPh sb="1" eb="2">
      <t>ショク</t>
    </rPh>
    <rPh sb="2" eb="4">
      <t>リカン</t>
    </rPh>
    <rPh sb="4" eb="5">
      <t>リツ</t>
    </rPh>
    <phoneticPr fontId="7"/>
  </si>
  <si>
    <t>計
c</t>
    <rPh sb="0" eb="1">
      <t>ケイ</t>
    </rPh>
    <phoneticPr fontId="7"/>
  </si>
  <si>
    <t>C型</t>
    <rPh sb="1" eb="2">
      <t>カタ</t>
    </rPh>
    <phoneticPr fontId="7"/>
  </si>
  <si>
    <t>B型</t>
    <rPh sb="1" eb="2">
      <t>カタ</t>
    </rPh>
    <phoneticPr fontId="7"/>
  </si>
  <si>
    <t>A型</t>
    <rPh sb="1" eb="2">
      <t>カタ</t>
    </rPh>
    <phoneticPr fontId="7"/>
  </si>
  <si>
    <t>計</t>
    <rPh sb="0" eb="1">
      <t>ケイ</t>
    </rPh>
    <phoneticPr fontId="7"/>
  </si>
  <si>
    <t>Ｏ２型</t>
    <rPh sb="2" eb="3">
      <t>カタ</t>
    </rPh>
    <phoneticPr fontId="7"/>
  </si>
  <si>
    <t>Ｏ１型</t>
    <rPh sb="2" eb="3">
      <t>カタ</t>
    </rPh>
    <phoneticPr fontId="7"/>
  </si>
  <si>
    <t>その他異常</t>
    <rPh sb="2" eb="3">
      <t>タ</t>
    </rPh>
    <rPh sb="3" eb="5">
      <t>イジョウ</t>
    </rPh>
    <phoneticPr fontId="7"/>
  </si>
  <si>
    <t>咬合異常のある者</t>
    <rPh sb="0" eb="2">
      <t>コウゴウ</t>
    </rPh>
    <rPh sb="2" eb="4">
      <t>イジョウ</t>
    </rPh>
    <rPh sb="7" eb="8">
      <t>モノ</t>
    </rPh>
    <phoneticPr fontId="7"/>
  </si>
  <si>
    <t xml:space="preserve">軟組織の異常 </t>
    <rPh sb="0" eb="1">
      <t>ナン</t>
    </rPh>
    <rPh sb="1" eb="3">
      <t>ソシキ</t>
    </rPh>
    <rPh sb="4" eb="6">
      <t>イジョウ</t>
    </rPh>
    <phoneticPr fontId="7"/>
  </si>
  <si>
    <t>一人平均う歯数</t>
    <rPh sb="0" eb="2">
      <t>ヒトリ</t>
    </rPh>
    <rPh sb="2" eb="4">
      <t>ヘイキン</t>
    </rPh>
    <rPh sb="5" eb="6">
      <t>ハ</t>
    </rPh>
    <rPh sb="6" eb="7">
      <t>カズ</t>
    </rPh>
    <phoneticPr fontId="7"/>
  </si>
  <si>
    <t>う歯総本数 d</t>
    <rPh sb="1" eb="2">
      <t>ハ</t>
    </rPh>
    <rPh sb="2" eb="3">
      <t>ソウ</t>
    </rPh>
    <rPh sb="3" eb="5">
      <t>ホンスウ</t>
    </rPh>
    <phoneticPr fontId="7"/>
  </si>
  <si>
    <t>う歯のある者（罹患型）</t>
    <rPh sb="1" eb="2">
      <t>ハ</t>
    </rPh>
    <rPh sb="5" eb="6">
      <t>モノ</t>
    </rPh>
    <rPh sb="7" eb="9">
      <t>リカン</t>
    </rPh>
    <rPh sb="9" eb="10">
      <t>カタ</t>
    </rPh>
    <phoneticPr fontId="7"/>
  </si>
  <si>
    <t>う歯のない者（罹患型）</t>
    <rPh sb="1" eb="2">
      <t>ハ</t>
    </rPh>
    <rPh sb="5" eb="6">
      <t>モノ</t>
    </rPh>
    <rPh sb="7" eb="9">
      <t>リカン</t>
    </rPh>
    <rPh sb="9" eb="10">
      <t>カタ</t>
    </rPh>
    <phoneticPr fontId="7"/>
  </si>
  <si>
    <t>受診率
(%)
b/a</t>
    <rPh sb="0" eb="3">
      <t>ジュシンリツ</t>
    </rPh>
    <phoneticPr fontId="7"/>
  </si>
  <si>
    <t>受診者数
b</t>
    <rPh sb="0" eb="3">
      <t>ジュシンシャ</t>
    </rPh>
    <rPh sb="3" eb="4">
      <t>スウ</t>
    </rPh>
    <phoneticPr fontId="7"/>
  </si>
  <si>
    <t>対象者
a</t>
    <rPh sb="0" eb="3">
      <t>タイショウシャ</t>
    </rPh>
    <phoneticPr fontId="7"/>
  </si>
  <si>
    <t>第１９表　１歳６ヶ月児歯科健康診査の結果</t>
    <rPh sb="0" eb="1">
      <t>ダイ</t>
    </rPh>
    <rPh sb="3" eb="4">
      <t>ヒョウ</t>
    </rPh>
    <rPh sb="6" eb="7">
      <t>サイ</t>
    </rPh>
    <rPh sb="8" eb="10">
      <t>カゲツ</t>
    </rPh>
    <rPh sb="10" eb="11">
      <t>ジ</t>
    </rPh>
    <rPh sb="11" eb="13">
      <t>シカ</t>
    </rPh>
    <rPh sb="13" eb="15">
      <t>ケンコウ</t>
    </rPh>
    <rPh sb="15" eb="17">
      <t>シンサ</t>
    </rPh>
    <rPh sb="18" eb="20">
      <t>ケッカ</t>
    </rPh>
    <phoneticPr fontId="7"/>
  </si>
  <si>
    <t>（４）事業未実施の場合は各欄に「－」を、事業を実施しているが該当者がいない場合は「０」と表示すること。</t>
    <phoneticPr fontId="7"/>
  </si>
  <si>
    <t>（３）「う蝕罹患率」及び「一人平均う歯数」は、（０．００）と表示すること。</t>
    <phoneticPr fontId="7"/>
  </si>
  <si>
    <t>渡島保健所</t>
    <rPh sb="0" eb="2">
      <t>オシマ</t>
    </rPh>
    <phoneticPr fontId="7"/>
  </si>
  <si>
    <t>d</t>
    <phoneticPr fontId="7"/>
  </si>
  <si>
    <t>c</t>
    <phoneticPr fontId="7"/>
  </si>
  <si>
    <t>b/a</t>
    <phoneticPr fontId="7"/>
  </si>
  <si>
    <t>b</t>
  </si>
  <si>
    <t>a</t>
  </si>
  <si>
    <t>軟組織の異常</t>
    <rPh sb="0" eb="1">
      <t>ナン</t>
    </rPh>
    <rPh sb="1" eb="3">
      <t>ソシキ</t>
    </rPh>
    <rPh sb="4" eb="6">
      <t>イジョウ</t>
    </rPh>
    <phoneticPr fontId="7"/>
  </si>
  <si>
    <t>う歯総本数</t>
    <rPh sb="1" eb="2">
      <t>ハ</t>
    </rPh>
    <rPh sb="2" eb="3">
      <t>ソウ</t>
    </rPh>
    <rPh sb="3" eb="5">
      <t>ホンスウ</t>
    </rPh>
    <phoneticPr fontId="7"/>
  </si>
  <si>
    <t>う歯のない者</t>
    <rPh sb="1" eb="2">
      <t>ハ</t>
    </rPh>
    <rPh sb="5" eb="6">
      <t>モノ</t>
    </rPh>
    <phoneticPr fontId="7"/>
  </si>
  <si>
    <t>受診率(%)</t>
    <rPh sb="0" eb="3">
      <t>ジュシンリツ</t>
    </rPh>
    <phoneticPr fontId="7"/>
  </si>
  <si>
    <t>受診者数</t>
    <rPh sb="0" eb="3">
      <t>ジュシンシャ</t>
    </rPh>
    <rPh sb="3" eb="4">
      <t>スウ</t>
    </rPh>
    <phoneticPr fontId="7"/>
  </si>
  <si>
    <t>対象者</t>
    <rPh sb="0" eb="3">
      <t>タイショウシャ</t>
    </rPh>
    <phoneticPr fontId="7"/>
  </si>
  <si>
    <t>第２０表　３歳児歯科健康診査の結果</t>
    <rPh sb="0" eb="1">
      <t>ダイ</t>
    </rPh>
    <rPh sb="3" eb="4">
      <t>ヒョウ</t>
    </rPh>
    <rPh sb="6" eb="7">
      <t>サイ</t>
    </rPh>
    <rPh sb="7" eb="8">
      <t>ジ</t>
    </rPh>
    <rPh sb="8" eb="10">
      <t>シカ</t>
    </rPh>
    <rPh sb="10" eb="12">
      <t>ケンコウ</t>
    </rPh>
    <rPh sb="12" eb="14">
      <t>シンサ</t>
    </rPh>
    <rPh sb="15" eb="17">
      <t>ケッカ</t>
    </rPh>
    <phoneticPr fontId="7"/>
  </si>
  <si>
    <t>保健所活動</t>
    <rPh sb="0" eb="3">
      <t>ホケンショ</t>
    </rPh>
    <rPh sb="3" eb="5">
      <t>カツドウ</t>
    </rPh>
    <phoneticPr fontId="7"/>
  </si>
  <si>
    <t>-</t>
    <phoneticPr fontId="7"/>
  </si>
  <si>
    <t>全道</t>
    <phoneticPr fontId="7"/>
  </si>
  <si>
    <t>(再掲)健診の事後指導</t>
    <rPh sb="1" eb="3">
      <t>サイケイ</t>
    </rPh>
    <rPh sb="4" eb="6">
      <t>ケンシン</t>
    </rPh>
    <rPh sb="7" eb="9">
      <t>ジゴ</t>
    </rPh>
    <rPh sb="9" eb="11">
      <t>シドウ</t>
    </rPh>
    <phoneticPr fontId="7"/>
  </si>
  <si>
    <t>延人員</t>
    <rPh sb="0" eb="1">
      <t>ノ</t>
    </rPh>
    <rPh sb="1" eb="3">
      <t>ジンイン</t>
    </rPh>
    <phoneticPr fontId="7"/>
  </si>
  <si>
    <t>実人員</t>
    <rPh sb="0" eb="1">
      <t>ミ</t>
    </rPh>
    <rPh sb="1" eb="3">
      <t>ジンイン</t>
    </rPh>
    <phoneticPr fontId="7"/>
  </si>
  <si>
    <t>電話相談延人員</t>
    <rPh sb="0" eb="2">
      <t>デンワ</t>
    </rPh>
    <rPh sb="2" eb="4">
      <t>ソウダン</t>
    </rPh>
    <rPh sb="4" eb="5">
      <t>ノ</t>
    </rPh>
    <rPh sb="5" eb="7">
      <t>ジンイン</t>
    </rPh>
    <phoneticPr fontId="7"/>
  </si>
  <si>
    <t>幼  児</t>
    <rPh sb="0" eb="1">
      <t>ヨウ</t>
    </rPh>
    <rPh sb="3" eb="4">
      <t>コ</t>
    </rPh>
    <phoneticPr fontId="7"/>
  </si>
  <si>
    <t>乳  児</t>
    <rPh sb="0" eb="1">
      <t>チチ</t>
    </rPh>
    <rPh sb="3" eb="4">
      <t>コ</t>
    </rPh>
    <phoneticPr fontId="7"/>
  </si>
  <si>
    <t>産  婦</t>
    <rPh sb="0" eb="1">
      <t>サン</t>
    </rPh>
    <rPh sb="3" eb="4">
      <t>フ</t>
    </rPh>
    <phoneticPr fontId="7"/>
  </si>
  <si>
    <t>妊  婦</t>
    <rPh sb="0" eb="1">
      <t>ニン</t>
    </rPh>
    <rPh sb="3" eb="4">
      <t>フ</t>
    </rPh>
    <phoneticPr fontId="7"/>
  </si>
  <si>
    <t>第２１表　母子保健（保健指導）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ホケン</t>
    </rPh>
    <rPh sb="12" eb="14">
      <t>シドウ</t>
    </rPh>
    <phoneticPr fontId="7"/>
  </si>
  <si>
    <t>乳児家庭全戸訪問事業を併せて実施(再掲)</t>
    <phoneticPr fontId="7"/>
  </si>
  <si>
    <t>医療機関委託(再掲)</t>
    <rPh sb="7" eb="9">
      <t>サイケイ</t>
    </rPh>
    <phoneticPr fontId="7"/>
  </si>
  <si>
    <t>実施数</t>
    <rPh sb="0" eb="2">
      <t>ジッシ</t>
    </rPh>
    <rPh sb="2" eb="3">
      <t>スウ</t>
    </rPh>
    <phoneticPr fontId="7"/>
  </si>
  <si>
    <t>保健所活動</t>
  </si>
  <si>
    <t>乳児家庭全戸訪問事業を併せて実施(再掲)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1" eb="12">
      <t>アワ</t>
    </rPh>
    <rPh sb="14" eb="16">
      <t>ジッシ</t>
    </rPh>
    <rPh sb="17" eb="19">
      <t>サイケイ</t>
    </rPh>
    <phoneticPr fontId="7"/>
  </si>
  <si>
    <t>八雲保健所</t>
    <rPh sb="0" eb="1">
      <t>ハチ</t>
    </rPh>
    <rPh sb="1" eb="2">
      <t>クモ</t>
    </rPh>
    <rPh sb="2" eb="4">
      <t>ホケン</t>
    </rPh>
    <rPh sb="4" eb="5">
      <t>ショ</t>
    </rPh>
    <phoneticPr fontId="7"/>
  </si>
  <si>
    <t>乳児家庭全戸訪問事業を併せて実施(再掲)</t>
    <phoneticPr fontId="7"/>
  </si>
  <si>
    <t>森町</t>
    <rPh sb="0" eb="1">
      <t>モリ</t>
    </rPh>
    <rPh sb="1" eb="2">
      <t>チョウ</t>
    </rPh>
    <phoneticPr fontId="7"/>
  </si>
  <si>
    <t>鹿部町</t>
    <rPh sb="0" eb="2">
      <t>シカベ</t>
    </rPh>
    <rPh sb="2" eb="3">
      <t>チョウ</t>
    </rPh>
    <phoneticPr fontId="7"/>
  </si>
  <si>
    <t>北斗市</t>
    <rPh sb="0" eb="2">
      <t>ホクト</t>
    </rPh>
    <rPh sb="2" eb="3">
      <t>シ</t>
    </rPh>
    <phoneticPr fontId="7"/>
  </si>
  <si>
    <t>全道</t>
    <phoneticPr fontId="7"/>
  </si>
  <si>
    <t>乳児（新生児・未熟児除く）</t>
    <rPh sb="0" eb="2">
      <t>ニュウジ</t>
    </rPh>
    <rPh sb="3" eb="6">
      <t>シンセイジ</t>
    </rPh>
    <rPh sb="7" eb="10">
      <t>ミジュクジ</t>
    </rPh>
    <rPh sb="10" eb="11">
      <t>ノゾ</t>
    </rPh>
    <phoneticPr fontId="7"/>
  </si>
  <si>
    <t>未熟児</t>
    <rPh sb="0" eb="3">
      <t>ミジュクジ</t>
    </rPh>
    <phoneticPr fontId="7"/>
  </si>
  <si>
    <t>新生児
（未熟児除く）</t>
    <rPh sb="0" eb="3">
      <t>シンセイジ</t>
    </rPh>
    <rPh sb="5" eb="8">
      <t>ミジュクジ</t>
    </rPh>
    <rPh sb="8" eb="9">
      <t>ノゾ</t>
    </rPh>
    <phoneticPr fontId="7"/>
  </si>
  <si>
    <t>第２２表　母子保健（訪問指導）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ホウモン</t>
    </rPh>
    <rPh sb="12" eb="14">
      <t>シドウ</t>
    </rPh>
    <phoneticPr fontId="7"/>
  </si>
  <si>
    <t>（２）各欄は、「第１号該当」と「第２号該当」の合計を記載すること。</t>
  </si>
  <si>
    <t>（１）衛生行政報告例の「人口妊娠中絶」を参照のこと。</t>
    <rPh sb="3" eb="5">
      <t>エイセイ</t>
    </rPh>
    <rPh sb="5" eb="7">
      <t>ギョウセイ</t>
    </rPh>
    <rPh sb="7" eb="10">
      <t>ホウコクレイ</t>
    </rPh>
    <rPh sb="12" eb="14">
      <t>ジンコウ</t>
    </rPh>
    <rPh sb="14" eb="16">
      <t>ニンシン</t>
    </rPh>
    <rPh sb="16" eb="18">
      <t>チュウゼツ</t>
    </rPh>
    <phoneticPr fontId="7"/>
  </si>
  <si>
    <t>資料　衛生行政報告例</t>
    <rPh sb="3" eb="5">
      <t>エイセイ</t>
    </rPh>
    <rPh sb="5" eb="7">
      <t>ギョウセイ</t>
    </rPh>
    <rPh sb="7" eb="10">
      <t>ホウコクレイ</t>
    </rPh>
    <phoneticPr fontId="7"/>
  </si>
  <si>
    <t>合計</t>
  </si>
  <si>
    <t>週数不詳</t>
    <rPh sb="0" eb="2">
      <t>シュウスウ</t>
    </rPh>
    <phoneticPr fontId="7"/>
  </si>
  <si>
    <t>満20・満21週</t>
    <rPh sb="0" eb="1">
      <t>マン</t>
    </rPh>
    <rPh sb="4" eb="5">
      <t>マン</t>
    </rPh>
    <phoneticPr fontId="7"/>
  </si>
  <si>
    <t>満16～満19週</t>
    <rPh sb="0" eb="1">
      <t>マン</t>
    </rPh>
    <rPh sb="4" eb="5">
      <t>マン</t>
    </rPh>
    <phoneticPr fontId="7"/>
  </si>
  <si>
    <t>満12～満15週</t>
    <rPh sb="0" eb="1">
      <t>マン</t>
    </rPh>
    <rPh sb="4" eb="5">
      <t>マン</t>
    </rPh>
    <phoneticPr fontId="7"/>
  </si>
  <si>
    <t>満 8～満11週</t>
    <rPh sb="0" eb="1">
      <t>マン</t>
    </rPh>
    <rPh sb="4" eb="5">
      <t>マン</t>
    </rPh>
    <phoneticPr fontId="7"/>
  </si>
  <si>
    <t>　～満 7週</t>
    <rPh sb="2" eb="3">
      <t>マン</t>
    </rPh>
    <phoneticPr fontId="7"/>
  </si>
  <si>
    <t>合計</t>
    <rPh sb="0" eb="2">
      <t>ゴウケイ</t>
    </rPh>
    <phoneticPr fontId="7"/>
  </si>
  <si>
    <t>市立函館保健所</t>
    <rPh sb="0" eb="2">
      <t>シリツ</t>
    </rPh>
    <rPh sb="2" eb="4">
      <t>ハコダテ</t>
    </rPh>
    <phoneticPr fontId="7"/>
  </si>
  <si>
    <t>不詳</t>
  </si>
  <si>
    <t>50歳以上</t>
  </si>
  <si>
    <t>45～49歳</t>
  </si>
  <si>
    <t>40～44歳</t>
  </si>
  <si>
    <t>35～39歳</t>
  </si>
  <si>
    <t>30～34歳</t>
  </si>
  <si>
    <t>25～29歳</t>
  </si>
  <si>
    <t>20～24歳</t>
  </si>
  <si>
    <t>19歳</t>
    <phoneticPr fontId="7"/>
  </si>
  <si>
    <t>18歳</t>
    <phoneticPr fontId="7"/>
  </si>
  <si>
    <t>17歳</t>
    <phoneticPr fontId="7"/>
  </si>
  <si>
    <t>16歳</t>
    <phoneticPr fontId="7"/>
  </si>
  <si>
    <t>15歳</t>
    <phoneticPr fontId="7"/>
  </si>
  <si>
    <t>15歳未満</t>
    <phoneticPr fontId="7"/>
  </si>
  <si>
    <t>第２３表　人工妊娠中絶数（年齢階級・妊娠週数別）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2">
      <t>スウ</t>
    </rPh>
    <rPh sb="13" eb="15">
      <t>ネンレイ</t>
    </rPh>
    <rPh sb="15" eb="17">
      <t>カイキュウ</t>
    </rPh>
    <rPh sb="18" eb="20">
      <t>ニンシン</t>
    </rPh>
    <rPh sb="20" eb="21">
      <t>シュウ</t>
    </rPh>
    <rPh sb="21" eb="22">
      <t>スウ</t>
    </rPh>
    <rPh sb="22" eb="23">
      <t>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</si>
</sst>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.0_);[Red]\(#,##0.0\)"/>
    <numFmt numFmtId="178" formatCode="0_);[Red]\(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b/>
      <sz val="9"/>
      <color indexed="1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color indexed="48"/>
      <name val="ＭＳ 明朝"/>
      <family val="1"/>
      <charset val="128"/>
    </font>
    <font>
      <b/>
      <sz val="9"/>
      <color indexed="10"/>
      <name val="ＪＳ明朝"/>
      <family val="1"/>
      <charset val="128"/>
    </font>
    <font>
      <sz val="11"/>
      <name val="ＭＳ ゴシック"/>
      <family val="3"/>
      <charset val="128"/>
    </font>
    <font>
      <sz val="9"/>
      <name val="Arial"/>
      <family val="2"/>
    </font>
    <font>
      <b/>
      <sz val="9"/>
      <color indexed="18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Arial"/>
      <family val="2"/>
    </font>
    <font>
      <sz val="9"/>
      <name val="ＭＳ Ｐゴシック"/>
      <family val="3"/>
      <charset val="128"/>
    </font>
    <font>
      <sz val="11"/>
      <name val="Arial"/>
      <family val="2"/>
    </font>
    <font>
      <sz val="8"/>
      <name val="Arial"/>
      <family val="2"/>
    </font>
    <font>
      <b/>
      <sz val="8"/>
      <color indexed="10"/>
      <name val="ＭＳ 明朝"/>
      <family val="1"/>
      <charset val="128"/>
    </font>
    <font>
      <sz val="8"/>
      <color indexed="10"/>
      <name val="Arial"/>
      <family val="2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 diagonalUp="1">
      <left/>
      <right/>
      <top style="thin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38" fontId="1" fillId="0" borderId="0" applyFont="0" applyFill="0" applyBorder="0" applyAlignment="0" applyProtection="0"/>
    <xf numFmtId="0" fontId="8" fillId="0" borderId="0"/>
  </cellStyleXfs>
  <cellXfs count="460">
    <xf numFmtId="0" fontId="0" fillId="0" borderId="0" xfId="0">
      <alignment vertical="center"/>
    </xf>
    <xf numFmtId="38" fontId="2" fillId="0" borderId="0" xfId="1" applyFont="1" applyAlignment="1"/>
    <xf numFmtId="38" fontId="2" fillId="2" borderId="0" xfId="1" applyFont="1" applyFill="1" applyAlignment="1"/>
    <xf numFmtId="38" fontId="2" fillId="2" borderId="0" xfId="1" applyFont="1" applyFill="1" applyAlignment="1">
      <alignment horizontal="right"/>
    </xf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2" borderId="0" xfId="1" applyFont="1" applyFill="1" applyAlignment="1"/>
    <xf numFmtId="38" fontId="4" fillId="2" borderId="0" xfId="1" applyFont="1" applyFill="1" applyAlignment="1">
      <alignment horizontal="right"/>
    </xf>
    <xf numFmtId="38" fontId="4" fillId="0" borderId="0" xfId="1" applyFont="1" applyAlignment="1">
      <alignment horizontal="left"/>
    </xf>
    <xf numFmtId="38" fontId="5" fillId="0" borderId="0" xfId="1" applyFont="1" applyAlignment="1"/>
    <xf numFmtId="38" fontId="5" fillId="2" borderId="0" xfId="1" applyFont="1" applyFill="1" applyAlignment="1"/>
    <xf numFmtId="38" fontId="5" fillId="2" borderId="0" xfId="1" applyFont="1" applyFill="1" applyAlignment="1">
      <alignment horizontal="right"/>
    </xf>
    <xf numFmtId="38" fontId="6" fillId="0" borderId="0" xfId="1" applyFont="1" applyAlignment="1"/>
    <xf numFmtId="38" fontId="6" fillId="0" borderId="0" xfId="1" applyFont="1" applyAlignment="1">
      <alignment horizontal="left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5" fillId="0" borderId="0" xfId="1" applyFont="1" applyBorder="1" applyAlignment="1"/>
    <xf numFmtId="38" fontId="2" fillId="0" borderId="0" xfId="1" applyFont="1" applyBorder="1" applyAlignment="1"/>
    <xf numFmtId="38" fontId="2" fillId="3" borderId="0" xfId="1" applyFont="1" applyFill="1" applyAlignment="1"/>
    <xf numFmtId="38" fontId="2" fillId="3" borderId="0" xfId="1" applyFont="1" applyFill="1" applyAlignment="1">
      <alignment horizontal="right"/>
    </xf>
    <xf numFmtId="0" fontId="1" fillId="3" borderId="0" xfId="0" applyFont="1" applyFill="1" applyBorder="1" applyAlignment="1">
      <alignment vertical="center"/>
    </xf>
    <xf numFmtId="38" fontId="4" fillId="0" borderId="0" xfId="1" applyFont="1" applyBorder="1" applyAlignment="1">
      <alignment vertical="top" wrapText="1"/>
    </xf>
    <xf numFmtId="38" fontId="2" fillId="3" borderId="0" xfId="1" applyFont="1" applyFill="1" applyBorder="1" applyAlignment="1"/>
    <xf numFmtId="38" fontId="2" fillId="3" borderId="0" xfId="1" applyFont="1" applyFill="1" applyBorder="1" applyAlignment="1">
      <alignment horizontal="right"/>
    </xf>
    <xf numFmtId="0" fontId="2" fillId="0" borderId="0" xfId="2" applyFont="1"/>
    <xf numFmtId="0" fontId="2" fillId="3" borderId="0" xfId="2" applyFont="1" applyFill="1"/>
    <xf numFmtId="0" fontId="2" fillId="3" borderId="0" xfId="2" applyFont="1" applyFill="1" applyBorder="1"/>
    <xf numFmtId="0" fontId="2" fillId="3" borderId="0" xfId="2" applyFont="1" applyFill="1" applyBorder="1" applyAlignment="1">
      <alignment horizontal="right"/>
    </xf>
    <xf numFmtId="0" fontId="2" fillId="0" borderId="0" xfId="2" applyFont="1" applyBorder="1"/>
    <xf numFmtId="0" fontId="2" fillId="0" borderId="0" xfId="2" applyFont="1" applyBorder="1" applyAlignment="1">
      <alignment horizontal="left"/>
    </xf>
    <xf numFmtId="38" fontId="2" fillId="0" borderId="0" xfId="1" applyFont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left"/>
    </xf>
    <xf numFmtId="38" fontId="2" fillId="0" borderId="0" xfId="1" applyFont="1" applyFill="1" applyBorder="1" applyAlignment="1">
      <alignment horizontal="left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 vertical="center"/>
    </xf>
    <xf numFmtId="176" fontId="9" fillId="4" borderId="1" xfId="1" applyNumberFormat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center" vertical="center" wrapText="1"/>
    </xf>
    <xf numFmtId="38" fontId="2" fillId="5" borderId="4" xfId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5" borderId="6" xfId="1" applyFont="1" applyFill="1" applyBorder="1" applyAlignment="1">
      <alignment horizontal="right" vertical="center"/>
    </xf>
    <xf numFmtId="38" fontId="2" fillId="5" borderId="7" xfId="1" applyFont="1" applyFill="1" applyBorder="1" applyAlignment="1">
      <alignment horizontal="left" vertical="center"/>
    </xf>
    <xf numFmtId="38" fontId="2" fillId="5" borderId="8" xfId="1" applyFont="1" applyFill="1" applyBorder="1" applyAlignment="1">
      <alignment horizontal="left" vertical="center"/>
    </xf>
    <xf numFmtId="38" fontId="2" fillId="0" borderId="9" xfId="1" applyFont="1" applyFill="1" applyBorder="1" applyAlignment="1">
      <alignment horizontal="right"/>
    </xf>
    <xf numFmtId="38" fontId="2" fillId="5" borderId="7" xfId="1" applyFont="1" applyFill="1" applyBorder="1" applyAlignment="1">
      <alignment horizontal="left"/>
    </xf>
    <xf numFmtId="38" fontId="2" fillId="0" borderId="1" xfId="1" quotePrefix="1" applyFont="1" applyFill="1" applyBorder="1" applyAlignment="1">
      <alignment horizontal="right" vertical="center"/>
    </xf>
    <xf numFmtId="38" fontId="9" fillId="0" borderId="0" xfId="1" applyFont="1" applyAlignment="1"/>
    <xf numFmtId="38" fontId="9" fillId="6" borderId="1" xfId="1" applyFont="1" applyFill="1" applyBorder="1" applyAlignment="1">
      <alignment horizontal="right"/>
    </xf>
    <xf numFmtId="38" fontId="9" fillId="4" borderId="1" xfId="1" applyFont="1" applyFill="1" applyBorder="1" applyAlignment="1">
      <alignment horizontal="right"/>
    </xf>
    <xf numFmtId="176" fontId="9" fillId="4" borderId="1" xfId="1" applyNumberFormat="1" applyFont="1" applyFill="1" applyBorder="1" applyAlignment="1">
      <alignment horizontal="right"/>
    </xf>
    <xf numFmtId="38" fontId="9" fillId="6" borderId="2" xfId="1" applyFont="1" applyFill="1" applyBorder="1" applyAlignment="1">
      <alignment horizontal="right"/>
    </xf>
    <xf numFmtId="38" fontId="2" fillId="6" borderId="2" xfId="1" applyFont="1" applyFill="1" applyBorder="1" applyAlignment="1">
      <alignment horizontal="right"/>
    </xf>
    <xf numFmtId="38" fontId="2" fillId="6" borderId="9" xfId="1" applyFont="1" applyFill="1" applyBorder="1" applyAlignment="1">
      <alignment horizontal="right"/>
    </xf>
    <xf numFmtId="38" fontId="9" fillId="5" borderId="1" xfId="1" applyFont="1" applyFill="1" applyBorder="1" applyAlignment="1">
      <alignment horizontal="center" vertical="center" wrapText="1"/>
    </xf>
    <xf numFmtId="38" fontId="10" fillId="5" borderId="7" xfId="1" applyFont="1" applyFill="1" applyBorder="1" applyAlignment="1">
      <alignment horizontal="left"/>
    </xf>
    <xf numFmtId="38" fontId="9" fillId="5" borderId="6" xfId="1" applyFont="1" applyFill="1" applyBorder="1" applyAlignment="1">
      <alignment horizontal="right"/>
    </xf>
    <xf numFmtId="38" fontId="9" fillId="5" borderId="7" xfId="1" applyFont="1" applyFill="1" applyBorder="1" applyAlignment="1">
      <alignment horizontal="left" vertical="center"/>
    </xf>
    <xf numFmtId="38" fontId="9" fillId="7" borderId="1" xfId="1" applyFont="1" applyFill="1" applyBorder="1" applyAlignment="1">
      <alignment horizontal="right"/>
    </xf>
    <xf numFmtId="38" fontId="9" fillId="7" borderId="2" xfId="1" applyFont="1" applyFill="1" applyBorder="1" applyAlignment="1">
      <alignment horizontal="right"/>
    </xf>
    <xf numFmtId="0" fontId="0" fillId="5" borderId="10" xfId="0" applyFill="1" applyBorder="1" applyAlignment="1">
      <alignment horizontal="left" vertical="center"/>
    </xf>
    <xf numFmtId="38" fontId="9" fillId="4" borderId="1" xfId="1" applyNumberFormat="1" applyFont="1" applyFill="1" applyBorder="1" applyAlignment="1">
      <alignment horizontal="right"/>
    </xf>
    <xf numFmtId="38" fontId="9" fillId="5" borderId="11" xfId="1" applyFont="1" applyFill="1" applyBorder="1" applyAlignment="1">
      <alignment horizontal="left" vertical="center" wrapText="1"/>
    </xf>
    <xf numFmtId="38" fontId="11" fillId="0" borderId="1" xfId="1" applyFont="1" applyBorder="1" applyAlignment="1">
      <alignment horizontal="right" vertical="center"/>
    </xf>
    <xf numFmtId="38" fontId="11" fillId="3" borderId="1" xfId="1" applyFont="1" applyFill="1" applyBorder="1" applyAlignment="1">
      <alignment horizontal="right" vertical="center"/>
    </xf>
    <xf numFmtId="38" fontId="9" fillId="5" borderId="4" xfId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38" fontId="9" fillId="5" borderId="6" xfId="1" applyFont="1" applyFill="1" applyBorder="1" applyAlignment="1">
      <alignment horizontal="right" vertical="center"/>
    </xf>
    <xf numFmtId="38" fontId="9" fillId="5" borderId="1" xfId="1" applyFont="1" applyFill="1" applyBorder="1" applyAlignment="1">
      <alignment horizontal="left" vertical="center" wrapText="1"/>
    </xf>
    <xf numFmtId="38" fontId="2" fillId="4" borderId="1" xfId="1" applyFont="1" applyFill="1" applyBorder="1" applyAlignment="1">
      <alignment horizontal="right" vertical="center"/>
    </xf>
    <xf numFmtId="177" fontId="2" fillId="4" borderId="1" xfId="1" applyNumberFormat="1" applyFont="1" applyFill="1" applyBorder="1" applyAlignment="1">
      <alignment horizontal="right" vertical="center"/>
    </xf>
    <xf numFmtId="38" fontId="10" fillId="3" borderId="1" xfId="1" applyFont="1" applyFill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176" fontId="2" fillId="4" borderId="1" xfId="1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/>
    </xf>
    <xf numFmtId="38" fontId="10" fillId="5" borderId="10" xfId="1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38" fontId="10" fillId="0" borderId="5" xfId="1" applyFont="1" applyBorder="1" applyAlignment="1">
      <alignment horizontal="right" vertical="center"/>
    </xf>
    <xf numFmtId="38" fontId="10" fillId="5" borderId="6" xfId="1" applyFont="1" applyFill="1" applyBorder="1" applyAlignment="1">
      <alignment horizontal="right" vertical="center"/>
    </xf>
    <xf numFmtId="38" fontId="10" fillId="5" borderId="8" xfId="1" applyFont="1" applyFill="1" applyBorder="1" applyAlignment="1">
      <alignment horizontal="left" vertical="center"/>
    </xf>
    <xf numFmtId="38" fontId="2" fillId="3" borderId="2" xfId="1" applyFont="1" applyFill="1" applyBorder="1" applyAlignment="1">
      <alignment horizontal="right"/>
    </xf>
    <xf numFmtId="38" fontId="2" fillId="3" borderId="9" xfId="1" applyFont="1" applyFill="1" applyBorder="1" applyAlignment="1">
      <alignment horizontal="right"/>
    </xf>
    <xf numFmtId="38" fontId="10" fillId="3" borderId="5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0" fontId="13" fillId="0" borderId="12" xfId="0" applyFont="1" applyFill="1" applyBorder="1" applyAlignment="1" applyProtection="1">
      <protection locked="0"/>
    </xf>
    <xf numFmtId="0" fontId="13" fillId="0" borderId="13" xfId="0" applyFont="1" applyFill="1" applyBorder="1" applyAlignment="1" applyProtection="1">
      <protection locked="0"/>
    </xf>
    <xf numFmtId="176" fontId="9" fillId="4" borderId="12" xfId="1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2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protection locked="0"/>
    </xf>
    <xf numFmtId="38" fontId="9" fillId="6" borderId="1" xfId="1" applyNumberFormat="1" applyFont="1" applyFill="1" applyBorder="1" applyAlignment="1">
      <alignment horizontal="right" vertical="center"/>
    </xf>
    <xf numFmtId="38" fontId="9" fillId="4" borderId="1" xfId="1" applyNumberFormat="1" applyFont="1" applyFill="1" applyBorder="1" applyAlignment="1">
      <alignment horizontal="right" vertical="center"/>
    </xf>
    <xf numFmtId="38" fontId="9" fillId="6" borderId="2" xfId="1" applyNumberFormat="1" applyFont="1" applyFill="1" applyBorder="1" applyAlignment="1">
      <alignment horizontal="right" vertical="center"/>
    </xf>
    <xf numFmtId="38" fontId="9" fillId="6" borderId="9" xfId="1" applyNumberFormat="1" applyFont="1" applyFill="1" applyBorder="1" applyAlignment="1">
      <alignment horizontal="right" vertical="center"/>
    </xf>
    <xf numFmtId="38" fontId="9" fillId="6" borderId="1" xfId="1" applyFont="1" applyFill="1" applyBorder="1" applyAlignment="1">
      <alignment horizontal="center" vertical="center" wrapText="1"/>
    </xf>
    <xf numFmtId="38" fontId="9" fillId="6" borderId="4" xfId="1" applyFont="1" applyFill="1" applyBorder="1" applyAlignment="1">
      <alignment horizontal="left" vertical="center"/>
    </xf>
    <xf numFmtId="38" fontId="9" fillId="6" borderId="7" xfId="1" applyFont="1" applyFill="1" applyBorder="1" applyAlignment="1">
      <alignment horizontal="left"/>
    </xf>
    <xf numFmtId="38" fontId="9" fillId="6" borderId="6" xfId="1" applyFont="1" applyFill="1" applyBorder="1" applyAlignment="1">
      <alignment horizontal="right"/>
    </xf>
    <xf numFmtId="38" fontId="9" fillId="6" borderId="7" xfId="1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 wrapText="1"/>
    </xf>
    <xf numFmtId="38" fontId="15" fillId="6" borderId="1" xfId="1" applyFont="1" applyFill="1" applyBorder="1" applyAlignment="1">
      <alignment horizontal="right"/>
    </xf>
    <xf numFmtId="177" fontId="15" fillId="6" borderId="1" xfId="1" applyNumberFormat="1" applyFont="1" applyFill="1" applyBorder="1" applyAlignment="1">
      <alignment horizontal="right" vertical="center"/>
    </xf>
    <xf numFmtId="38" fontId="9" fillId="6" borderId="14" xfId="1" applyFont="1" applyFill="1" applyBorder="1" applyAlignment="1">
      <alignment horizontal="left"/>
    </xf>
    <xf numFmtId="38" fontId="9" fillId="6" borderId="10" xfId="1" applyFont="1" applyFill="1" applyBorder="1" applyAlignment="1">
      <alignment horizontal="left" vertical="center" wrapText="1"/>
    </xf>
    <xf numFmtId="38" fontId="2" fillId="0" borderId="6" xfId="1" applyFont="1" applyFill="1" applyBorder="1" applyAlignment="1">
      <alignment horizontal="left" vertical="center" wrapText="1"/>
    </xf>
    <xf numFmtId="38" fontId="9" fillId="6" borderId="15" xfId="1" applyNumberFormat="1" applyFont="1" applyFill="1" applyBorder="1" applyAlignment="1">
      <alignment horizontal="right" vertical="center"/>
    </xf>
    <xf numFmtId="38" fontId="9" fillId="6" borderId="16" xfId="1" applyFont="1" applyFill="1" applyBorder="1" applyAlignment="1"/>
    <xf numFmtId="38" fontId="9" fillId="6" borderId="11" xfId="1" applyFont="1" applyFill="1" applyBorder="1" applyAlignment="1">
      <alignment horizontal="left" vertical="center" wrapText="1"/>
    </xf>
    <xf numFmtId="38" fontId="2" fillId="0" borderId="7" xfId="1" applyFont="1" applyFill="1" applyBorder="1" applyAlignment="1"/>
    <xf numFmtId="0" fontId="8" fillId="0" borderId="10" xfId="2" applyFont="1" applyFill="1" applyBorder="1" applyAlignment="1"/>
    <xf numFmtId="0" fontId="8" fillId="0" borderId="10" xfId="2" applyFont="1" applyFill="1" applyBorder="1" applyAlignment="1">
      <alignment horizontal="center" vertical="center" textRotation="255"/>
    </xf>
    <xf numFmtId="38" fontId="2" fillId="0" borderId="10" xfId="1" applyFont="1" applyFill="1" applyBorder="1" applyAlignment="1">
      <alignment horizontal="center" vertical="center" textRotation="255" wrapText="1"/>
    </xf>
    <xf numFmtId="38" fontId="16" fillId="0" borderId="10" xfId="1" applyFont="1" applyFill="1" applyBorder="1" applyAlignment="1">
      <alignment horizontal="center" vertical="center" textRotation="255" wrapText="1"/>
    </xf>
    <xf numFmtId="38" fontId="2" fillId="0" borderId="10" xfId="1" applyFont="1" applyFill="1" applyBorder="1" applyAlignment="1">
      <alignment horizontal="center" vertical="center" textRotation="255"/>
    </xf>
    <xf numFmtId="38" fontId="2" fillId="0" borderId="10" xfId="1" applyFont="1" applyFill="1" applyBorder="1" applyAlignment="1">
      <alignment horizontal="center" vertical="center" textRotation="255"/>
    </xf>
    <xf numFmtId="38" fontId="2" fillId="3" borderId="1" xfId="1" applyFont="1" applyFill="1" applyBorder="1" applyAlignment="1">
      <alignment horizontal="center" vertical="center" wrapText="1"/>
    </xf>
    <xf numFmtId="38" fontId="2" fillId="3" borderId="17" xfId="1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textRotation="255"/>
    </xf>
    <xf numFmtId="0" fontId="8" fillId="0" borderId="10" xfId="2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textRotation="255" wrapText="1"/>
    </xf>
    <xf numFmtId="38" fontId="2" fillId="0" borderId="13" xfId="1" applyFont="1" applyBorder="1" applyAlignment="1">
      <alignment horizontal="center"/>
    </xf>
    <xf numFmtId="38" fontId="2" fillId="0" borderId="14" xfId="1" applyFont="1" applyBorder="1" applyAlignment="1">
      <alignment horizontal="center"/>
    </xf>
    <xf numFmtId="38" fontId="2" fillId="0" borderId="7" xfId="1" applyFont="1" applyBorder="1" applyAlignment="1">
      <alignment horizontal="left" wrapText="1"/>
    </xf>
    <xf numFmtId="38" fontId="2" fillId="0" borderId="0" xfId="1" applyFont="1" applyFill="1" applyBorder="1" applyAlignment="1"/>
    <xf numFmtId="38" fontId="2" fillId="0" borderId="11" xfId="1" applyFont="1" applyFill="1" applyBorder="1" applyAlignment="1">
      <alignment horizontal="center" vertical="center" textRotation="255" wrapText="1"/>
    </xf>
    <xf numFmtId="0" fontId="8" fillId="0" borderId="17" xfId="2" applyFont="1" applyFill="1" applyBorder="1" applyAlignment="1">
      <alignment horizontal="center" vertical="center" textRotation="255"/>
    </xf>
    <xf numFmtId="38" fontId="2" fillId="0" borderId="11" xfId="1" applyFont="1" applyFill="1" applyBorder="1" applyAlignment="1">
      <alignment horizontal="center" vertical="center" wrapText="1"/>
    </xf>
    <xf numFmtId="38" fontId="16" fillId="0" borderId="11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vertical="center" textRotation="255"/>
    </xf>
    <xf numFmtId="0" fontId="8" fillId="3" borderId="12" xfId="2" applyFont="1" applyFill="1" applyBorder="1" applyAlignment="1">
      <alignment horizontal="center" vertical="center"/>
    </xf>
    <xf numFmtId="38" fontId="2" fillId="3" borderId="18" xfId="1" applyFont="1" applyFill="1" applyBorder="1" applyAlignment="1">
      <alignment horizontal="center" vertical="center"/>
    </xf>
    <xf numFmtId="38" fontId="2" fillId="3" borderId="12" xfId="1" applyFont="1" applyFill="1" applyBorder="1" applyAlignment="1">
      <alignment horizontal="center" vertical="center"/>
    </xf>
    <xf numFmtId="38" fontId="2" fillId="3" borderId="15" xfId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38" fontId="2" fillId="3" borderId="18" xfId="1" applyFont="1" applyFill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textRotation="255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textRotation="255" wrapText="1"/>
    </xf>
    <xf numFmtId="38" fontId="2" fillId="0" borderId="6" xfId="1" applyFont="1" applyBorder="1" applyAlignment="1">
      <alignment horizontal="center"/>
    </xf>
    <xf numFmtId="38" fontId="2" fillId="0" borderId="0" xfId="1" applyFont="1" applyBorder="1" applyAlignment="1">
      <alignment horizontal="center"/>
    </xf>
    <xf numFmtId="38" fontId="2" fillId="0" borderId="7" xfId="1" applyFont="1" applyBorder="1" applyAlignment="1">
      <alignment horizontal="left"/>
    </xf>
    <xf numFmtId="38" fontId="2" fillId="0" borderId="0" xfId="1" applyFont="1" applyFill="1" applyAlignment="1"/>
    <xf numFmtId="0" fontId="8" fillId="0" borderId="12" xfId="2" applyFont="1" applyFill="1" applyBorder="1" applyAlignment="1"/>
    <xf numFmtId="38" fontId="2" fillId="0" borderId="18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textRotation="255"/>
    </xf>
    <xf numFmtId="0" fontId="8" fillId="0" borderId="12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readingOrder="2"/>
    </xf>
    <xf numFmtId="0" fontId="8" fillId="0" borderId="15" xfId="2" applyFont="1" applyFill="1" applyBorder="1" applyAlignment="1">
      <alignment horizontal="center" vertical="center" readingOrder="2"/>
    </xf>
    <xf numFmtId="38" fontId="2" fillId="0" borderId="18" xfId="1" applyFont="1" applyFill="1" applyBorder="1" applyAlignment="1">
      <alignment horizontal="center" vertical="center" readingOrder="2"/>
    </xf>
    <xf numFmtId="38" fontId="2" fillId="0" borderId="0" xfId="1" applyFont="1" applyBorder="1" applyAlignment="1">
      <alignment horizontal="center" vertical="center" textRotation="255" wrapText="1"/>
    </xf>
    <xf numFmtId="0" fontId="8" fillId="0" borderId="12" xfId="2" applyFont="1" applyBorder="1" applyAlignment="1"/>
    <xf numFmtId="0" fontId="8" fillId="0" borderId="15" xfId="2" applyFont="1" applyBorder="1" applyAlignment="1"/>
    <xf numFmtId="38" fontId="2" fillId="0" borderId="18" xfId="1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38" fontId="2" fillId="0" borderId="18" xfId="1" applyFont="1" applyBorder="1" applyAlignment="1">
      <alignment horizontal="center"/>
    </xf>
    <xf numFmtId="38" fontId="2" fillId="0" borderId="12" xfId="1" applyFont="1" applyBorder="1" applyAlignment="1">
      <alignment horizontal="center"/>
    </xf>
    <xf numFmtId="38" fontId="2" fillId="0" borderId="19" xfId="1" applyFont="1" applyBorder="1" applyAlignment="1">
      <alignment horizontal="center"/>
    </xf>
    <xf numFmtId="38" fontId="2" fillId="0" borderId="20" xfId="1" applyFont="1" applyBorder="1" applyAlignment="1">
      <alignment horizontal="center"/>
    </xf>
    <xf numFmtId="38" fontId="2" fillId="0" borderId="16" xfId="1" applyFont="1" applyBorder="1" applyAlignment="1">
      <alignment horizontal="center"/>
    </xf>
    <xf numFmtId="38" fontId="2" fillId="0" borderId="19" xfId="1" applyFont="1" applyBorder="1" applyAlignment="1">
      <alignment horizontal="center"/>
    </xf>
    <xf numFmtId="38" fontId="2" fillId="0" borderId="20" xfId="1" applyFont="1" applyBorder="1" applyAlignment="1">
      <alignment horizontal="left"/>
    </xf>
    <xf numFmtId="38" fontId="11" fillId="0" borderId="0" xfId="1" applyFont="1" applyAlignment="1"/>
    <xf numFmtId="38" fontId="11" fillId="0" borderId="0" xfId="1" applyFont="1" applyFill="1" applyAlignment="1">
      <alignment horizontal="right"/>
    </xf>
    <xf numFmtId="38" fontId="11" fillId="0" borderId="0" xfId="1" applyFont="1" applyFill="1" applyAlignment="1"/>
    <xf numFmtId="38" fontId="11" fillId="0" borderId="0" xfId="1" applyFont="1" applyAlignment="1">
      <alignment horizontal="right"/>
    </xf>
    <xf numFmtId="38" fontId="11" fillId="3" borderId="0" xfId="1" applyFont="1" applyFill="1" applyAlignment="1"/>
    <xf numFmtId="38" fontId="11" fillId="3" borderId="0" xfId="1" applyFont="1" applyFill="1" applyAlignment="1">
      <alignment horizontal="right"/>
    </xf>
    <xf numFmtId="38" fontId="11" fillId="0" borderId="0" xfId="1" applyFont="1" applyBorder="1" applyAlignment="1">
      <alignment horizontal="center"/>
    </xf>
    <xf numFmtId="38" fontId="11" fillId="0" borderId="0" xfId="1" applyFont="1" applyBorder="1" applyAlignment="1">
      <alignment horizontal="left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 textRotation="255"/>
    </xf>
    <xf numFmtId="38" fontId="9" fillId="0" borderId="0" xfId="1" applyFont="1" applyAlignment="1">
      <alignment horizontal="left"/>
    </xf>
    <xf numFmtId="38" fontId="9" fillId="0" borderId="0" xfId="1" applyFont="1" applyFill="1" applyAlignment="1">
      <alignment horizontal="left"/>
    </xf>
    <xf numFmtId="38" fontId="2" fillId="0" borderId="0" xfId="1" applyFont="1" applyFill="1" applyAlignment="1">
      <alignment horizontal="left"/>
    </xf>
    <xf numFmtId="38" fontId="2" fillId="0" borderId="0" xfId="1" applyFont="1" applyBorder="1" applyAlignment="1">
      <alignment horizontal="right" vertical="center" textRotation="255"/>
    </xf>
    <xf numFmtId="38" fontId="2" fillId="0" borderId="10" xfId="1" applyFont="1" applyFill="1" applyBorder="1" applyAlignment="1">
      <alignment horizontal="right"/>
    </xf>
    <xf numFmtId="40" fontId="9" fillId="6" borderId="10" xfId="1" applyNumberFormat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 textRotation="255"/>
    </xf>
    <xf numFmtId="40" fontId="9" fillId="6" borderId="10" xfId="1" applyNumberFormat="1" applyFont="1" applyFill="1" applyBorder="1" applyAlignment="1">
      <alignment horizontal="right"/>
    </xf>
    <xf numFmtId="38" fontId="9" fillId="6" borderId="10" xfId="1" applyFont="1" applyFill="1" applyBorder="1" applyAlignment="1">
      <alignment horizontal="right"/>
    </xf>
    <xf numFmtId="38" fontId="2" fillId="0" borderId="10" xfId="1" applyFont="1" applyBorder="1" applyAlignment="1">
      <alignment horizontal="right"/>
    </xf>
    <xf numFmtId="38" fontId="9" fillId="6" borderId="21" xfId="1" applyFont="1" applyFill="1" applyBorder="1" applyAlignment="1">
      <alignment horizontal="right"/>
    </xf>
    <xf numFmtId="38" fontId="2" fillId="0" borderId="22" xfId="1" applyFont="1" applyFill="1" applyBorder="1" applyAlignment="1">
      <alignment horizontal="right"/>
    </xf>
    <xf numFmtId="176" fontId="9" fillId="6" borderId="10" xfId="1" applyNumberFormat="1" applyFont="1" applyFill="1" applyBorder="1" applyAlignment="1">
      <alignment horizontal="right" vertical="center"/>
    </xf>
    <xf numFmtId="38" fontId="2" fillId="5" borderId="10" xfId="1" applyFont="1" applyFill="1" applyBorder="1" applyAlignment="1">
      <alignment horizontal="left" vertical="center"/>
    </xf>
    <xf numFmtId="38" fontId="2" fillId="0" borderId="17" xfId="1" applyFont="1" applyFill="1" applyBorder="1" applyAlignment="1">
      <alignment horizontal="right"/>
    </xf>
    <xf numFmtId="40" fontId="9" fillId="6" borderId="17" xfId="1" applyNumberFormat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 textRotation="255"/>
    </xf>
    <xf numFmtId="40" fontId="9" fillId="6" borderId="17" xfId="1" applyNumberFormat="1" applyFont="1" applyFill="1" applyBorder="1" applyAlignment="1">
      <alignment horizontal="right"/>
    </xf>
    <xf numFmtId="38" fontId="9" fillId="6" borderId="17" xfId="1" applyFont="1" applyFill="1" applyBorder="1" applyAlignment="1">
      <alignment horizontal="right"/>
    </xf>
    <xf numFmtId="38" fontId="2" fillId="0" borderId="17" xfId="1" applyFont="1" applyBorder="1" applyAlignment="1">
      <alignment horizontal="right"/>
    </xf>
    <xf numFmtId="38" fontId="9" fillId="6" borderId="23" xfId="1" applyFont="1" applyFill="1" applyBorder="1" applyAlignment="1">
      <alignment horizontal="right"/>
    </xf>
    <xf numFmtId="38" fontId="2" fillId="0" borderId="24" xfId="1" applyFont="1" applyFill="1" applyBorder="1" applyAlignment="1">
      <alignment horizontal="right"/>
    </xf>
    <xf numFmtId="176" fontId="9" fillId="6" borderId="0" xfId="1" applyNumberFormat="1" applyFont="1" applyFill="1" applyBorder="1" applyAlignment="1">
      <alignment horizontal="right" vertical="center"/>
    </xf>
    <xf numFmtId="38" fontId="2" fillId="5" borderId="17" xfId="1" applyFont="1" applyFill="1" applyBorder="1" applyAlignment="1">
      <alignment horizontal="left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/>
    </xf>
    <xf numFmtId="38" fontId="2" fillId="0" borderId="11" xfId="1" applyFont="1" applyFill="1" applyBorder="1" applyAlignment="1">
      <alignment horizontal="right" vertical="center"/>
    </xf>
    <xf numFmtId="38" fontId="9" fillId="6" borderId="11" xfId="1" applyFont="1" applyFill="1" applyBorder="1" applyAlignment="1">
      <alignment horizontal="right"/>
    </xf>
    <xf numFmtId="38" fontId="2" fillId="0" borderId="25" xfId="1" applyFont="1" applyFill="1" applyBorder="1" applyAlignment="1">
      <alignment horizontal="right"/>
    </xf>
    <xf numFmtId="38" fontId="10" fillId="0" borderId="0" xfId="1" applyFont="1" applyBorder="1" applyAlignment="1"/>
    <xf numFmtId="40" fontId="9" fillId="6" borderId="1" xfId="1" applyNumberFormat="1" applyFont="1" applyFill="1" applyBorder="1" applyAlignment="1">
      <alignment horizontal="right" vertical="center"/>
    </xf>
    <xf numFmtId="40" fontId="9" fillId="6" borderId="1" xfId="1" applyNumberFormat="1" applyFont="1" applyFill="1" applyBorder="1" applyAlignment="1">
      <alignment horizontal="right"/>
    </xf>
    <xf numFmtId="176" fontId="9" fillId="6" borderId="1" xfId="1" applyNumberFormat="1" applyFont="1" applyFill="1" applyBorder="1" applyAlignment="1">
      <alignment horizontal="right" vertical="center"/>
    </xf>
    <xf numFmtId="38" fontId="9" fillId="5" borderId="1" xfId="1" applyFont="1" applyFill="1" applyBorder="1" applyAlignment="1">
      <alignment horizontal="left" vertical="center"/>
    </xf>
    <xf numFmtId="38" fontId="17" fillId="0" borderId="0" xfId="1" applyFont="1" applyBorder="1" applyAlignment="1"/>
    <xf numFmtId="38" fontId="9" fillId="7" borderId="1" xfId="1" applyFont="1" applyFill="1" applyBorder="1" applyAlignment="1">
      <alignment horizontal="right" vertical="center"/>
    </xf>
    <xf numFmtId="38" fontId="9" fillId="6" borderId="1" xfId="1" applyFont="1" applyFill="1" applyBorder="1" applyAlignment="1">
      <alignment horizontal="right" vertical="center"/>
    </xf>
    <xf numFmtId="38" fontId="9" fillId="5" borderId="11" xfId="1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horizontal="right" vertical="center"/>
    </xf>
    <xf numFmtId="176" fontId="9" fillId="6" borderId="17" xfId="1" applyNumberFormat="1" applyFont="1" applyFill="1" applyBorder="1" applyAlignment="1">
      <alignment horizontal="right" vertical="center"/>
    </xf>
    <xf numFmtId="40" fontId="9" fillId="6" borderId="11" xfId="1" applyNumberFormat="1" applyFont="1" applyFill="1" applyBorder="1" applyAlignment="1">
      <alignment horizontal="right"/>
    </xf>
    <xf numFmtId="38" fontId="2" fillId="0" borderId="11" xfId="1" applyFont="1" applyFill="1" applyBorder="1" applyAlignment="1">
      <alignment horizontal="right" vertical="center" textRotation="255"/>
    </xf>
    <xf numFmtId="176" fontId="9" fillId="6" borderId="11" xfId="1" applyNumberFormat="1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horizontal="left" vertical="center"/>
    </xf>
    <xf numFmtId="38" fontId="9" fillId="5" borderId="1" xfId="1" applyFont="1" applyFill="1" applyBorder="1" applyAlignment="1">
      <alignment horizontal="left" vertical="center" wrapText="1"/>
    </xf>
    <xf numFmtId="40" fontId="2" fillId="8" borderId="1" xfId="1" applyNumberFormat="1" applyFont="1" applyFill="1" applyBorder="1" applyAlignment="1">
      <alignment horizontal="right"/>
    </xf>
    <xf numFmtId="38" fontId="2" fillId="8" borderId="1" xfId="1" applyFont="1" applyFill="1" applyBorder="1" applyAlignment="1">
      <alignment horizontal="right"/>
    </xf>
    <xf numFmtId="176" fontId="2" fillId="8" borderId="1" xfId="1" applyNumberFormat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left" vertical="center"/>
    </xf>
    <xf numFmtId="38" fontId="10" fillId="0" borderId="0" xfId="1" applyFont="1" applyAlignment="1"/>
    <xf numFmtId="176" fontId="9" fillId="6" borderId="13" xfId="1" applyNumberFormat="1" applyFont="1" applyFill="1" applyBorder="1" applyAlignment="1">
      <alignment horizontal="right" vertical="center"/>
    </xf>
    <xf numFmtId="0" fontId="18" fillId="6" borderId="10" xfId="0" applyFont="1" applyFill="1" applyBorder="1" applyAlignment="1">
      <alignment horizontal="left" vertical="center" wrapText="1"/>
    </xf>
    <xf numFmtId="38" fontId="9" fillId="6" borderId="1" xfId="1" applyFont="1" applyFill="1" applyBorder="1" applyAlignment="1">
      <alignment horizontal="left" vertical="center" wrapText="1"/>
    </xf>
    <xf numFmtId="38" fontId="15" fillId="5" borderId="26" xfId="1" applyFont="1" applyFill="1" applyBorder="1" applyAlignment="1">
      <alignment horizontal="right" vertical="center"/>
    </xf>
    <xf numFmtId="38" fontId="15" fillId="5" borderId="23" xfId="1" applyFont="1" applyFill="1" applyBorder="1" applyAlignment="1">
      <alignment horizontal="right" vertical="center"/>
    </xf>
    <xf numFmtId="38" fontId="15" fillId="5" borderId="0" xfId="1" applyFont="1" applyFill="1" applyBorder="1" applyAlignment="1">
      <alignment horizontal="right" vertical="center"/>
    </xf>
    <xf numFmtId="176" fontId="9" fillId="5" borderId="1" xfId="1" applyNumberFormat="1" applyFont="1" applyFill="1" applyBorder="1" applyAlignment="1">
      <alignment horizontal="right" vertical="center"/>
    </xf>
    <xf numFmtId="38" fontId="9" fillId="5" borderId="1" xfId="1" applyFont="1" applyFill="1" applyBorder="1" applyAlignment="1">
      <alignment horizontal="right" vertical="center"/>
    </xf>
    <xf numFmtId="38" fontId="9" fillId="6" borderId="23" xfId="1" applyFont="1" applyFill="1" applyBorder="1" applyAlignment="1">
      <alignment horizontal="left" vertical="center"/>
    </xf>
    <xf numFmtId="38" fontId="2" fillId="0" borderId="10" xfId="1" applyFont="1" applyFill="1" applyBorder="1" applyAlignment="1">
      <alignment horizontal="center" vertical="center" textRotation="255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6" borderId="10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wrapText="1"/>
    </xf>
    <xf numFmtId="38" fontId="2" fillId="0" borderId="17" xfId="1" applyFont="1" applyFill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wrapText="1"/>
    </xf>
    <xf numFmtId="38" fontId="2" fillId="6" borderId="11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wrapText="1"/>
    </xf>
    <xf numFmtId="38" fontId="2" fillId="0" borderId="0" xfId="1" applyFont="1" applyBorder="1" applyAlignment="1">
      <alignment wrapText="1"/>
    </xf>
    <xf numFmtId="0" fontId="8" fillId="0" borderId="1" xfId="3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left" wrapText="1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horizontal="right" vertical="center" textRotation="255"/>
    </xf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38" fontId="9" fillId="6" borderId="18" xfId="1" applyFont="1" applyFill="1" applyBorder="1" applyAlignment="1">
      <alignment horizontal="right"/>
    </xf>
    <xf numFmtId="40" fontId="9" fillId="7" borderId="1" xfId="1" applyNumberFormat="1" applyFont="1" applyFill="1" applyBorder="1" applyAlignment="1">
      <alignment horizontal="right" vertical="center"/>
    </xf>
    <xf numFmtId="176" fontId="9" fillId="7" borderId="1" xfId="1" applyNumberFormat="1" applyFont="1" applyFill="1" applyBorder="1" applyAlignment="1">
      <alignment horizontal="right" vertical="center"/>
    </xf>
    <xf numFmtId="38" fontId="9" fillId="6" borderId="20" xfId="1" applyFont="1" applyFill="1" applyBorder="1" applyAlignment="1">
      <alignment horizontal="right"/>
    </xf>
    <xf numFmtId="38" fontId="9" fillId="5" borderId="11" xfId="1" applyFont="1" applyFill="1" applyBorder="1" applyAlignment="1">
      <alignment horizontal="left" vertical="center"/>
    </xf>
    <xf numFmtId="38" fontId="9" fillId="6" borderId="1" xfId="1" applyFont="1" applyFill="1" applyBorder="1" applyAlignment="1">
      <alignment horizontal="left" vertical="center"/>
    </xf>
    <xf numFmtId="38" fontId="15" fillId="5" borderId="1" xfId="1" applyFont="1" applyFill="1" applyBorder="1" applyAlignment="1">
      <alignment horizontal="right"/>
    </xf>
    <xf numFmtId="38" fontId="9" fillId="6" borderId="27" xfId="1" applyFont="1" applyFill="1" applyBorder="1" applyAlignment="1">
      <alignment horizontal="left" vertical="center"/>
    </xf>
    <xf numFmtId="38" fontId="2" fillId="0" borderId="10" xfId="1" applyFont="1" applyBorder="1" applyAlignment="1">
      <alignment horizontal="center" vertical="center" textRotation="255" wrapText="1"/>
    </xf>
    <xf numFmtId="0" fontId="8" fillId="0" borderId="10" xfId="4" applyFont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left" wrapText="1"/>
    </xf>
    <xf numFmtId="38" fontId="2" fillId="0" borderId="17" xfId="1" applyFont="1" applyBorder="1" applyAlignment="1">
      <alignment horizontal="center" vertical="center" textRotation="255" wrapText="1"/>
    </xf>
    <xf numFmtId="38" fontId="2" fillId="0" borderId="17" xfId="1" applyFont="1" applyFill="1" applyBorder="1" applyAlignment="1">
      <alignment horizontal="center" vertical="center" textRotation="255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textRotation="255"/>
    </xf>
    <xf numFmtId="0" fontId="8" fillId="0" borderId="17" xfId="4" applyFont="1" applyFill="1" applyBorder="1" applyAlignment="1">
      <alignment horizontal="center" vertical="center" textRotation="255" wrapText="1"/>
    </xf>
    <xf numFmtId="38" fontId="2" fillId="0" borderId="17" xfId="1" applyFont="1" applyFill="1" applyBorder="1" applyAlignment="1">
      <alignment horizontal="left" wrapText="1"/>
    </xf>
    <xf numFmtId="38" fontId="2" fillId="0" borderId="11" xfId="1" applyFont="1" applyBorder="1" applyAlignment="1">
      <alignment horizontal="center" vertical="center" textRotation="255" wrapText="1"/>
    </xf>
    <xf numFmtId="0" fontId="8" fillId="0" borderId="1" xfId="4" applyFont="1" applyFill="1" applyBorder="1" applyAlignment="1">
      <alignment horizontal="center" vertical="center" wrapText="1"/>
    </xf>
    <xf numFmtId="38" fontId="20" fillId="0" borderId="0" xfId="5" applyFont="1"/>
    <xf numFmtId="38" fontId="20" fillId="0" borderId="0" xfId="5" applyFont="1" applyAlignment="1">
      <alignment horizontal="left"/>
    </xf>
    <xf numFmtId="38" fontId="2" fillId="0" borderId="0" xfId="5" applyFont="1"/>
    <xf numFmtId="38" fontId="2" fillId="0" borderId="0" xfId="5" applyFont="1" applyAlignment="1">
      <alignment horizontal="left"/>
    </xf>
    <xf numFmtId="0" fontId="2" fillId="0" borderId="0" xfId="6" applyFont="1"/>
    <xf numFmtId="0" fontId="2" fillId="0" borderId="0" xfId="6" applyFont="1" applyBorder="1"/>
    <xf numFmtId="0" fontId="2" fillId="0" borderId="0" xfId="6" applyFont="1" applyBorder="1" applyAlignment="1">
      <alignment horizontal="left"/>
    </xf>
    <xf numFmtId="0" fontId="2" fillId="0" borderId="0" xfId="6" applyFont="1" applyBorder="1" applyAlignment="1">
      <alignment horizontal="left"/>
    </xf>
    <xf numFmtId="38" fontId="2" fillId="0" borderId="0" xfId="5" applyFont="1" applyAlignment="1"/>
    <xf numFmtId="38" fontId="2" fillId="0" borderId="0" xfId="5" applyFont="1" applyBorder="1" applyAlignment="1">
      <alignment horizontal="right"/>
    </xf>
    <xf numFmtId="38" fontId="2" fillId="0" borderId="10" xfId="5" applyFont="1" applyBorder="1" applyAlignment="1">
      <alignment horizontal="right"/>
    </xf>
    <xf numFmtId="38" fontId="2" fillId="5" borderId="10" xfId="5" applyFont="1" applyFill="1" applyBorder="1" applyAlignment="1">
      <alignment horizontal="left" vertical="center"/>
    </xf>
    <xf numFmtId="38" fontId="2" fillId="0" borderId="17" xfId="5" applyFont="1" applyBorder="1" applyAlignment="1">
      <alignment horizontal="right"/>
    </xf>
    <xf numFmtId="38" fontId="2" fillId="5" borderId="17" xfId="5" applyFont="1" applyFill="1" applyBorder="1" applyAlignment="1">
      <alignment horizontal="left" vertical="center"/>
    </xf>
    <xf numFmtId="38" fontId="2" fillId="0" borderId="11" xfId="5" applyFont="1" applyBorder="1" applyAlignment="1">
      <alignment horizontal="right"/>
    </xf>
    <xf numFmtId="38" fontId="21" fillId="5" borderId="11" xfId="5" applyFont="1" applyFill="1" applyBorder="1" applyAlignment="1">
      <alignment horizontal="left" vertical="center"/>
    </xf>
    <xf numFmtId="38" fontId="10" fillId="0" borderId="0" xfId="5" applyFont="1" applyAlignment="1"/>
    <xf numFmtId="38" fontId="9" fillId="6" borderId="1" xfId="5" applyFont="1" applyFill="1" applyBorder="1" applyAlignment="1">
      <alignment horizontal="right"/>
    </xf>
    <xf numFmtId="38" fontId="9" fillId="5" borderId="1" xfId="5" applyFont="1" applyFill="1" applyBorder="1" applyAlignment="1">
      <alignment horizontal="left" vertical="center"/>
    </xf>
    <xf numFmtId="38" fontId="22" fillId="0" borderId="1" xfId="5" applyFont="1" applyBorder="1" applyAlignment="1">
      <alignment horizontal="right"/>
    </xf>
    <xf numFmtId="38" fontId="2" fillId="5" borderId="1" xfId="5" applyFont="1" applyFill="1" applyBorder="1" applyAlignment="1">
      <alignment horizontal="left" vertical="center"/>
    </xf>
    <xf numFmtId="0" fontId="13" fillId="0" borderId="17" xfId="0" applyFont="1" applyFill="1" applyBorder="1" applyAlignment="1" applyProtection="1">
      <protection locked="0"/>
    </xf>
    <xf numFmtId="0" fontId="13" fillId="0" borderId="17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protection locked="0"/>
    </xf>
    <xf numFmtId="0" fontId="13" fillId="0" borderId="11" xfId="0" applyFont="1" applyFill="1" applyBorder="1" applyAlignment="1" applyProtection="1">
      <alignment horizontal="right"/>
      <protection locked="0"/>
    </xf>
    <xf numFmtId="38" fontId="9" fillId="6" borderId="1" xfId="5" applyFont="1" applyFill="1" applyBorder="1" applyAlignment="1">
      <alignment horizontal="left" vertical="center"/>
    </xf>
    <xf numFmtId="38" fontId="23" fillId="0" borderId="0" xfId="5" applyFont="1"/>
    <xf numFmtId="38" fontId="2" fillId="0" borderId="0" xfId="5" applyFont="1" applyAlignment="1">
      <alignment wrapText="1"/>
    </xf>
    <xf numFmtId="38" fontId="22" fillId="0" borderId="0" xfId="5" applyFont="1"/>
    <xf numFmtId="38" fontId="9" fillId="6" borderId="1" xfId="5" applyFont="1" applyFill="1" applyBorder="1" applyAlignment="1">
      <alignment horizontal="right" vertical="center"/>
    </xf>
    <xf numFmtId="38" fontId="9" fillId="6" borderId="4" xfId="5" applyFont="1" applyFill="1" applyBorder="1" applyAlignment="1">
      <alignment horizontal="left" vertical="center" wrapText="1" shrinkToFit="1"/>
    </xf>
    <xf numFmtId="38" fontId="15" fillId="6" borderId="11" xfId="5" applyFont="1" applyFill="1" applyBorder="1" applyAlignment="1">
      <alignment horizontal="right"/>
    </xf>
    <xf numFmtId="38" fontId="15" fillId="6" borderId="17" xfId="5" applyFont="1" applyFill="1" applyBorder="1" applyAlignment="1">
      <alignment horizontal="right"/>
    </xf>
    <xf numFmtId="38" fontId="9" fillId="6" borderId="4" xfId="5" applyFont="1" applyFill="1" applyBorder="1" applyAlignment="1">
      <alignment horizontal="left" vertical="center"/>
    </xf>
    <xf numFmtId="38" fontId="24" fillId="0" borderId="0" xfId="5" applyFont="1"/>
    <xf numFmtId="38" fontId="2" fillId="0" borderId="10" xfId="5" applyFont="1" applyBorder="1" applyAlignment="1">
      <alignment vertical="center" textRotation="255" wrapText="1"/>
    </xf>
    <xf numFmtId="0" fontId="8" fillId="0" borderId="10" xfId="6" applyFont="1" applyBorder="1" applyAlignment="1">
      <alignment vertical="center" wrapText="1"/>
    </xf>
    <xf numFmtId="38" fontId="2" fillId="0" borderId="18" xfId="5" applyFont="1" applyBorder="1" applyAlignment="1">
      <alignment vertical="center" wrapText="1"/>
    </xf>
    <xf numFmtId="0" fontId="8" fillId="0" borderId="4" xfId="6" applyFont="1" applyBorder="1" applyAlignment="1">
      <alignment vertical="center" wrapText="1"/>
    </xf>
    <xf numFmtId="38" fontId="2" fillId="0" borderId="4" xfId="5" applyFont="1" applyBorder="1" applyAlignment="1">
      <alignment horizontal="left" wrapText="1"/>
    </xf>
    <xf numFmtId="38" fontId="2" fillId="0" borderId="17" xfId="5" applyFont="1" applyBorder="1" applyAlignment="1">
      <alignment vertical="center" textRotation="255" wrapText="1"/>
    </xf>
    <xf numFmtId="38" fontId="2" fillId="0" borderId="11" xfId="5" applyFont="1" applyBorder="1" applyAlignment="1">
      <alignment vertical="center" wrapText="1"/>
    </xf>
    <xf numFmtId="38" fontId="2" fillId="0" borderId="19" xfId="5" applyFont="1" applyBorder="1" applyAlignment="1">
      <alignment vertical="center" wrapText="1"/>
    </xf>
    <xf numFmtId="38" fontId="2" fillId="0" borderId="20" xfId="5" applyFont="1" applyBorder="1" applyAlignment="1">
      <alignment vertical="center" wrapText="1"/>
    </xf>
    <xf numFmtId="38" fontId="2" fillId="0" borderId="7" xfId="5" applyFont="1" applyFill="1" applyBorder="1" applyAlignment="1">
      <alignment horizontal="left" wrapText="1"/>
    </xf>
    <xf numFmtId="38" fontId="2" fillId="0" borderId="11" xfId="5" applyFont="1" applyBorder="1" applyAlignment="1">
      <alignment vertical="center" textRotation="255" wrapText="1"/>
    </xf>
    <xf numFmtId="38" fontId="2" fillId="0" borderId="12" xfId="5" applyFont="1" applyBorder="1" applyAlignment="1">
      <alignment horizontal="center" vertical="center" wrapText="1"/>
    </xf>
    <xf numFmtId="38" fontId="2" fillId="0" borderId="15" xfId="5" applyFont="1" applyBorder="1" applyAlignment="1">
      <alignment horizontal="center" vertical="center" wrapText="1"/>
    </xf>
    <xf numFmtId="38" fontId="2" fillId="0" borderId="18" xfId="5" applyFont="1" applyBorder="1" applyAlignment="1">
      <alignment horizontal="center" vertical="center" wrapText="1"/>
    </xf>
    <xf numFmtId="38" fontId="2" fillId="0" borderId="16" xfId="5" applyFont="1" applyBorder="1" applyAlignment="1">
      <alignment horizontal="center" vertical="center" wrapText="1"/>
    </xf>
    <xf numFmtId="38" fontId="2" fillId="0" borderId="19" xfId="5" applyFont="1" applyBorder="1" applyAlignment="1">
      <alignment horizontal="center" vertical="center" wrapText="1"/>
    </xf>
    <xf numFmtId="38" fontId="2" fillId="0" borderId="20" xfId="5" applyFont="1" applyBorder="1" applyAlignment="1">
      <alignment horizontal="center" vertical="center" wrapText="1"/>
    </xf>
    <xf numFmtId="38" fontId="2" fillId="0" borderId="11" xfId="5" applyFont="1" applyFill="1" applyBorder="1" applyAlignment="1">
      <alignment horizontal="left" wrapText="1"/>
    </xf>
    <xf numFmtId="38" fontId="25" fillId="0" borderId="0" xfId="5" applyFont="1"/>
    <xf numFmtId="38" fontId="11" fillId="0" borderId="0" xfId="5" applyFont="1"/>
    <xf numFmtId="38" fontId="11" fillId="0" borderId="0" xfId="5" applyFont="1" applyBorder="1" applyAlignment="1">
      <alignment horizontal="left"/>
    </xf>
    <xf numFmtId="0" fontId="20" fillId="0" borderId="0" xfId="6" applyFont="1"/>
    <xf numFmtId="0" fontId="20" fillId="0" borderId="0" xfId="6" applyFont="1" applyAlignment="1">
      <alignment horizontal="right"/>
    </xf>
    <xf numFmtId="0" fontId="20" fillId="0" borderId="0" xfId="6" applyFont="1" applyAlignment="1">
      <alignment horizontal="left"/>
    </xf>
    <xf numFmtId="0" fontId="2" fillId="0" borderId="0" xfId="6" applyFont="1" applyAlignment="1">
      <alignment horizontal="right"/>
    </xf>
    <xf numFmtId="0" fontId="2" fillId="0" borderId="0" xfId="6" applyFont="1" applyAlignment="1">
      <alignment horizontal="left"/>
    </xf>
    <xf numFmtId="0" fontId="2" fillId="0" borderId="0" xfId="6" applyFont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Border="1"/>
    <xf numFmtId="0" fontId="20" fillId="0" borderId="0" xfId="6" applyFont="1" applyBorder="1" applyAlignment="1">
      <alignment horizontal="left"/>
    </xf>
    <xf numFmtId="0" fontId="24" fillId="0" borderId="0" xfId="6" applyFont="1" applyBorder="1" applyAlignment="1">
      <alignment horizontal="left"/>
    </xf>
    <xf numFmtId="3" fontId="2" fillId="0" borderId="1" xfId="6" applyNumberFormat="1" applyFont="1" applyBorder="1" applyAlignment="1">
      <alignment horizontal="right" vertical="center"/>
    </xf>
    <xf numFmtId="0" fontId="16" fillId="5" borderId="1" xfId="6" applyNumberFormat="1" applyFont="1" applyFill="1" applyBorder="1" applyAlignment="1">
      <alignment horizontal="left" vertical="center" wrapText="1"/>
    </xf>
    <xf numFmtId="0" fontId="2" fillId="5" borderId="13" xfId="6" applyFont="1" applyFill="1" applyBorder="1" applyAlignment="1">
      <alignment horizontal="left" wrapText="1"/>
    </xf>
    <xf numFmtId="0" fontId="2" fillId="5" borderId="10" xfId="6" applyNumberFormat="1" applyFont="1" applyFill="1" applyBorder="1" applyAlignment="1">
      <alignment horizontal="left" vertical="center"/>
    </xf>
    <xf numFmtId="0" fontId="2" fillId="5" borderId="7" xfId="6" applyFont="1" applyFill="1" applyBorder="1" applyAlignment="1">
      <alignment horizontal="left" wrapText="1"/>
    </xf>
    <xf numFmtId="0" fontId="2" fillId="5" borderId="7" xfId="6" applyNumberFormat="1" applyFont="1" applyFill="1" applyBorder="1" applyAlignment="1">
      <alignment horizontal="left" vertical="center"/>
    </xf>
    <xf numFmtId="0" fontId="26" fillId="5" borderId="16" xfId="6" applyFont="1" applyFill="1" applyBorder="1" applyAlignment="1">
      <alignment horizontal="left"/>
    </xf>
    <xf numFmtId="0" fontId="2" fillId="5" borderId="20" xfId="6" applyFont="1" applyFill="1" applyBorder="1" applyAlignment="1">
      <alignment horizontal="left"/>
    </xf>
    <xf numFmtId="0" fontId="2" fillId="5" borderId="8" xfId="6" applyNumberFormat="1" applyFont="1" applyFill="1" applyBorder="1" applyAlignment="1">
      <alignment horizontal="left" vertical="center"/>
    </xf>
    <xf numFmtId="0" fontId="2" fillId="5" borderId="10" xfId="6" applyFont="1" applyFill="1" applyBorder="1" applyAlignment="1">
      <alignment horizontal="left" wrapText="1"/>
    </xf>
    <xf numFmtId="0" fontId="2" fillId="5" borderId="11" xfId="6" applyNumberFormat="1" applyFont="1" applyFill="1" applyBorder="1" applyAlignment="1">
      <alignment horizontal="left" vertical="center"/>
    </xf>
    <xf numFmtId="38" fontId="9" fillId="6" borderId="1" xfId="6" applyNumberFormat="1" applyFont="1" applyFill="1" applyBorder="1" applyAlignment="1">
      <alignment horizontal="right"/>
    </xf>
    <xf numFmtId="0" fontId="27" fillId="6" borderId="28" xfId="6" applyNumberFormat="1" applyFont="1" applyFill="1" applyBorder="1" applyAlignment="1">
      <alignment horizontal="left" vertical="center" wrapText="1"/>
    </xf>
    <xf numFmtId="0" fontId="9" fillId="6" borderId="22" xfId="6" applyFont="1" applyFill="1" applyBorder="1" applyAlignment="1">
      <alignment horizontal="left" wrapText="1"/>
    </xf>
    <xf numFmtId="0" fontId="0" fillId="5" borderId="6" xfId="0" applyFill="1" applyBorder="1" applyAlignment="1">
      <alignment horizontal="left" vertical="center"/>
    </xf>
    <xf numFmtId="0" fontId="2" fillId="6" borderId="7" xfId="6" applyFont="1" applyFill="1" applyBorder="1" applyAlignment="1">
      <alignment horizontal="left" wrapText="1"/>
    </xf>
    <xf numFmtId="0" fontId="26" fillId="6" borderId="16" xfId="6" applyFont="1" applyFill="1" applyBorder="1" applyAlignment="1">
      <alignment horizontal="left"/>
    </xf>
    <xf numFmtId="0" fontId="9" fillId="6" borderId="20" xfId="6" applyFont="1" applyFill="1" applyBorder="1" applyAlignment="1">
      <alignment horizontal="left"/>
    </xf>
    <xf numFmtId="0" fontId="9" fillId="5" borderId="16" xfId="6" applyNumberFormat="1" applyFont="1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3" fontId="2" fillId="0" borderId="29" xfId="6" applyNumberFormat="1" applyFont="1" applyBorder="1" applyAlignment="1">
      <alignment horizontal="right" vertical="center"/>
    </xf>
    <xf numFmtId="0" fontId="2" fillId="5" borderId="17" xfId="6" applyNumberFormat="1" applyFont="1" applyFill="1" applyBorder="1" applyAlignment="1">
      <alignment horizontal="left" vertical="center"/>
    </xf>
    <xf numFmtId="38" fontId="9" fillId="6" borderId="1" xfId="6" applyNumberFormat="1" applyFont="1" applyFill="1" applyBorder="1" applyAlignment="1">
      <alignment horizontal="right" vertical="center"/>
    </xf>
    <xf numFmtId="0" fontId="27" fillId="5" borderId="28" xfId="6" applyNumberFormat="1" applyFont="1" applyFill="1" applyBorder="1" applyAlignment="1">
      <alignment horizontal="left" vertical="center" wrapText="1"/>
    </xf>
    <xf numFmtId="0" fontId="9" fillId="5" borderId="22" xfId="6" applyFont="1" applyFill="1" applyBorder="1" applyAlignment="1">
      <alignment horizontal="left" wrapText="1"/>
    </xf>
    <xf numFmtId="38" fontId="9" fillId="5" borderId="10" xfId="5" applyFont="1" applyFill="1" applyBorder="1" applyAlignment="1">
      <alignment horizontal="left" vertical="center"/>
    </xf>
    <xf numFmtId="0" fontId="9" fillId="5" borderId="7" xfId="6" applyFont="1" applyFill="1" applyBorder="1" applyAlignment="1">
      <alignment horizontal="left" wrapText="1"/>
    </xf>
    <xf numFmtId="0" fontId="9" fillId="5" borderId="17" xfId="6" applyNumberFormat="1" applyFont="1" applyFill="1" applyBorder="1" applyAlignment="1">
      <alignment horizontal="left"/>
    </xf>
    <xf numFmtId="0" fontId="28" fillId="5" borderId="16" xfId="6" applyFont="1" applyFill="1" applyBorder="1" applyAlignment="1">
      <alignment horizontal="left"/>
    </xf>
    <xf numFmtId="0" fontId="9" fillId="5" borderId="20" xfId="6" applyFont="1" applyFill="1" applyBorder="1" applyAlignment="1">
      <alignment horizontal="left"/>
    </xf>
    <xf numFmtId="0" fontId="9" fillId="5" borderId="11" xfId="6" applyNumberFormat="1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38" fontId="9" fillId="5" borderId="16" xfId="1" applyFont="1" applyFill="1" applyBorder="1" applyAlignment="1">
      <alignment horizontal="left" vertical="center" wrapText="1"/>
    </xf>
    <xf numFmtId="3" fontId="2" fillId="0" borderId="1" xfId="6" applyNumberFormat="1" applyFont="1" applyFill="1" applyBorder="1" applyAlignment="1">
      <alignment horizontal="right" vertical="center"/>
    </xf>
    <xf numFmtId="178" fontId="9" fillId="6" borderId="1" xfId="6" applyNumberFormat="1" applyFont="1" applyFill="1" applyBorder="1" applyAlignment="1">
      <alignment horizontal="right" vertical="center"/>
    </xf>
    <xf numFmtId="38" fontId="2" fillId="6" borderId="10" xfId="5" applyFont="1" applyFill="1" applyBorder="1" applyAlignment="1">
      <alignment horizontal="left" vertical="center"/>
    </xf>
    <xf numFmtId="178" fontId="9" fillId="6" borderId="1" xfId="6" applyNumberFormat="1" applyFont="1" applyFill="1" applyBorder="1" applyAlignment="1">
      <alignment horizontal="right"/>
    </xf>
    <xf numFmtId="0" fontId="9" fillId="6" borderId="7" xfId="6" applyFont="1" applyFill="1" applyBorder="1" applyAlignment="1">
      <alignment horizontal="left" wrapText="1"/>
    </xf>
    <xf numFmtId="0" fontId="2" fillId="6" borderId="17" xfId="6" applyNumberFormat="1" applyFont="1" applyFill="1" applyBorder="1" applyAlignment="1">
      <alignment horizontal="left"/>
    </xf>
    <xf numFmtId="0" fontId="28" fillId="6" borderId="16" xfId="6" applyFont="1" applyFill="1" applyBorder="1" applyAlignment="1">
      <alignment horizontal="left"/>
    </xf>
    <xf numFmtId="0" fontId="9" fillId="6" borderId="11" xfId="6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9" fillId="6" borderId="17" xfId="5" applyFont="1" applyFill="1" applyBorder="1" applyAlignment="1">
      <alignment horizontal="left" vertical="center" wrapText="1"/>
    </xf>
    <xf numFmtId="38" fontId="9" fillId="6" borderId="11" xfId="5" applyFont="1" applyFill="1" applyBorder="1" applyAlignment="1">
      <alignment horizontal="left" vertical="center" wrapText="1"/>
    </xf>
    <xf numFmtId="38" fontId="9" fillId="6" borderId="10" xfId="5" applyFont="1" applyFill="1" applyBorder="1" applyAlignment="1">
      <alignment horizontal="left" vertical="center"/>
    </xf>
    <xf numFmtId="38" fontId="9" fillId="6" borderId="7" xfId="5" applyFont="1" applyFill="1" applyBorder="1" applyAlignment="1">
      <alignment horizontal="left" vertical="center"/>
    </xf>
    <xf numFmtId="0" fontId="9" fillId="6" borderId="11" xfId="6" applyFont="1" applyFill="1" applyBorder="1" applyAlignment="1">
      <alignment horizontal="left"/>
    </xf>
    <xf numFmtId="0" fontId="20" fillId="0" borderId="0" xfId="6" applyFont="1" applyAlignment="1">
      <alignment horizontal="center"/>
    </xf>
    <xf numFmtId="0" fontId="2" fillId="0" borderId="1" xfId="6" applyFont="1" applyBorder="1" applyAlignment="1">
      <alignment horizontal="center" vertical="center"/>
    </xf>
    <xf numFmtId="0" fontId="20" fillId="0" borderId="13" xfId="6" applyFont="1" applyFill="1" applyBorder="1"/>
    <xf numFmtId="0" fontId="20" fillId="0" borderId="14" xfId="6" applyFont="1" applyFill="1" applyBorder="1"/>
    <xf numFmtId="38" fontId="2" fillId="0" borderId="10" xfId="5" applyFont="1" applyBorder="1" applyAlignment="1">
      <alignment horizontal="center" wrapText="1"/>
    </xf>
    <xf numFmtId="0" fontId="2" fillId="0" borderId="12" xfId="6" applyFont="1" applyBorder="1" applyAlignment="1">
      <alignment horizontal="center" vertical="center" wrapText="1"/>
    </xf>
    <xf numFmtId="0" fontId="2" fillId="0" borderId="18" xfId="6" applyFont="1" applyBorder="1" applyAlignment="1">
      <alignment horizontal="center" vertical="center" wrapText="1"/>
    </xf>
    <xf numFmtId="0" fontId="20" fillId="0" borderId="16" xfId="6" applyFont="1" applyFill="1" applyBorder="1"/>
    <xf numFmtId="0" fontId="2" fillId="0" borderId="19" xfId="6" applyFont="1" applyFill="1" applyBorder="1" applyAlignment="1">
      <alignment horizontal="center" wrapText="1"/>
    </xf>
    <xf numFmtId="0" fontId="29" fillId="0" borderId="11" xfId="6" applyFont="1" applyBorder="1" applyAlignment="1">
      <alignment horizontal="left"/>
    </xf>
    <xf numFmtId="0" fontId="25" fillId="0" borderId="0" xfId="6" applyFont="1"/>
    <xf numFmtId="0" fontId="11" fillId="0" borderId="0" xfId="6" applyFont="1"/>
    <xf numFmtId="0" fontId="11" fillId="0" borderId="0" xfId="6" applyFont="1" applyAlignment="1">
      <alignment horizontal="right"/>
    </xf>
    <xf numFmtId="0" fontId="11" fillId="0" borderId="0" xfId="6" applyFont="1" applyBorder="1" applyAlignment="1">
      <alignment horizontal="center"/>
    </xf>
    <xf numFmtId="0" fontId="11" fillId="0" borderId="0" xfId="6" applyFont="1" applyBorder="1" applyAlignment="1">
      <alignment horizontal="left"/>
    </xf>
    <xf numFmtId="0" fontId="1" fillId="0" borderId="0" xfId="6" applyFont="1" applyAlignment="1">
      <alignment horizontal="left"/>
    </xf>
    <xf numFmtId="0" fontId="2" fillId="0" borderId="0" xfId="6" applyNumberFormat="1" applyFont="1" applyAlignment="1"/>
    <xf numFmtId="0" fontId="2" fillId="0" borderId="0" xfId="6" applyNumberFormat="1" applyFont="1" applyAlignment="1">
      <alignment horizontal="left"/>
    </xf>
    <xf numFmtId="0" fontId="2" fillId="0" borderId="0" xfId="6" applyNumberFormat="1" applyFont="1" applyBorder="1" applyAlignment="1"/>
    <xf numFmtId="0" fontId="2" fillId="0" borderId="0" xfId="6" applyNumberFormat="1" applyFont="1" applyBorder="1" applyAlignment="1">
      <alignment horizontal="left"/>
    </xf>
    <xf numFmtId="0" fontId="2" fillId="0" borderId="0" xfId="6" applyNumberFormat="1" applyFont="1" applyFill="1" applyAlignment="1"/>
    <xf numFmtId="3" fontId="9" fillId="6" borderId="1" xfId="6" applyNumberFormat="1" applyFont="1" applyFill="1" applyBorder="1" applyAlignment="1">
      <alignment horizontal="right" vertical="center"/>
    </xf>
    <xf numFmtId="0" fontId="30" fillId="6" borderId="30" xfId="6" applyNumberFormat="1" applyFont="1" applyFill="1" applyBorder="1" applyAlignment="1">
      <alignment horizontal="center" vertical="center"/>
    </xf>
    <xf numFmtId="0" fontId="9" fillId="5" borderId="4" xfId="6" applyNumberFormat="1" applyFont="1" applyFill="1" applyBorder="1" applyAlignment="1">
      <alignment horizontal="left"/>
    </xf>
    <xf numFmtId="0" fontId="2" fillId="3" borderId="31" xfId="6" applyNumberFormat="1" applyFont="1" applyFill="1" applyBorder="1" applyAlignment="1">
      <alignment horizontal="center" vertical="center"/>
    </xf>
    <xf numFmtId="0" fontId="9" fillId="5" borderId="7" xfId="6" applyNumberFormat="1" applyFont="1" applyFill="1" applyBorder="1" applyAlignment="1">
      <alignment horizontal="left"/>
    </xf>
    <xf numFmtId="0" fontId="9" fillId="5" borderId="7" xfId="6" applyNumberFormat="1" applyFont="1" applyFill="1" applyBorder="1" applyAlignment="1">
      <alignment horizontal="left" vertical="center"/>
    </xf>
    <xf numFmtId="0" fontId="20" fillId="0" borderId="0" xfId="6" applyFont="1" applyFill="1"/>
    <xf numFmtId="0" fontId="10" fillId="0" borderId="0" xfId="6" applyNumberFormat="1" applyFont="1" applyFill="1" applyAlignment="1"/>
    <xf numFmtId="0" fontId="9" fillId="6" borderId="5" xfId="6" applyNumberFormat="1" applyFont="1" applyFill="1" applyBorder="1" applyAlignment="1">
      <alignment horizontal="center" vertical="center"/>
    </xf>
    <xf numFmtId="0" fontId="9" fillId="6" borderId="0" xfId="6" applyNumberFormat="1" applyFont="1" applyFill="1" applyBorder="1" applyAlignment="1">
      <alignment horizontal="center" vertical="center"/>
    </xf>
    <xf numFmtId="0" fontId="9" fillId="6" borderId="12" xfId="6" applyNumberFormat="1" applyFont="1" applyFill="1" applyBorder="1" applyAlignment="1">
      <alignment horizontal="center" vertical="center"/>
    </xf>
    <xf numFmtId="3" fontId="2" fillId="6" borderId="1" xfId="6" applyNumberFormat="1" applyFont="1" applyFill="1" applyBorder="1" applyAlignment="1">
      <alignment horizontal="right" vertical="center"/>
    </xf>
    <xf numFmtId="0" fontId="2" fillId="6" borderId="30" xfId="6" applyNumberFormat="1" applyFont="1" applyFill="1" applyBorder="1" applyAlignment="1">
      <alignment horizontal="center" vertical="center"/>
    </xf>
    <xf numFmtId="0" fontId="2" fillId="5" borderId="4" xfId="6" applyNumberFormat="1" applyFont="1" applyFill="1" applyBorder="1" applyAlignment="1">
      <alignment horizontal="left"/>
    </xf>
    <xf numFmtId="0" fontId="2" fillId="5" borderId="7" xfId="6" applyNumberFormat="1" applyFont="1" applyFill="1" applyBorder="1" applyAlignment="1">
      <alignment horizontal="left"/>
    </xf>
    <xf numFmtId="0" fontId="0" fillId="0" borderId="17" xfId="0" applyBorder="1" applyAlignment="1">
      <alignment horizontal="left" vertical="center"/>
    </xf>
    <xf numFmtId="3" fontId="2" fillId="0" borderId="7" xfId="6" applyNumberFormat="1" applyFont="1" applyFill="1" applyBorder="1" applyAlignment="1">
      <alignment horizontal="right" vertical="center"/>
    </xf>
    <xf numFmtId="3" fontId="2" fillId="8" borderId="1" xfId="6" applyNumberFormat="1" applyFont="1" applyFill="1" applyBorder="1" applyAlignment="1">
      <alignment horizontal="right" vertical="center"/>
    </xf>
    <xf numFmtId="0" fontId="2" fillId="3" borderId="32" xfId="6" applyNumberFormat="1" applyFont="1" applyFill="1" applyBorder="1" applyAlignment="1">
      <alignment horizontal="center" vertical="center"/>
    </xf>
    <xf numFmtId="0" fontId="10" fillId="0" borderId="0" xfId="6" applyNumberFormat="1" applyFont="1" applyAlignment="1"/>
    <xf numFmtId="3" fontId="10" fillId="0" borderId="1" xfId="6" applyNumberFormat="1" applyFont="1" applyBorder="1" applyAlignment="1">
      <alignment horizontal="right" vertical="center"/>
    </xf>
    <xf numFmtId="0" fontId="10" fillId="3" borderId="31" xfId="6" applyNumberFormat="1" applyFont="1" applyFill="1" applyBorder="1" applyAlignment="1">
      <alignment horizontal="center" vertical="center"/>
    </xf>
    <xf numFmtId="0" fontId="9" fillId="6" borderId="10" xfId="6" applyNumberFormat="1" applyFont="1" applyFill="1" applyBorder="1" applyAlignment="1">
      <alignment horizontal="left" vertical="center" wrapText="1"/>
    </xf>
    <xf numFmtId="0" fontId="9" fillId="6" borderId="17" xfId="6" applyNumberFormat="1" applyFont="1" applyFill="1" applyBorder="1" applyAlignment="1">
      <alignment horizontal="left" vertical="center" wrapText="1"/>
    </xf>
    <xf numFmtId="0" fontId="9" fillId="6" borderId="1" xfId="6" applyNumberFormat="1" applyFont="1" applyFill="1" applyBorder="1" applyAlignment="1">
      <alignment horizontal="center" vertical="center"/>
    </xf>
    <xf numFmtId="0" fontId="9" fillId="6" borderId="11" xfId="6" applyNumberFormat="1" applyFont="1" applyFill="1" applyBorder="1" applyAlignment="1">
      <alignment horizontal="left" vertical="center" wrapText="1"/>
    </xf>
    <xf numFmtId="3" fontId="15" fillId="6" borderId="1" xfId="6" applyNumberFormat="1" applyFont="1" applyFill="1" applyBorder="1" applyAlignment="1">
      <alignment horizontal="right" vertical="center"/>
    </xf>
    <xf numFmtId="0" fontId="9" fillId="6" borderId="10" xfId="6" applyNumberFormat="1" applyFont="1" applyFill="1" applyBorder="1" applyAlignment="1">
      <alignment horizontal="left" vertical="center"/>
    </xf>
    <xf numFmtId="0" fontId="9" fillId="6" borderId="17" xfId="6" applyNumberFormat="1" applyFont="1" applyFill="1" applyBorder="1" applyAlignment="1">
      <alignment horizontal="left" vertical="center"/>
    </xf>
    <xf numFmtId="0" fontId="2" fillId="0" borderId="1" xfId="6" applyNumberFormat="1" applyFont="1" applyBorder="1" applyAlignment="1">
      <alignment horizontal="center" vertical="center"/>
    </xf>
    <xf numFmtId="0" fontId="2" fillId="6" borderId="1" xfId="6" applyNumberFormat="1" applyFont="1" applyFill="1" applyBorder="1" applyAlignment="1">
      <alignment horizontal="center" vertical="center"/>
    </xf>
    <xf numFmtId="0" fontId="2" fillId="0" borderId="1" xfId="6" applyNumberFormat="1" applyFont="1" applyBorder="1" applyAlignment="1">
      <alignment vertical="center"/>
    </xf>
    <xf numFmtId="0" fontId="2" fillId="0" borderId="11" xfId="6" applyFont="1" applyFill="1" applyBorder="1" applyAlignment="1">
      <alignment horizontal="left"/>
    </xf>
    <xf numFmtId="0" fontId="11" fillId="0" borderId="0" xfId="6" applyNumberFormat="1" applyFont="1" applyAlignment="1"/>
    <xf numFmtId="0" fontId="11" fillId="0" borderId="0" xfId="6" applyNumberFormat="1" applyFont="1" applyBorder="1" applyAlignment="1"/>
    <xf numFmtId="0" fontId="11" fillId="0" borderId="14" xfId="6" applyNumberFormat="1" applyFont="1" applyBorder="1" applyAlignment="1">
      <alignment horizontal="left" vertical="center"/>
    </xf>
  </cellXfs>
  <cellStyles count="7">
    <cellStyle name="桁区切り" xfId="1" builtinId="6"/>
    <cellStyle name="桁区切り 2" xfId="5"/>
    <cellStyle name="標準" xfId="0" builtinId="0"/>
    <cellStyle name="標準 2" xfId="6"/>
    <cellStyle name="標準_⑳年報改正（案）　第18表" xfId="2"/>
    <cellStyle name="標準_⑳年報改正（案） 第19表" xfId="3"/>
    <cellStyle name="標準_⑳年報原稿（案）  第20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2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N:\000_&#28193;&#23798;&#20445;&#20581;&#31119;&#31049;&#23460;&#20849;&#36890;\&#24180;&#22577;&#65288;&#24179;&#25104;21&#24180;&#24230;&#23455;&#32318;&#65289;\22&#24180;&#29256;&#12456;&#12463;&#12475;&#12523;&#20837;&#21147;&#27096;&#24335;&#65288;&#28193;&#23798;&#20445;&#20581;&#25152;&#21508;&#20418;&#29992;&#65289;\&#23376;&#12393;&#12418;&#12539;&#20445;&#20581;&#25512;&#36914;&#35506;\&#23376;&#12393;&#12418;&#26410;&#26469;&#20418;\21%20&#24180;&#22577;&#21407;&#31295;&#65288;&#23376;&#12393;&#12418;&#26410;&#26469;&#65289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4&#24180;&#24230;_&#36947;&#21335;&#22320;&#22495;&#20445;&#20581;&#24773;&#22577;&#24180;&#22577;\HP\H24_18-63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9 "/>
      <sheetName val="20 (2)"/>
      <sheetName val="40"/>
      <sheetName val="41"/>
      <sheetName val="Sheet2"/>
      <sheetName val="Sheet3"/>
      <sheetName val="20 "/>
      <sheetName val="40 "/>
      <sheetName val="4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 -1"/>
      <sheetName val="31-2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38"/>
      <sheetName val="39"/>
      <sheetName val="40"/>
      <sheetName val="41 "/>
      <sheetName val="42"/>
      <sheetName val="43-1"/>
      <sheetName val="43-2"/>
      <sheetName val="44"/>
      <sheetName val="45"/>
      <sheetName val="46-1"/>
      <sheetName val="46 -2"/>
      <sheetName val="47"/>
      <sheetName val="48"/>
      <sheetName val="49-1"/>
      <sheetName val="49-2"/>
      <sheetName val="50-1"/>
      <sheetName val="50 -2"/>
      <sheetName val="51-1"/>
      <sheetName val="51 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 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0"/>
  <sheetViews>
    <sheetView showGridLines="0" tabSelected="1" view="pageBreakPreview" zoomScaleNormal="100" zoomScaleSheetLayoutView="100" workbookViewId="0">
      <pane xSplit="4" ySplit="5" topLeftCell="E6" activePane="bottomRight" state="frozen"/>
      <selection activeCell="E12" sqref="E12"/>
      <selection pane="topRight" activeCell="E12" sqref="E12"/>
      <selection pane="bottomLeft" activeCell="E12" sqref="E12"/>
      <selection pane="bottomRight" activeCell="E12" sqref="E12"/>
    </sheetView>
  </sheetViews>
  <sheetFormatPr defaultColWidth="13.125" defaultRowHeight="11.25"/>
  <cols>
    <col min="1" max="1" width="4.625" style="1" customWidth="1"/>
    <col min="2" max="2" width="10.125" style="4" customWidth="1"/>
    <col min="3" max="3" width="2.5" style="4" customWidth="1"/>
    <col min="4" max="4" width="15.875" style="1" customWidth="1"/>
    <col min="5" max="5" width="6" style="1" customWidth="1"/>
    <col min="6" max="11" width="8.75" style="1" customWidth="1"/>
    <col min="12" max="12" width="6" style="1" customWidth="1"/>
    <col min="13" max="13" width="8.5" style="1" bestFit="1" customWidth="1"/>
    <col min="14" max="15" width="6" style="1" customWidth="1"/>
    <col min="16" max="30" width="6" style="2" customWidth="1"/>
    <col min="31" max="31" width="6.5" style="2" customWidth="1"/>
    <col min="32" max="32" width="6" style="2" customWidth="1"/>
    <col min="33" max="33" width="6" style="3" customWidth="1"/>
    <col min="34" max="41" width="6" style="2" customWidth="1"/>
    <col min="42" max="54" width="6.5" style="1" customWidth="1"/>
    <col min="55" max="16384" width="13.125" style="1"/>
  </cols>
  <sheetData>
    <row r="1" spans="1:55" s="173" customFormat="1" ht="13.5">
      <c r="B1" s="180" t="s">
        <v>87</v>
      </c>
      <c r="C1" s="180"/>
      <c r="D1" s="179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8"/>
      <c r="AH1" s="177"/>
      <c r="AI1" s="177"/>
      <c r="AJ1" s="177"/>
      <c r="AK1" s="177"/>
      <c r="AL1" s="177"/>
      <c r="AM1" s="177"/>
      <c r="AN1" s="177"/>
      <c r="AO1" s="177"/>
      <c r="AR1" s="176"/>
      <c r="BA1" s="175"/>
      <c r="BB1" s="174" t="s">
        <v>86</v>
      </c>
    </row>
    <row r="2" spans="1:55" ht="11.25" customHeight="1">
      <c r="B2" s="172"/>
      <c r="C2" s="171"/>
      <c r="D2" s="170"/>
      <c r="E2" s="169" t="s">
        <v>85</v>
      </c>
      <c r="F2" s="168"/>
      <c r="G2" s="168"/>
      <c r="H2" s="168"/>
      <c r="I2" s="168"/>
      <c r="J2" s="168"/>
      <c r="K2" s="167"/>
      <c r="L2" s="166" t="s">
        <v>84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6" t="s">
        <v>83</v>
      </c>
      <c r="AQ2" s="165"/>
      <c r="AR2" s="165"/>
      <c r="AS2" s="165"/>
      <c r="AT2" s="165"/>
      <c r="AU2" s="165"/>
      <c r="AV2" s="165"/>
      <c r="AW2" s="165"/>
      <c r="AX2" s="165"/>
      <c r="AY2" s="164"/>
      <c r="AZ2" s="163" t="s">
        <v>82</v>
      </c>
      <c r="BA2" s="162"/>
      <c r="BB2" s="161"/>
    </row>
    <row r="3" spans="1:55" ht="17.25" customHeight="1">
      <c r="B3" s="147"/>
      <c r="C3" s="146"/>
      <c r="D3" s="145"/>
      <c r="E3" s="160" t="s">
        <v>81</v>
      </c>
      <c r="F3" s="159" t="s">
        <v>80</v>
      </c>
      <c r="G3" s="158"/>
      <c r="H3" s="158"/>
      <c r="I3" s="158"/>
      <c r="J3" s="158"/>
      <c r="K3" s="157"/>
      <c r="L3" s="156" t="s">
        <v>52</v>
      </c>
      <c r="M3" s="155"/>
      <c r="N3" s="156" t="s">
        <v>79</v>
      </c>
      <c r="O3" s="155"/>
      <c r="P3" s="136" t="s">
        <v>51</v>
      </c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5"/>
      <c r="AB3" s="136" t="s">
        <v>77</v>
      </c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5"/>
      <c r="AP3" s="151" t="s">
        <v>52</v>
      </c>
      <c r="AQ3" s="151" t="s">
        <v>78</v>
      </c>
      <c r="AR3" s="154" t="s">
        <v>51</v>
      </c>
      <c r="AS3" s="153"/>
      <c r="AT3" s="153"/>
      <c r="AU3" s="152"/>
      <c r="AV3" s="154" t="s">
        <v>77</v>
      </c>
      <c r="AW3" s="153"/>
      <c r="AX3" s="153"/>
      <c r="AY3" s="152"/>
      <c r="AZ3" s="151" t="s">
        <v>76</v>
      </c>
      <c r="BA3" s="150" t="s">
        <v>75</v>
      </c>
      <c r="BB3" s="149"/>
      <c r="BC3" s="148"/>
    </row>
    <row r="4" spans="1:55" ht="31.5" customHeight="1">
      <c r="B4" s="147"/>
      <c r="C4" s="146"/>
      <c r="D4" s="145"/>
      <c r="E4" s="144"/>
      <c r="F4" s="143" t="s">
        <v>74</v>
      </c>
      <c r="G4" s="143" t="s">
        <v>73</v>
      </c>
      <c r="H4" s="143" t="s">
        <v>72</v>
      </c>
      <c r="I4" s="143" t="s">
        <v>71</v>
      </c>
      <c r="J4" s="142" t="s">
        <v>70</v>
      </c>
      <c r="K4" s="142" t="s">
        <v>69</v>
      </c>
      <c r="L4" s="141" t="s">
        <v>39</v>
      </c>
      <c r="M4" s="141" t="s">
        <v>38</v>
      </c>
      <c r="N4" s="141" t="s">
        <v>39</v>
      </c>
      <c r="O4" s="141" t="s">
        <v>38</v>
      </c>
      <c r="P4" s="140" t="s">
        <v>68</v>
      </c>
      <c r="Q4" s="139"/>
      <c r="R4" s="135"/>
      <c r="S4" s="140" t="s">
        <v>67</v>
      </c>
      <c r="T4" s="139"/>
      <c r="U4" s="135"/>
      <c r="V4" s="140" t="s">
        <v>66</v>
      </c>
      <c r="W4" s="139"/>
      <c r="X4" s="135"/>
      <c r="Y4" s="140" t="s">
        <v>65</v>
      </c>
      <c r="Z4" s="139"/>
      <c r="AA4" s="135"/>
      <c r="AB4" s="136" t="s">
        <v>64</v>
      </c>
      <c r="AC4" s="139"/>
      <c r="AD4" s="139"/>
      <c r="AE4" s="135"/>
      <c r="AF4" s="136" t="s">
        <v>63</v>
      </c>
      <c r="AG4" s="139"/>
      <c r="AH4" s="139"/>
      <c r="AI4" s="135"/>
      <c r="AJ4" s="136" t="s">
        <v>62</v>
      </c>
      <c r="AK4" s="138"/>
      <c r="AL4" s="138"/>
      <c r="AM4" s="137"/>
      <c r="AN4" s="136" t="s">
        <v>61</v>
      </c>
      <c r="AO4" s="135"/>
      <c r="AP4" s="134"/>
      <c r="AQ4" s="131"/>
      <c r="AR4" s="132" t="s">
        <v>60</v>
      </c>
      <c r="AS4" s="132" t="s">
        <v>59</v>
      </c>
      <c r="AT4" s="132" t="s">
        <v>58</v>
      </c>
      <c r="AU4" s="132" t="s">
        <v>57</v>
      </c>
      <c r="AV4" s="133" t="s">
        <v>56</v>
      </c>
      <c r="AW4" s="132" t="s">
        <v>55</v>
      </c>
      <c r="AX4" s="132" t="s">
        <v>54</v>
      </c>
      <c r="AY4" s="132" t="s">
        <v>53</v>
      </c>
      <c r="AZ4" s="131"/>
      <c r="BA4" s="130" t="s">
        <v>52</v>
      </c>
      <c r="BB4" s="130" t="s">
        <v>51</v>
      </c>
      <c r="BC4" s="129"/>
    </row>
    <row r="5" spans="1:55" ht="33.75" customHeight="1">
      <c r="B5" s="128"/>
      <c r="C5" s="127"/>
      <c r="D5" s="126"/>
      <c r="E5" s="125"/>
      <c r="F5" s="124" t="s">
        <v>50</v>
      </c>
      <c r="G5" s="124" t="s">
        <v>49</v>
      </c>
      <c r="H5" s="124" t="s">
        <v>48</v>
      </c>
      <c r="I5" s="124" t="s">
        <v>47</v>
      </c>
      <c r="J5" s="123"/>
      <c r="K5" s="123"/>
      <c r="L5" s="122"/>
      <c r="M5" s="122"/>
      <c r="N5" s="122"/>
      <c r="O5" s="122"/>
      <c r="P5" s="121" t="s">
        <v>46</v>
      </c>
      <c r="Q5" s="121" t="s">
        <v>39</v>
      </c>
      <c r="R5" s="121" t="s">
        <v>38</v>
      </c>
      <c r="S5" s="121" t="s">
        <v>46</v>
      </c>
      <c r="T5" s="121" t="s">
        <v>39</v>
      </c>
      <c r="U5" s="121" t="s">
        <v>38</v>
      </c>
      <c r="V5" s="121" t="s">
        <v>46</v>
      </c>
      <c r="W5" s="121" t="s">
        <v>39</v>
      </c>
      <c r="X5" s="121" t="s">
        <v>38</v>
      </c>
      <c r="Y5" s="121" t="s">
        <v>46</v>
      </c>
      <c r="Z5" s="121" t="s">
        <v>39</v>
      </c>
      <c r="AA5" s="121" t="s">
        <v>38</v>
      </c>
      <c r="AB5" s="121" t="s">
        <v>45</v>
      </c>
      <c r="AC5" s="121" t="s">
        <v>44</v>
      </c>
      <c r="AD5" s="121" t="s">
        <v>38</v>
      </c>
      <c r="AE5" s="121" t="s">
        <v>43</v>
      </c>
      <c r="AF5" s="121" t="s">
        <v>42</v>
      </c>
      <c r="AG5" s="121" t="s">
        <v>41</v>
      </c>
      <c r="AH5" s="121" t="s">
        <v>38</v>
      </c>
      <c r="AI5" s="121" t="s">
        <v>40</v>
      </c>
      <c r="AJ5" s="121" t="s">
        <v>42</v>
      </c>
      <c r="AK5" s="121" t="s">
        <v>41</v>
      </c>
      <c r="AL5" s="121" t="s">
        <v>38</v>
      </c>
      <c r="AM5" s="121" t="s">
        <v>40</v>
      </c>
      <c r="AN5" s="120" t="s">
        <v>39</v>
      </c>
      <c r="AO5" s="120" t="s">
        <v>38</v>
      </c>
      <c r="AP5" s="119"/>
      <c r="AQ5" s="115"/>
      <c r="AR5" s="118"/>
      <c r="AS5" s="118"/>
      <c r="AT5" s="118"/>
      <c r="AU5" s="118"/>
      <c r="AV5" s="117"/>
      <c r="AW5" s="116"/>
      <c r="AX5" s="116"/>
      <c r="AY5" s="116"/>
      <c r="AZ5" s="115"/>
      <c r="BA5" s="114"/>
      <c r="BB5" s="114"/>
      <c r="BC5" s="113"/>
    </row>
    <row r="6" spans="1:55" ht="13.5" customHeight="1">
      <c r="A6" s="109"/>
      <c r="B6" s="112" t="s">
        <v>37</v>
      </c>
      <c r="C6" s="103" t="s">
        <v>8</v>
      </c>
      <c r="D6" s="111"/>
      <c r="E6" s="110">
        <f>SUM(F6:K6)</f>
        <v>40356</v>
      </c>
      <c r="F6" s="105">
        <v>36911</v>
      </c>
      <c r="G6" s="105">
        <v>2685</v>
      </c>
      <c r="H6" s="105">
        <v>450</v>
      </c>
      <c r="I6" s="105">
        <v>239</v>
      </c>
      <c r="J6" s="105">
        <v>56</v>
      </c>
      <c r="K6" s="105">
        <v>15</v>
      </c>
      <c r="L6" s="105">
        <v>49612</v>
      </c>
      <c r="M6" s="105">
        <v>471760</v>
      </c>
      <c r="N6" s="105">
        <v>94</v>
      </c>
      <c r="O6" s="105">
        <v>439</v>
      </c>
      <c r="P6" s="105">
        <v>244</v>
      </c>
      <c r="Q6" s="105">
        <v>197</v>
      </c>
      <c r="R6" s="105">
        <v>198</v>
      </c>
      <c r="S6" s="105">
        <v>39131</v>
      </c>
      <c r="T6" s="105">
        <v>38345</v>
      </c>
      <c r="U6" s="105">
        <v>39016</v>
      </c>
      <c r="V6" s="105">
        <v>6452</v>
      </c>
      <c r="W6" s="105">
        <v>5724</v>
      </c>
      <c r="X6" s="105">
        <v>5881</v>
      </c>
      <c r="Y6" s="105">
        <v>33045</v>
      </c>
      <c r="Z6" s="105">
        <v>30804</v>
      </c>
      <c r="AA6" s="105">
        <v>31834</v>
      </c>
      <c r="AB6" s="105">
        <v>41255</v>
      </c>
      <c r="AC6" s="105">
        <v>39186</v>
      </c>
      <c r="AD6" s="105">
        <v>39609</v>
      </c>
      <c r="AE6" s="37">
        <f>IF(AC6="-","-",AC6/AB6*100)</f>
        <v>94.984850321173184</v>
      </c>
      <c r="AF6" s="105">
        <v>41481</v>
      </c>
      <c r="AG6" s="105">
        <v>38717</v>
      </c>
      <c r="AH6" s="105">
        <v>39123</v>
      </c>
      <c r="AI6" s="37">
        <f>IF(AG6="-","-",AG6/AF6*100)</f>
        <v>93.3367083725079</v>
      </c>
      <c r="AJ6" s="105">
        <v>696</v>
      </c>
      <c r="AK6" s="105">
        <v>603</v>
      </c>
      <c r="AL6" s="105">
        <v>603</v>
      </c>
      <c r="AM6" s="106">
        <f>IF(AK6="-","-",AK6/AJ6*100)</f>
        <v>86.637931034482762</v>
      </c>
      <c r="AN6" s="105">
        <v>1951</v>
      </c>
      <c r="AO6" s="105">
        <v>2054</v>
      </c>
      <c r="AP6" s="105">
        <v>181</v>
      </c>
      <c r="AQ6" s="95" t="s">
        <v>5</v>
      </c>
      <c r="AR6" s="95" t="s">
        <v>5</v>
      </c>
      <c r="AS6" s="105">
        <v>1504</v>
      </c>
      <c r="AT6" s="105">
        <v>63</v>
      </c>
      <c r="AU6" s="105">
        <v>426</v>
      </c>
      <c r="AV6" s="105">
        <v>575</v>
      </c>
      <c r="AW6" s="105">
        <v>1483</v>
      </c>
      <c r="AX6" s="105">
        <v>13</v>
      </c>
      <c r="AY6" s="105">
        <v>26</v>
      </c>
      <c r="AZ6" s="105">
        <v>31490</v>
      </c>
      <c r="BA6" s="105">
        <v>1160</v>
      </c>
      <c r="BB6" s="105">
        <v>2</v>
      </c>
    </row>
    <row r="7" spans="1:55" ht="13.5" customHeight="1">
      <c r="A7" s="109"/>
      <c r="B7" s="108"/>
      <c r="C7" s="107"/>
      <c r="D7" s="99" t="s">
        <v>7</v>
      </c>
      <c r="E7" s="98"/>
      <c r="F7" s="97"/>
      <c r="G7" s="97"/>
      <c r="H7" s="97"/>
      <c r="I7" s="97"/>
      <c r="J7" s="97"/>
      <c r="K7" s="97"/>
      <c r="L7" s="105">
        <v>45672</v>
      </c>
      <c r="M7" s="105">
        <v>434948</v>
      </c>
      <c r="N7" s="105">
        <v>72</v>
      </c>
      <c r="O7" s="105">
        <v>417</v>
      </c>
      <c r="P7" s="105">
        <v>78</v>
      </c>
      <c r="Q7" s="105">
        <v>74</v>
      </c>
      <c r="R7" s="105">
        <v>74</v>
      </c>
      <c r="S7" s="105">
        <v>3569</v>
      </c>
      <c r="T7" s="105">
        <v>3394</v>
      </c>
      <c r="U7" s="105">
        <v>3394</v>
      </c>
      <c r="V7" s="105">
        <v>213</v>
      </c>
      <c r="W7" s="105">
        <v>204</v>
      </c>
      <c r="X7" s="105">
        <v>204</v>
      </c>
      <c r="Y7" s="105">
        <v>4588</v>
      </c>
      <c r="Z7" s="105">
        <v>4324</v>
      </c>
      <c r="AA7" s="105">
        <v>4324</v>
      </c>
      <c r="AB7" s="105">
        <v>151</v>
      </c>
      <c r="AC7" s="105">
        <v>138</v>
      </c>
      <c r="AD7" s="105">
        <v>138</v>
      </c>
      <c r="AE7" s="37">
        <f>IF(AC7="-","-",AC7/AB7*100)</f>
        <v>91.390728476821195</v>
      </c>
      <c r="AF7" s="105">
        <v>192</v>
      </c>
      <c r="AG7" s="105">
        <v>183</v>
      </c>
      <c r="AH7" s="105">
        <v>183</v>
      </c>
      <c r="AI7" s="37">
        <f>IF(AG7="-","-",AG7/AF7*100)</f>
        <v>95.3125</v>
      </c>
      <c r="AJ7" s="105">
        <v>22</v>
      </c>
      <c r="AK7" s="105">
        <v>19</v>
      </c>
      <c r="AL7" s="105">
        <v>19</v>
      </c>
      <c r="AM7" s="106">
        <f>IF(AK7="-","-",AK7/AJ7*100)</f>
        <v>86.36363636363636</v>
      </c>
      <c r="AN7" s="105">
        <v>97</v>
      </c>
      <c r="AO7" s="105">
        <v>97</v>
      </c>
      <c r="AP7" s="105">
        <v>139</v>
      </c>
      <c r="AQ7" s="95" t="s">
        <v>5</v>
      </c>
      <c r="AR7" s="95" t="s">
        <v>5</v>
      </c>
      <c r="AS7" s="105">
        <v>49</v>
      </c>
      <c r="AT7" s="105"/>
      <c r="AU7" s="105">
        <v>13</v>
      </c>
      <c r="AV7" s="105">
        <v>4</v>
      </c>
      <c r="AW7" s="105">
        <v>42</v>
      </c>
      <c r="AX7" s="105">
        <v>1</v>
      </c>
      <c r="AY7" s="105">
        <v>2</v>
      </c>
      <c r="AZ7" s="105">
        <v>29456</v>
      </c>
      <c r="BA7" s="105">
        <v>394</v>
      </c>
      <c r="BB7" s="105">
        <v>2</v>
      </c>
    </row>
    <row r="8" spans="1:55" ht="15.75" customHeight="1">
      <c r="B8" s="65" t="s">
        <v>36</v>
      </c>
      <c r="C8" s="103" t="s">
        <v>8</v>
      </c>
      <c r="D8" s="102"/>
      <c r="E8" s="95">
        <f>IF(SUM(E10,E28)=0,"-",SUM(E10,E28))</f>
        <v>2606</v>
      </c>
      <c r="F8" s="95">
        <f>IF(SUM(F10,F28)=0,"-",SUM(F10,F28))</f>
        <v>2321</v>
      </c>
      <c r="G8" s="95">
        <f>IF(SUM(G10,G28)=0,"-",SUM(G10,G28))</f>
        <v>213</v>
      </c>
      <c r="H8" s="95">
        <f>IF(SUM(H10,H28)=0,"-",SUM(H10,H28))</f>
        <v>41</v>
      </c>
      <c r="I8" s="95">
        <f>IF(SUM(I10,I28)=0,"-",SUM(I10,I28))</f>
        <v>26</v>
      </c>
      <c r="J8" s="95">
        <f>IF(SUM(J10,J28)=0,"-",SUM(J10,J28))</f>
        <v>5</v>
      </c>
      <c r="K8" s="95" t="str">
        <f>IF(SUM(K10,K28)=0,"-",SUM(K10,K28))</f>
        <v>-</v>
      </c>
      <c r="L8" s="95">
        <f>IF(SUM(L10,L28)=0,"-",SUM(L10,L28))</f>
        <v>4059</v>
      </c>
      <c r="M8" s="95">
        <f>IF(SUM(M10,M28)=0,"-",SUM(M10,M28))</f>
        <v>30053</v>
      </c>
      <c r="N8" s="95" t="str">
        <f>IF(SUM(N10,N28)=0,"-",SUM(N10,N28))</f>
        <v>-</v>
      </c>
      <c r="O8" s="95" t="str">
        <f>IF(SUM(O10,O28)=0,"-",SUM(O10,O28))</f>
        <v>-</v>
      </c>
      <c r="P8" s="96">
        <f>IF(SUM(P10,P28)=0,"-",SUM(P10,P28))</f>
        <v>23</v>
      </c>
      <c r="Q8" s="96">
        <f>IF(SUM(Q10,Q28)=0,"-",SUM(Q10,Q28))</f>
        <v>21</v>
      </c>
      <c r="R8" s="96">
        <f>IF(SUM(R10,R28)=0,"-",SUM(R10,R28))</f>
        <v>21</v>
      </c>
      <c r="S8" s="96">
        <f>IF(SUM(S10,S28)=0,"-",SUM(S10,S28))</f>
        <v>2596</v>
      </c>
      <c r="T8" s="96">
        <f>IF(SUM(T10,T28)=0,"-",SUM(T10,T28))</f>
        <v>2504</v>
      </c>
      <c r="U8" s="96">
        <f>IF(SUM(U10,U28)=0,"-",SUM(U10,U28))</f>
        <v>2551</v>
      </c>
      <c r="V8" s="96">
        <f>IF(SUM(V10,V28)=0,"-",SUM(V10,V28))</f>
        <v>721</v>
      </c>
      <c r="W8" s="96">
        <f>IF(SUM(W10,W28)=0,"-",SUM(W10,W28))</f>
        <v>270</v>
      </c>
      <c r="X8" s="96">
        <f>IF(SUM(X10,X28)=0,"-",SUM(X10,X28))</f>
        <v>307</v>
      </c>
      <c r="Y8" s="96">
        <f>IF(SUM(Y10,Y28)=0,"-",SUM(Y10,Y28))</f>
        <v>2890</v>
      </c>
      <c r="Z8" s="96">
        <f>IF(SUM(Z10,Z28)=0,"-",SUM(Z10,Z28))</f>
        <v>2430</v>
      </c>
      <c r="AA8" s="96">
        <f>IF(SUM(AA10,AA28)=0,"-",SUM(AA10,AA28))</f>
        <v>2533</v>
      </c>
      <c r="AB8" s="96">
        <f>IF(SUM(AB10,AB28)=0,"-",SUM(AB10,AB28))</f>
        <v>2727</v>
      </c>
      <c r="AC8" s="96">
        <f>IF(SUM(AC10,AC28)=0,"-",SUM(AC10,AC28))</f>
        <v>2562</v>
      </c>
      <c r="AD8" s="96">
        <f>IF(SUM(AD10,AD28)=0,"-",SUM(AD10,AD28))</f>
        <v>2590</v>
      </c>
      <c r="AE8" s="37">
        <f>IF(AC8="-","-",AC8/AB8*100)</f>
        <v>93.949394939493942</v>
      </c>
      <c r="AF8" s="96">
        <f>IF(SUM(AF10,AF28)=0,"-",SUM(AF10,AF28))</f>
        <v>2808</v>
      </c>
      <c r="AG8" s="96">
        <f>IF(SUM(AG10,AG28)=0,"-",SUM(AG10,AG28))</f>
        <v>2523</v>
      </c>
      <c r="AH8" s="96">
        <f>IF(SUM(AH10,AH28)=0,"-",SUM(AH10,AH28))</f>
        <v>2544</v>
      </c>
      <c r="AI8" s="37">
        <f>IF(AG8="-","-",AG8/AF8*100)</f>
        <v>89.850427350427353</v>
      </c>
      <c r="AJ8" s="96">
        <f>IF(SUM(AJ10,AJ28)=0,"-",SUM(AJ10,AJ28))</f>
        <v>107</v>
      </c>
      <c r="AK8" s="96">
        <f>IF(SUM(AK10,AK28)=0,"-",SUM(AK10,AK28))</f>
        <v>104</v>
      </c>
      <c r="AL8" s="96">
        <f>IF(SUM(AL10,AL28)=0,"-",SUM(AL10,AL28))</f>
        <v>104</v>
      </c>
      <c r="AM8" s="37">
        <f>IF(AK8="-","-",AK8/AJ8*100)</f>
        <v>97.196261682242991</v>
      </c>
      <c r="AN8" s="96">
        <f>IF(SUM(AN10,AN28)=0,"-",SUM(AN10,AN28))</f>
        <v>132</v>
      </c>
      <c r="AO8" s="96">
        <f>IF(SUM(AO10,AO28)=0,"-",SUM(AO10,AO28))</f>
        <v>125</v>
      </c>
      <c r="AP8" s="95" t="str">
        <f>IF(SUM(AP10,AP28)=0,"-",SUM(AP10,AP28))</f>
        <v>-</v>
      </c>
      <c r="AQ8" s="95" t="str">
        <f>IF(SUM(AQ10,AQ28)=0,"-",SUM(AQ10,AQ28))</f>
        <v>-</v>
      </c>
      <c r="AR8" s="95" t="str">
        <f>IF(SUM(AR10,AR28)=0,"-",SUM(AR10,AR28))</f>
        <v>-</v>
      </c>
      <c r="AS8" s="95">
        <f>IF(SUM(AS10,AS28)=0,"-",SUM(AS10,AS28))</f>
        <v>29</v>
      </c>
      <c r="AT8" s="95">
        <f>IF(SUM(AT10,AT28)=0,"-",SUM(AT10,AT28))</f>
        <v>1</v>
      </c>
      <c r="AU8" s="95" t="str">
        <f>IF(SUM(AU10,AU28)=0,"-",SUM(AU10,AU28))</f>
        <v>-</v>
      </c>
      <c r="AV8" s="95">
        <f>IF(SUM(AV10,AV28)=0,"-",SUM(AV10,AV28))</f>
        <v>8</v>
      </c>
      <c r="AW8" s="95">
        <f>IF(SUM(AW10,AW28)=0,"-",SUM(AW10,AW28))</f>
        <v>100</v>
      </c>
      <c r="AX8" s="95" t="str">
        <f>IF(SUM(AX10,AX28)=0,"-",SUM(AX10,AX28))</f>
        <v>-</v>
      </c>
      <c r="AY8" s="95" t="str">
        <f>IF(SUM(AY10,AY28)=0,"-",SUM(AY10,AY28))</f>
        <v>-</v>
      </c>
      <c r="AZ8" s="95">
        <f>IF(SUM(AZ10,AZ28)=0,"-",SUM(AZ10,AZ28))</f>
        <v>2397</v>
      </c>
      <c r="BA8" s="95">
        <f>IF(SUM(BA10,BA28)=0,"-",SUM(BA10,BA28))</f>
        <v>3</v>
      </c>
      <c r="BB8" s="95" t="str">
        <f>IF(SUM(BB10,BB28)=0,"-",SUM(BB10,BB28))</f>
        <v>-</v>
      </c>
    </row>
    <row r="9" spans="1:55" ht="15.75" customHeight="1">
      <c r="B9" s="104"/>
      <c r="C9" s="100"/>
      <c r="D9" s="99" t="s">
        <v>7</v>
      </c>
      <c r="E9" s="98"/>
      <c r="F9" s="97"/>
      <c r="G9" s="97"/>
      <c r="H9" s="97"/>
      <c r="I9" s="97"/>
      <c r="J9" s="97"/>
      <c r="K9" s="95" t="str">
        <f>IF(SUM(K11,K29)=0,"-",SUM(K11,K29))</f>
        <v>-</v>
      </c>
      <c r="L9" s="95">
        <f>IF(SUM(L11,L29)=0,"-",SUM(L11,L29))</f>
        <v>4059</v>
      </c>
      <c r="M9" s="95">
        <f>IF(SUM(M11,M29)=0,"-",SUM(M11,M29))</f>
        <v>30053</v>
      </c>
      <c r="N9" s="95" t="str">
        <f>IF(SUM(N11,N29)=0,"-",SUM(N11,N29))</f>
        <v>-</v>
      </c>
      <c r="O9" s="95" t="str">
        <f>IF(SUM(O11,O29)=0,"-",SUM(O11,O29))</f>
        <v>-</v>
      </c>
      <c r="P9" s="96" t="str">
        <f>IF(SUM(P11,P29)=0,"-",SUM(P11,P29))</f>
        <v>-</v>
      </c>
      <c r="Q9" s="96" t="str">
        <f>IF(SUM(Q11,Q29)=0,"-",SUM(Q11,Q29))</f>
        <v>-</v>
      </c>
      <c r="R9" s="96" t="str">
        <f>IF(SUM(R11,R29)=0,"-",SUM(R11,R29))</f>
        <v>-</v>
      </c>
      <c r="S9" s="96" t="str">
        <f>IF(SUM(S11,S29)=0,"-",SUM(S11,S29))</f>
        <v>-</v>
      </c>
      <c r="T9" s="96" t="str">
        <f>IF(SUM(T11,T29)=0,"-",SUM(T11,T29))</f>
        <v>-</v>
      </c>
      <c r="U9" s="96" t="str">
        <f>IF(SUM(U11,U29)=0,"-",SUM(U11,U29))</f>
        <v>-</v>
      </c>
      <c r="V9" s="96" t="str">
        <f>IF(SUM(V11,V29)=0,"-",SUM(V11,V29))</f>
        <v>-</v>
      </c>
      <c r="W9" s="96" t="str">
        <f>IF(SUM(W11,W29)=0,"-",SUM(W11,W29))</f>
        <v>-</v>
      </c>
      <c r="X9" s="96" t="str">
        <f>IF(SUM(X11,X29)=0,"-",SUM(X11,X29))</f>
        <v>-</v>
      </c>
      <c r="Y9" s="96" t="str">
        <f>IF(SUM(Y11,Y29)=0,"-",SUM(Y11,Y29))</f>
        <v>-</v>
      </c>
      <c r="Z9" s="96" t="str">
        <f>IF(SUM(Z11,Z29)=0,"-",SUM(Z11,Z29))</f>
        <v>-</v>
      </c>
      <c r="AA9" s="96" t="str">
        <f>IF(SUM(AA11,AA29)=0,"-",SUM(AA11,AA29))</f>
        <v>-</v>
      </c>
      <c r="AB9" s="96" t="str">
        <f>IF(SUM(AB11,AB29)=0,"-",SUM(AB11,AB29))</f>
        <v>-</v>
      </c>
      <c r="AC9" s="96" t="str">
        <f>IF(SUM(AC11,AC29)=0,"-",SUM(AC11,AC29))</f>
        <v>-</v>
      </c>
      <c r="AD9" s="96" t="str">
        <f>IF(SUM(AD11,AD29)=0,"-",SUM(AD11,AD29))</f>
        <v>-</v>
      </c>
      <c r="AE9" s="37" t="str">
        <f>IF(AC9="-","-",AC9/AB9*100)</f>
        <v>-</v>
      </c>
      <c r="AF9" s="96" t="str">
        <f>IF(SUM(AF11,AF29)=0,"-",SUM(AF11,AF29))</f>
        <v>-</v>
      </c>
      <c r="AG9" s="96" t="str">
        <f>IF(SUM(AG11,AG29)=0,"-",SUM(AG11,AG29))</f>
        <v>-</v>
      </c>
      <c r="AH9" s="96" t="str">
        <f>IF(SUM(AH11,AH29)=0,"-",SUM(AH11,AH29))</f>
        <v>-</v>
      </c>
      <c r="AI9" s="37" t="str">
        <f>IF(AG9="-","-",AG9/AF9*100)</f>
        <v>-</v>
      </c>
      <c r="AJ9" s="96" t="str">
        <f>IF(SUM(AJ11,AJ29)=0,"-",SUM(AJ11,AJ29))</f>
        <v>-</v>
      </c>
      <c r="AK9" s="96" t="str">
        <f>IF(SUM(AK11,AK29)=0,"-",SUM(AK11,AK29))</f>
        <v>-</v>
      </c>
      <c r="AL9" s="96" t="str">
        <f>IF(SUM(AL11,AL29)=0,"-",SUM(AL11,AL29))</f>
        <v>-</v>
      </c>
      <c r="AM9" s="37" t="str">
        <f>IF(AK9="-","-",AK9/AJ9*100)</f>
        <v>-</v>
      </c>
      <c r="AN9" s="96" t="str">
        <f>IF(SUM(AN11,AN29)=0,"-",SUM(AN11,AN29))</f>
        <v>-</v>
      </c>
      <c r="AO9" s="96" t="str">
        <f>IF(SUM(AO11,AO29)=0,"-",SUM(AO11,AO29))</f>
        <v>-</v>
      </c>
      <c r="AP9" s="95" t="str">
        <f>IF(SUM(AP11,AP29)=0,"-",SUM(AP11,AP29))</f>
        <v>-</v>
      </c>
      <c r="AQ9" s="95" t="str">
        <f>IF(SUM(AQ11,AQ29)=0,"-",SUM(AQ11,AQ29))</f>
        <v>-</v>
      </c>
      <c r="AR9" s="95" t="str">
        <f>IF(SUM(AR11,AR29)=0,"-",SUM(AR11,AR29))</f>
        <v>-</v>
      </c>
      <c r="AS9" s="95" t="str">
        <f>IF(SUM(AS11,AS29)=0,"-",SUM(AS11,AS29))</f>
        <v>-</v>
      </c>
      <c r="AT9" s="95" t="str">
        <f>IF(SUM(AT11,AT29)=0,"-",SUM(AT11,AT29))</f>
        <v>-</v>
      </c>
      <c r="AU9" s="95" t="str">
        <f>IF(SUM(AU11,AU29)=0,"-",SUM(AU11,AU29))</f>
        <v>-</v>
      </c>
      <c r="AV9" s="95" t="str">
        <f>IF(SUM(AV11,AV29)=0,"-",SUM(AV11,AV29))</f>
        <v>-</v>
      </c>
      <c r="AW9" s="95" t="str">
        <f>IF(SUM(AW11,AW29)=0,"-",SUM(AW11,AW29))</f>
        <v>-</v>
      </c>
      <c r="AX9" s="95" t="str">
        <f>IF(SUM(AX11,AX29)=0,"-",SUM(AX11,AX29))</f>
        <v>-</v>
      </c>
      <c r="AY9" s="95" t="str">
        <f>IF(SUM(AY11,AY29)=0,"-",SUM(AY11,AY29))</f>
        <v>-</v>
      </c>
      <c r="AZ9" s="95">
        <f>IF(SUM(AZ11,AZ29)=0,"-",SUM(AZ11,AZ29))</f>
        <v>2397</v>
      </c>
      <c r="BA9" s="95">
        <f>IF(SUM(BA11,BA29)=0,"-",SUM(BA11,BA29))</f>
        <v>3</v>
      </c>
      <c r="BB9" s="95" t="str">
        <f>IF(SUM(BB11,BB29)=0,"-",SUM(BB11,BB29))</f>
        <v>-</v>
      </c>
    </row>
    <row r="10" spans="1:55" ht="13.5" customHeight="1">
      <c r="B10" s="103" t="s">
        <v>35</v>
      </c>
      <c r="C10" s="103" t="s">
        <v>8</v>
      </c>
      <c r="D10" s="102"/>
      <c r="E10" s="95">
        <f>IF(SUM(E12,E14,E16,E18,E20,E22,E24,E26)=0,"-",SUM(E12,E14,E16,E18,E20,E22,E24,E26))</f>
        <v>810</v>
      </c>
      <c r="F10" s="95">
        <f>IF(SUM(F12,F14,F16,F18,F20,F22,F24,F26)=0,"-",SUM(F12,F14,F16,F18,F20,F22,F24,F26))</f>
        <v>711</v>
      </c>
      <c r="G10" s="95">
        <f>IF(SUM(G12,G14,G16,G18,G20,G22,G24,G26)=0,"-",SUM(G12,G14,G16,G18,G20,G22,G24,G26))</f>
        <v>70</v>
      </c>
      <c r="H10" s="95">
        <f>IF(SUM(H12,H14,H16,H18,H20,H22,H24,H26)=0,"-",SUM(H12,H14,H16,H18,H20,H22,H24,H26))</f>
        <v>13</v>
      </c>
      <c r="I10" s="95">
        <f>IF(SUM(I12,I14,I16,I18,I20,I22,I24,I26)=0,"-",SUM(I12,I14,I16,I18,I20,I22,I24,I26))</f>
        <v>14</v>
      </c>
      <c r="J10" s="95">
        <f>IF(SUM(J12,J14,J16,J18,J20,J22,J24,J26)=0,"-",SUM(J12,J14,J16,J18,J20,J22,J24,J26))</f>
        <v>2</v>
      </c>
      <c r="K10" s="95" t="str">
        <f>IF(SUM(K12,K14,K16,K18,K20,K22,K24,K26)=0,"-",SUM(K12,K14,K16,K18,K20,K22,K24,K26))</f>
        <v>-</v>
      </c>
      <c r="L10" s="95">
        <f>IF(SUM(L12,L14,L16,L18,L20,L22,L24,L26)=0,"-",SUM(L12,L14,L16,L18,L20,L22,L24,L26))</f>
        <v>1248</v>
      </c>
      <c r="M10" s="95">
        <f>IF(SUM(M12,M14,M16,M18,M20,M22,M24,M26)=0,"-",SUM(M12,M14,M16,M18,M20,M22,M24,M26))</f>
        <v>8854</v>
      </c>
      <c r="N10" s="95" t="str">
        <f>IF(SUM(N12,N14,N16,N18,N20,N22,N24,N26)=0,"-",SUM(N12,N14,N16,N18,N20,N22,N24,N26))</f>
        <v>-</v>
      </c>
      <c r="O10" s="95" t="str">
        <f>IF(SUM(O12,O14,O16,O18,O20,O22,O24,O26)=0,"-",SUM(O12,O14,O16,O18,O20,O22,O24,O26))</f>
        <v>-</v>
      </c>
      <c r="P10" s="96">
        <f>IF(SUM(P12,P14,P16,P18,P20,P22,P24,P26)=0,"-",SUM(P12,P14,P16,P18,P20,P22,P24,P26))</f>
        <v>23</v>
      </c>
      <c r="Q10" s="96">
        <f>IF(SUM(Q12,Q14,Q16,Q18,Q20,Q22,Q24,Q26)=0,"-",SUM(Q12,Q14,Q16,Q18,Q20,Q22,Q24,Q26))</f>
        <v>21</v>
      </c>
      <c r="R10" s="96">
        <f>IF(SUM(R12,R14,R16,R18,R20,R22,R24,R26)=0,"-",SUM(R12,R14,R16,R18,R20,R22,R24,R26))</f>
        <v>21</v>
      </c>
      <c r="S10" s="96">
        <f>IF(SUM(S12,S14,S16,S18,S20,S22,S24,S26)=0,"-",SUM(S12,S14,S16,S18,S20,S22,S24,S26))</f>
        <v>811</v>
      </c>
      <c r="T10" s="96">
        <f>IF(SUM(T12,T14,T16,T18,T20,T22,T24,T26)=0,"-",SUM(T12,T14,T16,T18,T20,T22,T24,T26))</f>
        <v>729</v>
      </c>
      <c r="U10" s="96">
        <f>IF(SUM(U12,U14,U16,U18,U20,U22,U24,U26)=0,"-",SUM(U12,U14,U16,U18,U20,U22,U24,U26))</f>
        <v>776</v>
      </c>
      <c r="V10" s="96">
        <f>IF(SUM(V12,V14,V16,V18,V20,V22,V24,V26)=0,"-",SUM(V12,V14,V16,V18,V20,V22,V24,V26))</f>
        <v>721</v>
      </c>
      <c r="W10" s="96">
        <f>IF(SUM(W12,W14,W16,W18,W20,W22,W24,W26)=0,"-",SUM(W12,W14,W16,W18,W20,W22,W24,W26))</f>
        <v>270</v>
      </c>
      <c r="X10" s="96">
        <f>IF(SUM(X12,X14,X16,X18,X20,X22,X24,X26)=0,"-",SUM(X12,X14,X16,X18,X20,X22,X24,X26))</f>
        <v>307</v>
      </c>
      <c r="Y10" s="96">
        <f>IF(SUM(Y12,Y14,Y16,Y18,Y20,Y22,Y24,Y26)=0,"-",SUM(Y12,Y14,Y16,Y18,Y20,Y22,Y24,Y26))</f>
        <v>1046</v>
      </c>
      <c r="Z10" s="96">
        <f>IF(SUM(Z12,Z14,Z16,Z18,Z20,Z22,Z24,Z26)=0,"-",SUM(Z12,Z14,Z16,Z18,Z20,Z22,Z24,Z26))</f>
        <v>832</v>
      </c>
      <c r="AA10" s="96">
        <f>IF(SUM(AA12,AA14,AA16,AA18,AA20,AA22,AA24,AA26)=0,"-",SUM(AA12,AA14,AA16,AA18,AA20,AA22,AA24,AA26))</f>
        <v>935</v>
      </c>
      <c r="AB10" s="96">
        <f>IF(SUM(AB12,AB14,AB16,AB18,AB20,AB22,AB24,AB26)=0,"-",SUM(AB12,AB14,AB16,AB18,AB20,AB22,AB24,AB26))</f>
        <v>823</v>
      </c>
      <c r="AC10" s="96">
        <f>IF(SUM(AC12,AC14,AC16,AC18,AC20,AC22,AC24,AC26)=0,"-",SUM(AC12,AC14,AC16,AC18,AC20,AC22,AC24,AC26))</f>
        <v>790</v>
      </c>
      <c r="AD10" s="96">
        <f>IF(SUM(AD12,AD14,AD16,AD18,AD20,AD22,AD24,AD26)=0,"-",SUM(AD12,AD14,AD16,AD18,AD20,AD22,AD24,AD26))</f>
        <v>818</v>
      </c>
      <c r="AE10" s="37">
        <f>IF(AC10="-","-",AC10/AB10*100)</f>
        <v>95.990279465370605</v>
      </c>
      <c r="AF10" s="96">
        <f>IF(SUM(AF12,AF14,AF16,AF18,AF20,AF22,AF24,AF26)=0,"-",SUM(AF12,AF14,AF16,AF18,AF20,AF22,AF24,AF26))</f>
        <v>916</v>
      </c>
      <c r="AG10" s="96">
        <f>IF(SUM(AG12,AG14,AG16,AG18,AG20,AG22,AG24,AG26)=0,"-",SUM(AG12,AG14,AG16,AG18,AG20,AG22,AG24,AG26))</f>
        <v>845</v>
      </c>
      <c r="AH10" s="96">
        <f>IF(SUM(AH12,AH14,AH16,AH18,AH20,AH22,AH24,AH26)=0,"-",SUM(AH12,AH14,AH16,AH18,AH20,AH22,AH24,AH26))</f>
        <v>866</v>
      </c>
      <c r="AI10" s="37">
        <f>IF(AG10="-","-",AG10/AF10*100)</f>
        <v>92.248908296943227</v>
      </c>
      <c r="AJ10" s="96">
        <f>IF(SUM(AJ12,AJ14,AJ16,AJ18,AJ20,AJ22,AJ24,AJ26)=0,"-",SUM(AJ12,AJ14,AJ16,AJ18,AJ20,AJ22,AJ24,AJ26))</f>
        <v>107</v>
      </c>
      <c r="AK10" s="96">
        <f>IF(SUM(AK12,AK14,AK16,AK18,AK20,AK22,AK24,AK26)=0,"-",SUM(AK12,AK14,AK16,AK18,AK20,AK22,AK24,AK26))</f>
        <v>104</v>
      </c>
      <c r="AL10" s="96">
        <f>IF(SUM(AL12,AL14,AL16,AL18,AL20,AL22,AL24,AL26)=0,"-",SUM(AL12,AL14,AL16,AL18,AL20,AL22,AL24,AL26))</f>
        <v>104</v>
      </c>
      <c r="AM10" s="37">
        <f>IF(AK10="-","-",AK10/AJ10*100)</f>
        <v>97.196261682242991</v>
      </c>
      <c r="AN10" s="96">
        <f>IF(SUM(AN12,AN14,AN16,AN18,AN20,AN22,AN24,AN26)=0,"-",SUM(AN12,AN14,AN16,AN18,AN20,AN22,AN24,AN26))</f>
        <v>132</v>
      </c>
      <c r="AO10" s="96">
        <f>IF(SUM(AO12,AO14,AO16,AO18,AO20,AO22,AO24,AO26)=0,"-",SUM(AO12,AO14,AO16,AO18,AO20,AO22,AO24,AO26))</f>
        <v>125</v>
      </c>
      <c r="AP10" s="95" t="str">
        <f>IF(SUM(AP12,AP14,AP16,AP18,AP20,AP22,AP24,AP26)=0,"-",SUM(AP12,AP14,AP16,AP18,AP20,AP22,AP24,AP26))</f>
        <v>-</v>
      </c>
      <c r="AQ10" s="95" t="str">
        <f>IF(SUM(AQ12,AQ14,AQ16,AQ18,AQ20,AQ22,AQ24,AQ26)=0,"-",SUM(AQ12,AQ14,AQ16,AQ18,AQ20,AQ22,AQ24,AQ26))</f>
        <v>-</v>
      </c>
      <c r="AR10" s="95" t="str">
        <f>IF(SUM(AR12,AR14,AR16,AR18,AR20,AR22,AR24,AR26)=0,"-",SUM(AR12,AR14,AR16,AR18,AR20,AR22,AR24,AR26))</f>
        <v>-</v>
      </c>
      <c r="AS10" s="95">
        <f>IF(SUM(AS12,AS14,AS16,AS18,AS20,AS22,AS24,AS26)=0,"-",SUM(AS12,AS14,AS16,AS18,AS20,AS22,AS24,AS26))</f>
        <v>19</v>
      </c>
      <c r="AT10" s="95">
        <f>IF(SUM(AT12,AT14,AT16,AT18,AT20,AT22,AT24,AT26)=0,"-",SUM(AT12,AT14,AT16,AT18,AT20,AT22,AT24,AT26))</f>
        <v>1</v>
      </c>
      <c r="AU10" s="95" t="str">
        <f>IF(SUM(AU12,AU14,AU16,AU18,AU20,AU22,AU24,AU26)=0,"-",SUM(AU12,AU14,AU16,AU18,AU20,AU22,AU24,AU26))</f>
        <v>-</v>
      </c>
      <c r="AV10" s="95">
        <f>IF(SUM(AV12,AV14,AV16,AV18,AV20,AV22,AV24,AV26)=0,"-",SUM(AV12,AV14,AV16,AV18,AV20,AV22,AV24,AV26))</f>
        <v>7</v>
      </c>
      <c r="AW10" s="95">
        <f>IF(SUM(AW12,AW14,AW16,AW18,AW20,AW22,AW24,AW26)=0,"-",SUM(AW12,AW14,AW16,AW18,AW20,AW22,AW24,AW26))</f>
        <v>31</v>
      </c>
      <c r="AX10" s="95" t="str">
        <f>IF(SUM(AX12,AX14,AX16,AX18,AX20,AX22,AX24,AX26)=0,"-",SUM(AX12,AX14,AX16,AX18,AX20,AX22,AX24,AX26))</f>
        <v>-</v>
      </c>
      <c r="AY10" s="95" t="str">
        <f>IF(SUM(AY12,AY14,AY16,AY18,AY20,AY22,AY24,AY26)=0,"-",SUM(AY12,AY14,AY16,AY18,AY20,AY22,AY24,AY26))</f>
        <v>-</v>
      </c>
      <c r="AZ10" s="95">
        <f>IF(SUM(AZ12,AZ14,AZ16,AZ18,AZ20,AZ22,AZ24,AZ26)=0,"-",SUM(AZ12,AZ14,AZ16,AZ18,AZ20,AZ22,AZ24,AZ26))</f>
        <v>667</v>
      </c>
      <c r="BA10" s="95" t="str">
        <f>IF(SUM(BA12,BA14,BA16,BA18,BA20,BA22,BA24,BA26)=0,"-",SUM(BA12,BA14,BA16,BA18,BA20,BA22,BA24,BA26))</f>
        <v>-</v>
      </c>
      <c r="BB10" s="95" t="str">
        <f>IF(SUM(BB12,BB14,BB16,BB18,BB20,BB22,BB24,BB26)=0,"-",SUM(BB12,BB14,BB16,BB18,BB20,BB22,BB24,BB26))</f>
        <v>-</v>
      </c>
    </row>
    <row r="11" spans="1:55" ht="13.5" customHeight="1">
      <c r="B11" s="101"/>
      <c r="C11" s="100"/>
      <c r="D11" s="99" t="s">
        <v>7</v>
      </c>
      <c r="E11" s="98"/>
      <c r="F11" s="97"/>
      <c r="G11" s="97"/>
      <c r="H11" s="97"/>
      <c r="I11" s="97"/>
      <c r="J11" s="97"/>
      <c r="K11" s="95" t="str">
        <f>IF(SUM(K13,K15,K17,K19,K21,K23,K25,K27)=0,"-",SUM(K13,K15,K17,K19,K21,K23,K25,K27))</f>
        <v>-</v>
      </c>
      <c r="L11" s="95">
        <f>IF(SUM(L13,L15,L17,L19,L21,L23,L25,L27)=0,"-",SUM(L13,L15,L17,L19,L21,L23,L25,L27))</f>
        <v>1248</v>
      </c>
      <c r="M11" s="95">
        <f>IF(SUM(M13,M15,M17,M19,M21,M23,M25,M27)=0,"-",SUM(M13,M15,M17,M19,M21,M23,M25,M27))</f>
        <v>8854</v>
      </c>
      <c r="N11" s="95" t="str">
        <f>IF(SUM(N13,N15,N17,N19,N21,N23,N25,N27)=0,"-",SUM(N13,N15,N17,N19,N21,N23,N25,N27))</f>
        <v>-</v>
      </c>
      <c r="O11" s="95" t="str">
        <f>IF(SUM(O13,O15,O17,O19,O21,O23,O25,O27)=0,"-",SUM(O13,O15,O17,O19,O21,O23,O25,O27))</f>
        <v>-</v>
      </c>
      <c r="P11" s="96" t="str">
        <f>IF(SUM(P13,P15,P17,P19,P21,P23,P25,P27)=0,"-",SUM(P13,P15,P17,P19,P21,P23,P25,P27))</f>
        <v>-</v>
      </c>
      <c r="Q11" s="96" t="str">
        <f>IF(SUM(Q13,Q15,Q17,Q19,Q21,Q23,Q25,Q27)=0,"-",SUM(Q13,Q15,Q17,Q19,Q21,Q23,Q25,Q27))</f>
        <v>-</v>
      </c>
      <c r="R11" s="96" t="str">
        <f>IF(SUM(R13,R15,R17,R19,R21,R23,R25,R27)=0,"-",SUM(R13,R15,R17,R19,R21,R23,R25,R27))</f>
        <v>-</v>
      </c>
      <c r="S11" s="96" t="str">
        <f>IF(SUM(S13,S15,S17,S19,S21,S23,S25,S27)=0,"-",SUM(S13,S15,S17,S19,S21,S23,S25,S27))</f>
        <v>-</v>
      </c>
      <c r="T11" s="96" t="str">
        <f>IF(SUM(T13,T15,T17,T19,T21,T23,T25,T27)=0,"-",SUM(T13,T15,T17,T19,T21,T23,T25,T27))</f>
        <v>-</v>
      </c>
      <c r="U11" s="96" t="str">
        <f>IF(SUM(U13,U15,U17,U19,U21,U23,U25,U27)=0,"-",SUM(U13,U15,U17,U19,U21,U23,U25,U27))</f>
        <v>-</v>
      </c>
      <c r="V11" s="96" t="str">
        <f>IF(SUM(V13,V15,V17,V19,V21,V23,V25,V27)=0,"-",SUM(V13,V15,V17,V19,V21,V23,V25,V27))</f>
        <v>-</v>
      </c>
      <c r="W11" s="96" t="str">
        <f>IF(SUM(W13,W15,W17,W19,W21,W23,W25,W27)=0,"-",SUM(W13,W15,W17,W19,W21,W23,W25,W27))</f>
        <v>-</v>
      </c>
      <c r="X11" s="96" t="str">
        <f>IF(SUM(X13,X15,X17,X19,X21,X23,X25,X27)=0,"-",SUM(X13,X15,X17,X19,X21,X23,X25,X27))</f>
        <v>-</v>
      </c>
      <c r="Y11" s="96" t="str">
        <f>IF(SUM(Y13,Y15,Y17,Y19,Y21,Y23,Y25,Y27)=0,"-",SUM(Y13,Y15,Y17,Y19,Y21,Y23,Y25,Y27))</f>
        <v>-</v>
      </c>
      <c r="Z11" s="96" t="str">
        <f>IF(SUM(Z13,Z15,Z17,Z19,Z21,Z23,Z25,Z27)=0,"-",SUM(Z13,Z15,Z17,Z19,Z21,Z23,Z25,Z27))</f>
        <v>-</v>
      </c>
      <c r="AA11" s="96" t="str">
        <f>IF(SUM(AA13,AA15,AA17,AA19,AA21,AA23,AA25,AA27)=0,"-",SUM(AA13,AA15,AA17,AA19,AA21,AA23,AA25,AA27))</f>
        <v>-</v>
      </c>
      <c r="AB11" s="96" t="str">
        <f>IF(SUM(AB13,AB15,AB17,AB19,AB21,AB23,AB25,AB27)=0,"-",SUM(AB13,AB15,AB17,AB19,AB21,AB23,AB25,AB27))</f>
        <v>-</v>
      </c>
      <c r="AC11" s="96" t="str">
        <f>IF(SUM(AC13,AC15,AC17,AC19,AC21,AC23,AC25,AC27)=0,"-",SUM(AC13,AC15,AC17,AC19,AC21,AC23,AC25,AC27))</f>
        <v>-</v>
      </c>
      <c r="AD11" s="96" t="str">
        <f>IF(SUM(AD13,AD15,AD17,AD19,AD21,AD23,AD25,AD27)=0,"-",SUM(AD13,AD15,AD17,AD19,AD21,AD23,AD25,AD27))</f>
        <v>-</v>
      </c>
      <c r="AE11" s="37" t="str">
        <f>IF(AC11="-","-",AC11/AB11*100)</f>
        <v>-</v>
      </c>
      <c r="AF11" s="96" t="str">
        <f>IF(SUM(AF13,AF15,AF17,AF19,AF21,AF23,AF25,AF27)=0,"-",SUM(AF13,AF15,AF17,AF19,AF21,AF23,AF25,AF27))</f>
        <v>-</v>
      </c>
      <c r="AG11" s="96" t="str">
        <f>IF(SUM(AG13,AG15,AG17,AG19,AG21,AG23,AG25,AG27)=0,"-",SUM(AG13,AG15,AG17,AG19,AG21,AG23,AG25,AG27))</f>
        <v>-</v>
      </c>
      <c r="AH11" s="96" t="str">
        <f>IF(SUM(AH13,AH15,AH17,AH19,AH21,AH23,AH25,AH27)=0,"-",SUM(AH13,AH15,AH17,AH19,AH21,AH23,AH25,AH27))</f>
        <v>-</v>
      </c>
      <c r="AI11" s="37" t="str">
        <f>IF(AG11="-","-",AG11/AF11*100)</f>
        <v>-</v>
      </c>
      <c r="AJ11" s="96" t="str">
        <f>IF(SUM(AJ13,AJ15,AJ17,AJ19,AJ21,AJ23,AJ25,AJ27)=0,"-",SUM(AJ13,AJ15,AJ17,AJ19,AJ21,AJ23,AJ25,AJ27))</f>
        <v>-</v>
      </c>
      <c r="AK11" s="96" t="str">
        <f>IF(SUM(AK13,AK15,AK17,AK19,AK21,AK23,AK25,AK27)=0,"-",SUM(AK13,AK15,AK17,AK19,AK21,AK23,AK25,AK27))</f>
        <v>-</v>
      </c>
      <c r="AL11" s="96" t="str">
        <f>IF(SUM(AL13,AL15,AL17,AL19,AL21,AL23,AL25,AL27)=0,"-",SUM(AL13,AL15,AL17,AL19,AL21,AL23,AL25,AL27))</f>
        <v>-</v>
      </c>
      <c r="AM11" s="96" t="str">
        <f>IF(AK11="-","-",AK11/AJ11*100)</f>
        <v>-</v>
      </c>
      <c r="AN11" s="96" t="str">
        <f>IF(SUM(AN13,AN15,AN17,AN19,AN21,AN23,AN25,AN27)=0,"-",SUM(AN13,AN15,AN17,AN19,AN21,AN23,AN25,AN27))</f>
        <v>-</v>
      </c>
      <c r="AO11" s="96" t="str">
        <f>IF(SUM(AO13,AO15,AO17,AO19,AO21,AO23,AO25,AO27)=0,"-",SUM(AO13,AO15,AO17,AO19,AO21,AO23,AO25,AO27))</f>
        <v>-</v>
      </c>
      <c r="AP11" s="95" t="str">
        <f>IF(SUM(AP13,AP15,AP17,AP19,AP21,AP23,AP25,AP27)=0,"-",SUM(AP13,AP15,AP17,AP19,AP21,AP23,AP25,AP27))</f>
        <v>-</v>
      </c>
      <c r="AQ11" s="95" t="str">
        <f>IF(SUM(AQ13,AQ15,AQ17,AQ19,AQ21,AQ23,AQ25,AQ27)=0,"-",SUM(AQ13,AQ15,AQ17,AQ19,AQ21,AQ23,AQ25,AQ27))</f>
        <v>-</v>
      </c>
      <c r="AR11" s="95" t="str">
        <f>IF(SUM(AR13,AR15,AR17,AR19,AR21,AR23,AR25,AR27)=0,"-",SUM(AR13,AR15,AR17,AR19,AR21,AR23,AR25,AR27))</f>
        <v>-</v>
      </c>
      <c r="AS11" s="95" t="str">
        <f>IF(SUM(AS13,AS15,AS17,AS19,AS21,AS23,AS25,AS27)=0,"-",SUM(AS13,AS15,AS17,AS19,AS21,AS23,AS25,AS27))</f>
        <v>-</v>
      </c>
      <c r="AT11" s="95" t="str">
        <f>IF(SUM(AT13,AT15,AT17,AT19,AT21,AT23,AT25,AT27)=0,"-",SUM(AT13,AT15,AT17,AT19,AT21,AT23,AT25,AT27))</f>
        <v>-</v>
      </c>
      <c r="AU11" s="95" t="str">
        <f>IF(SUM(AU13,AU15,AU17,AU19,AU21,AU23,AU25,AU27)=0,"-",SUM(AU13,AU15,AU17,AU19,AU21,AU23,AU25,AU27))</f>
        <v>-</v>
      </c>
      <c r="AV11" s="95" t="str">
        <f>IF(SUM(AV13,AV15,AV17,AV19,AV21,AV23,AV25,AV27)=0,"-",SUM(AV13,AV15,AV17,AV19,AV21,AV23,AV25,AV27))</f>
        <v>-</v>
      </c>
      <c r="AW11" s="95" t="str">
        <f>IF(SUM(AW13,AW15,AW17,AW19,AW21,AW23,AW25,AW27)=0,"-",SUM(AW13,AW15,AW17,AW19,AW21,AW23,AW25,AW27))</f>
        <v>-</v>
      </c>
      <c r="AX11" s="95" t="str">
        <f>IF(SUM(AX13,AX15,AX17,AX19,AX21,AX23,AX25,AX27)=0,"-",SUM(AX13,AX15,AX17,AX19,AX21,AX23,AX25,AX27))</f>
        <v>-</v>
      </c>
      <c r="AY11" s="95" t="str">
        <f>IF(SUM(AY13,AY15,AY17,AY19,AY21,AY23,AY25,AY27)=0,"-",SUM(AY13,AY15,AY17,AY19,AY21,AY23,AY25,AY27))</f>
        <v>-</v>
      </c>
      <c r="AZ11" s="95">
        <f>IF(SUM(AZ13,AZ15,AZ17,AZ19,AZ21,AZ23,AZ25,AZ27)=0,"-",SUM(AZ13,AZ15,AZ17,AZ19,AZ21,AZ23,AZ25,AZ27))</f>
        <v>667</v>
      </c>
      <c r="BA11" s="95" t="str">
        <f>IF(SUM(BA13,BA15,BA17,BA19,BA21,BA23,BA25,BA27)=0,"-",SUM(BA13,BA15,BA17,BA19,BA21,BA23,BA25,BA27))</f>
        <v>-</v>
      </c>
      <c r="BB11" s="95" t="str">
        <f>IF(SUM(BB13,BB15,BB17,BB19,BB21,BB23,BB25,BB27)=0,"-",SUM(BB13,BB15,BB17,BB19,BB21,BB23,BB25,BB27))</f>
        <v>-</v>
      </c>
    </row>
    <row r="12" spans="1:55" ht="13.5" customHeight="1">
      <c r="B12" s="84" t="s">
        <v>34</v>
      </c>
      <c r="C12" s="45" t="s">
        <v>8</v>
      </c>
      <c r="D12" s="83"/>
      <c r="E12" s="82">
        <f>SUM(F12:K12)</f>
        <v>348</v>
      </c>
      <c r="F12" s="81">
        <v>318</v>
      </c>
      <c r="G12" s="80">
        <v>24</v>
      </c>
      <c r="H12" s="80">
        <v>3</v>
      </c>
      <c r="I12" s="80">
        <v>2</v>
      </c>
      <c r="J12" s="79">
        <v>1</v>
      </c>
      <c r="K12" s="79" t="s">
        <v>5</v>
      </c>
      <c r="L12" s="94">
        <v>562</v>
      </c>
      <c r="M12" s="94">
        <v>4057</v>
      </c>
      <c r="N12" s="75" t="s">
        <v>5</v>
      </c>
      <c r="O12" s="75" t="s">
        <v>5</v>
      </c>
      <c r="P12" s="74" t="s">
        <v>5</v>
      </c>
      <c r="Q12" s="74" t="s">
        <v>5</v>
      </c>
      <c r="R12" s="74" t="s">
        <v>5</v>
      </c>
      <c r="S12" s="92">
        <v>381</v>
      </c>
      <c r="T12" s="92">
        <v>358</v>
      </c>
      <c r="U12" s="92">
        <v>387</v>
      </c>
      <c r="V12" s="93">
        <v>385</v>
      </c>
      <c r="W12" s="93">
        <v>36</v>
      </c>
      <c r="X12" s="93">
        <v>39</v>
      </c>
      <c r="Y12" s="93">
        <v>380</v>
      </c>
      <c r="Z12" s="92">
        <v>345</v>
      </c>
      <c r="AA12" s="92">
        <v>400</v>
      </c>
      <c r="AB12" s="93">
        <v>405</v>
      </c>
      <c r="AC12" s="92">
        <v>391</v>
      </c>
      <c r="AD12" s="92">
        <v>419</v>
      </c>
      <c r="AE12" s="91">
        <f>IF(AC12="-","-",AC12/AB12*100)</f>
        <v>96.543209876543216</v>
      </c>
      <c r="AF12" s="92">
        <v>442</v>
      </c>
      <c r="AG12" s="92">
        <v>404</v>
      </c>
      <c r="AH12" s="92">
        <v>425</v>
      </c>
      <c r="AI12" s="91">
        <f>IF(AG12="-","-",AG12/AF12*100)</f>
        <v>91.402714932126699</v>
      </c>
      <c r="AJ12" s="74" t="s">
        <v>5</v>
      </c>
      <c r="AK12" s="74" t="s">
        <v>5</v>
      </c>
      <c r="AL12" s="74" t="s">
        <v>5</v>
      </c>
      <c r="AM12" s="37" t="str">
        <f>IF(AK12="-","-",AK12/AJ12*100)</f>
        <v>-</v>
      </c>
      <c r="AN12" s="74" t="s">
        <v>5</v>
      </c>
      <c r="AO12" s="74" t="s">
        <v>5</v>
      </c>
      <c r="AP12" s="75" t="s">
        <v>5</v>
      </c>
      <c r="AQ12" s="75" t="s">
        <v>5</v>
      </c>
      <c r="AR12" s="75" t="s">
        <v>5</v>
      </c>
      <c r="AS12" s="75">
        <v>17</v>
      </c>
      <c r="AT12" s="75">
        <v>1</v>
      </c>
      <c r="AU12" s="75" t="s">
        <v>5</v>
      </c>
      <c r="AV12" s="75">
        <v>6</v>
      </c>
      <c r="AW12" s="75">
        <v>15</v>
      </c>
      <c r="AX12" s="75" t="s">
        <v>5</v>
      </c>
      <c r="AY12" s="75" t="s">
        <v>5</v>
      </c>
      <c r="AZ12" s="90">
        <v>321</v>
      </c>
      <c r="BA12" s="75" t="s">
        <v>5</v>
      </c>
      <c r="BB12" s="75" t="s">
        <v>5</v>
      </c>
    </row>
    <row r="13" spans="1:55" ht="13.5" customHeight="1">
      <c r="B13" s="58"/>
      <c r="C13" s="41"/>
      <c r="D13" s="40" t="s">
        <v>7</v>
      </c>
      <c r="E13" s="47"/>
      <c r="F13" s="38"/>
      <c r="G13" s="38"/>
      <c r="H13" s="38"/>
      <c r="I13" s="38"/>
      <c r="J13" s="38"/>
      <c r="K13" s="38"/>
      <c r="L13" s="80">
        <v>562</v>
      </c>
      <c r="M13" s="80">
        <v>4057</v>
      </c>
      <c r="N13" s="75" t="s">
        <v>5</v>
      </c>
      <c r="O13" s="75" t="s">
        <v>5</v>
      </c>
      <c r="P13" s="74" t="s">
        <v>5</v>
      </c>
      <c r="Q13" s="74" t="s">
        <v>5</v>
      </c>
      <c r="R13" s="74" t="s">
        <v>5</v>
      </c>
      <c r="S13" s="74" t="s">
        <v>5</v>
      </c>
      <c r="T13" s="74" t="s">
        <v>5</v>
      </c>
      <c r="U13" s="74" t="s">
        <v>5</v>
      </c>
      <c r="V13" s="74" t="s">
        <v>5</v>
      </c>
      <c r="W13" s="74" t="s">
        <v>5</v>
      </c>
      <c r="X13" s="74" t="s">
        <v>5</v>
      </c>
      <c r="Y13" s="74" t="s">
        <v>5</v>
      </c>
      <c r="Z13" s="74" t="s">
        <v>5</v>
      </c>
      <c r="AA13" s="74" t="s">
        <v>5</v>
      </c>
      <c r="AB13" s="74" t="s">
        <v>5</v>
      </c>
      <c r="AC13" s="74" t="s">
        <v>5</v>
      </c>
      <c r="AD13" s="74" t="s">
        <v>5</v>
      </c>
      <c r="AE13" s="37" t="str">
        <f>IF(AC13="-","-",AC13/AB13*100)</f>
        <v>-</v>
      </c>
      <c r="AF13" s="74" t="s">
        <v>5</v>
      </c>
      <c r="AG13" s="74" t="s">
        <v>5</v>
      </c>
      <c r="AH13" s="74" t="s">
        <v>5</v>
      </c>
      <c r="AI13" s="37" t="str">
        <f>IF(AG13="-","-",AG13/AF13*100)</f>
        <v>-</v>
      </c>
      <c r="AJ13" s="74" t="s">
        <v>5</v>
      </c>
      <c r="AK13" s="77" t="s">
        <v>5</v>
      </c>
      <c r="AL13" s="77" t="s">
        <v>5</v>
      </c>
      <c r="AM13" s="37" t="str">
        <f>IF(AK13="-","-",AK13/AJ13*100)</f>
        <v>-</v>
      </c>
      <c r="AN13" s="77" t="s">
        <v>5</v>
      </c>
      <c r="AO13" s="77" t="s">
        <v>5</v>
      </c>
      <c r="AP13" s="35" t="s">
        <v>5</v>
      </c>
      <c r="AQ13" s="35" t="s">
        <v>5</v>
      </c>
      <c r="AR13" s="35" t="s">
        <v>5</v>
      </c>
      <c r="AS13" s="35" t="s">
        <v>5</v>
      </c>
      <c r="AT13" s="35" t="s">
        <v>5</v>
      </c>
      <c r="AU13" s="35" t="s">
        <v>5</v>
      </c>
      <c r="AV13" s="35" t="s">
        <v>5</v>
      </c>
      <c r="AW13" s="35" t="s">
        <v>5</v>
      </c>
      <c r="AX13" s="35" t="s">
        <v>5</v>
      </c>
      <c r="AY13" s="35" t="s">
        <v>5</v>
      </c>
      <c r="AZ13" s="89">
        <v>321</v>
      </c>
      <c r="BA13" s="35" t="s">
        <v>5</v>
      </c>
      <c r="BB13" s="35" t="s">
        <v>5</v>
      </c>
    </row>
    <row r="14" spans="1:55" ht="13.5" customHeight="1">
      <c r="B14" s="84" t="s">
        <v>33</v>
      </c>
      <c r="C14" s="45" t="s">
        <v>8</v>
      </c>
      <c r="D14" s="83"/>
      <c r="E14" s="82">
        <f>SUM(F14:K14)</f>
        <v>35</v>
      </c>
      <c r="F14" s="81">
        <v>29</v>
      </c>
      <c r="G14" s="80">
        <v>2</v>
      </c>
      <c r="H14" s="80">
        <v>2</v>
      </c>
      <c r="I14" s="80">
        <v>2</v>
      </c>
      <c r="J14" s="79" t="s">
        <v>5</v>
      </c>
      <c r="K14" s="79" t="s">
        <v>5</v>
      </c>
      <c r="L14" s="75">
        <v>47</v>
      </c>
      <c r="M14" s="75">
        <v>337</v>
      </c>
      <c r="N14" s="75" t="s">
        <v>5</v>
      </c>
      <c r="O14" s="75" t="s">
        <v>5</v>
      </c>
      <c r="P14" s="74">
        <v>4</v>
      </c>
      <c r="Q14" s="74">
        <v>2</v>
      </c>
      <c r="R14" s="74">
        <v>2</v>
      </c>
      <c r="S14" s="74">
        <v>34</v>
      </c>
      <c r="T14" s="74">
        <v>15</v>
      </c>
      <c r="U14" s="74">
        <v>23</v>
      </c>
      <c r="V14" s="74">
        <v>37</v>
      </c>
      <c r="W14" s="74">
        <v>2</v>
      </c>
      <c r="X14" s="74">
        <v>25</v>
      </c>
      <c r="Y14" s="74">
        <v>56</v>
      </c>
      <c r="Z14" s="74">
        <v>4</v>
      </c>
      <c r="AA14" s="74">
        <v>22</v>
      </c>
      <c r="AB14" s="74">
        <v>28</v>
      </c>
      <c r="AC14" s="74">
        <v>27</v>
      </c>
      <c r="AD14" s="74">
        <v>27</v>
      </c>
      <c r="AE14" s="37">
        <f>IF(AC14="-","-",AC14/AB14*100)</f>
        <v>96.428571428571431</v>
      </c>
      <c r="AF14" s="74">
        <v>28</v>
      </c>
      <c r="AG14" s="74">
        <v>28</v>
      </c>
      <c r="AH14" s="74">
        <v>28</v>
      </c>
      <c r="AI14" s="37">
        <f>IF(AG14="-","-",AG14/AF14*100)</f>
        <v>100</v>
      </c>
      <c r="AJ14" s="74">
        <v>34</v>
      </c>
      <c r="AK14" s="74">
        <v>33</v>
      </c>
      <c r="AL14" s="74">
        <v>33</v>
      </c>
      <c r="AM14" s="37">
        <f>IF(AK14="-","-",AK14/AJ14*100)</f>
        <v>97.058823529411768</v>
      </c>
      <c r="AN14" s="77" t="s">
        <v>5</v>
      </c>
      <c r="AO14" s="77" t="s">
        <v>5</v>
      </c>
      <c r="AP14" s="35" t="s">
        <v>5</v>
      </c>
      <c r="AQ14" s="35" t="s">
        <v>5</v>
      </c>
      <c r="AR14" s="35" t="s">
        <v>5</v>
      </c>
      <c r="AS14" s="35" t="s">
        <v>5</v>
      </c>
      <c r="AT14" s="35" t="s">
        <v>5</v>
      </c>
      <c r="AU14" s="35" t="s">
        <v>5</v>
      </c>
      <c r="AV14" s="35" t="s">
        <v>5</v>
      </c>
      <c r="AW14" s="35" t="s">
        <v>5</v>
      </c>
      <c r="AX14" s="35" t="s">
        <v>5</v>
      </c>
      <c r="AY14" s="35" t="s">
        <v>5</v>
      </c>
      <c r="AZ14" s="35">
        <v>28</v>
      </c>
      <c r="BA14" s="35" t="s">
        <v>5</v>
      </c>
      <c r="BB14" s="35" t="s">
        <v>5</v>
      </c>
    </row>
    <row r="15" spans="1:55" ht="13.5" customHeight="1">
      <c r="B15" s="58"/>
      <c r="C15" s="41"/>
      <c r="D15" s="40" t="s">
        <v>7</v>
      </c>
      <c r="E15" s="47"/>
      <c r="F15" s="38"/>
      <c r="G15" s="38"/>
      <c r="H15" s="38"/>
      <c r="I15" s="38"/>
      <c r="J15" s="38"/>
      <c r="K15" s="38"/>
      <c r="L15" s="75">
        <v>47</v>
      </c>
      <c r="M15" s="75">
        <v>337</v>
      </c>
      <c r="N15" s="75" t="s">
        <v>5</v>
      </c>
      <c r="O15" s="75" t="s">
        <v>5</v>
      </c>
      <c r="P15" s="74" t="s">
        <v>5</v>
      </c>
      <c r="Q15" s="74" t="s">
        <v>5</v>
      </c>
      <c r="R15" s="74" t="s">
        <v>5</v>
      </c>
      <c r="S15" s="74" t="s">
        <v>5</v>
      </c>
      <c r="T15" s="74" t="s">
        <v>5</v>
      </c>
      <c r="U15" s="74" t="s">
        <v>5</v>
      </c>
      <c r="V15" s="74" t="s">
        <v>5</v>
      </c>
      <c r="W15" s="74" t="s">
        <v>5</v>
      </c>
      <c r="X15" s="74" t="s">
        <v>5</v>
      </c>
      <c r="Y15" s="74" t="s">
        <v>5</v>
      </c>
      <c r="Z15" s="74" t="s">
        <v>5</v>
      </c>
      <c r="AA15" s="74" t="s">
        <v>5</v>
      </c>
      <c r="AB15" s="74" t="s">
        <v>5</v>
      </c>
      <c r="AC15" s="74" t="s">
        <v>5</v>
      </c>
      <c r="AD15" s="74" t="s">
        <v>5</v>
      </c>
      <c r="AE15" s="37" t="str">
        <f>IF(AC15="-","-",AC15/AB15*100)</f>
        <v>-</v>
      </c>
      <c r="AF15" s="74" t="s">
        <v>5</v>
      </c>
      <c r="AG15" s="74" t="s">
        <v>5</v>
      </c>
      <c r="AH15" s="74" t="s">
        <v>5</v>
      </c>
      <c r="AI15" s="37" t="str">
        <f>IF(AG15="-","-",AG15/AF15*100)</f>
        <v>-</v>
      </c>
      <c r="AJ15" s="74" t="s">
        <v>5</v>
      </c>
      <c r="AK15" s="77" t="s">
        <v>5</v>
      </c>
      <c r="AL15" s="77" t="s">
        <v>5</v>
      </c>
      <c r="AM15" s="37" t="str">
        <f>IF(AK15="-","-",AK15/AJ15*100)</f>
        <v>-</v>
      </c>
      <c r="AN15" s="77" t="s">
        <v>5</v>
      </c>
      <c r="AO15" s="77" t="s">
        <v>5</v>
      </c>
      <c r="AP15" s="35" t="s">
        <v>5</v>
      </c>
      <c r="AQ15" s="35" t="s">
        <v>5</v>
      </c>
      <c r="AR15" s="35" t="s">
        <v>5</v>
      </c>
      <c r="AS15" s="35" t="s">
        <v>5</v>
      </c>
      <c r="AT15" s="35" t="s">
        <v>5</v>
      </c>
      <c r="AU15" s="35" t="s">
        <v>5</v>
      </c>
      <c r="AV15" s="35" t="s">
        <v>5</v>
      </c>
      <c r="AW15" s="35" t="s">
        <v>5</v>
      </c>
      <c r="AX15" s="35" t="s">
        <v>5</v>
      </c>
      <c r="AY15" s="35" t="s">
        <v>5</v>
      </c>
      <c r="AZ15" s="35">
        <v>28</v>
      </c>
      <c r="BA15" s="35" t="s">
        <v>5</v>
      </c>
      <c r="BB15" s="35" t="s">
        <v>5</v>
      </c>
    </row>
    <row r="16" spans="1:55" ht="13.5" customHeight="1">
      <c r="B16" s="84" t="s">
        <v>32</v>
      </c>
      <c r="C16" s="45" t="s">
        <v>8</v>
      </c>
      <c r="D16" s="83"/>
      <c r="E16" s="82">
        <f>SUM(F16:K16)</f>
        <v>16</v>
      </c>
      <c r="F16" s="81">
        <v>16</v>
      </c>
      <c r="G16" s="88" t="s">
        <v>5</v>
      </c>
      <c r="H16" s="88" t="s">
        <v>5</v>
      </c>
      <c r="I16" s="88" t="s">
        <v>5</v>
      </c>
      <c r="J16" s="88" t="s">
        <v>5</v>
      </c>
      <c r="K16" s="75" t="s">
        <v>5</v>
      </c>
      <c r="L16" s="75">
        <v>24</v>
      </c>
      <c r="M16" s="75">
        <v>161</v>
      </c>
      <c r="N16" s="75" t="s">
        <v>5</v>
      </c>
      <c r="O16" s="75" t="s">
        <v>5</v>
      </c>
      <c r="P16" s="74">
        <v>19</v>
      </c>
      <c r="Q16" s="74">
        <v>19</v>
      </c>
      <c r="R16" s="74">
        <v>19</v>
      </c>
      <c r="S16" s="74">
        <v>9</v>
      </c>
      <c r="T16" s="74">
        <v>9</v>
      </c>
      <c r="U16" s="74">
        <v>9</v>
      </c>
      <c r="V16" s="74">
        <v>16</v>
      </c>
      <c r="W16" s="74">
        <v>16</v>
      </c>
      <c r="X16" s="74">
        <v>25</v>
      </c>
      <c r="Y16" s="74">
        <v>21</v>
      </c>
      <c r="Z16" s="74">
        <v>21</v>
      </c>
      <c r="AA16" s="74">
        <v>35</v>
      </c>
      <c r="AB16" s="74">
        <v>11</v>
      </c>
      <c r="AC16" s="74">
        <v>11</v>
      </c>
      <c r="AD16" s="74">
        <v>11</v>
      </c>
      <c r="AE16" s="37">
        <f>IF(AC16="-","-",AC16/AB16*100)</f>
        <v>100</v>
      </c>
      <c r="AF16" s="74">
        <v>22</v>
      </c>
      <c r="AG16" s="74">
        <v>22</v>
      </c>
      <c r="AH16" s="74">
        <v>22</v>
      </c>
      <c r="AI16" s="37">
        <f>IF(AG16="-","-",AG16/AF16*100)</f>
        <v>100</v>
      </c>
      <c r="AJ16" s="74">
        <v>35</v>
      </c>
      <c r="AK16" s="77">
        <v>35</v>
      </c>
      <c r="AL16" s="77">
        <v>35</v>
      </c>
      <c r="AM16" s="37">
        <f>IF(AK16="-","-",AK16/AJ16*100)</f>
        <v>100</v>
      </c>
      <c r="AN16" s="77">
        <v>46</v>
      </c>
      <c r="AO16" s="77">
        <v>46</v>
      </c>
      <c r="AP16" s="35" t="s">
        <v>5</v>
      </c>
      <c r="AQ16" s="35" t="s">
        <v>5</v>
      </c>
      <c r="AR16" s="35" t="s">
        <v>5</v>
      </c>
      <c r="AS16" s="35" t="s">
        <v>5</v>
      </c>
      <c r="AT16" s="35" t="s">
        <v>5</v>
      </c>
      <c r="AU16" s="35" t="s">
        <v>5</v>
      </c>
      <c r="AV16" s="35" t="s">
        <v>5</v>
      </c>
      <c r="AW16" s="35" t="s">
        <v>5</v>
      </c>
      <c r="AX16" s="35" t="s">
        <v>5</v>
      </c>
      <c r="AY16" s="35" t="s">
        <v>5</v>
      </c>
      <c r="AZ16" s="35">
        <v>19</v>
      </c>
      <c r="BA16" s="35" t="s">
        <v>5</v>
      </c>
      <c r="BB16" s="35" t="s">
        <v>5</v>
      </c>
    </row>
    <row r="17" spans="2:55" ht="13.5" customHeight="1">
      <c r="B17" s="58"/>
      <c r="C17" s="41"/>
      <c r="D17" s="40" t="s">
        <v>7</v>
      </c>
      <c r="E17" s="47"/>
      <c r="F17" s="38"/>
      <c r="G17" s="38"/>
      <c r="H17" s="38"/>
      <c r="I17" s="38"/>
      <c r="J17" s="38"/>
      <c r="K17" s="38"/>
      <c r="L17" s="75">
        <v>24</v>
      </c>
      <c r="M17" s="75">
        <v>161</v>
      </c>
      <c r="N17" s="75" t="s">
        <v>5</v>
      </c>
      <c r="O17" s="75" t="s">
        <v>5</v>
      </c>
      <c r="P17" s="74" t="s">
        <v>5</v>
      </c>
      <c r="Q17" s="74" t="s">
        <v>5</v>
      </c>
      <c r="R17" s="74" t="s">
        <v>5</v>
      </c>
      <c r="S17" s="74" t="s">
        <v>5</v>
      </c>
      <c r="T17" s="74" t="s">
        <v>5</v>
      </c>
      <c r="U17" s="74" t="s">
        <v>5</v>
      </c>
      <c r="V17" s="74" t="s">
        <v>5</v>
      </c>
      <c r="W17" s="74" t="s">
        <v>5</v>
      </c>
      <c r="X17" s="74" t="s">
        <v>5</v>
      </c>
      <c r="Y17" s="74" t="s">
        <v>5</v>
      </c>
      <c r="Z17" s="74" t="s">
        <v>5</v>
      </c>
      <c r="AA17" s="74" t="s">
        <v>5</v>
      </c>
      <c r="AB17" s="74" t="s">
        <v>5</v>
      </c>
      <c r="AC17" s="74" t="s">
        <v>5</v>
      </c>
      <c r="AD17" s="74" t="s">
        <v>5</v>
      </c>
      <c r="AE17" s="37" t="str">
        <f>IF(AC17="-","-",AC17/AB17*100)</f>
        <v>-</v>
      </c>
      <c r="AF17" s="74" t="s">
        <v>5</v>
      </c>
      <c r="AG17" s="74" t="s">
        <v>5</v>
      </c>
      <c r="AH17" s="74" t="s">
        <v>5</v>
      </c>
      <c r="AI17" s="37" t="str">
        <f>IF(AG17="-","-",AG17/AF17*100)</f>
        <v>-</v>
      </c>
      <c r="AJ17" s="74" t="s">
        <v>5</v>
      </c>
      <c r="AK17" s="77" t="s">
        <v>5</v>
      </c>
      <c r="AL17" s="77" t="s">
        <v>5</v>
      </c>
      <c r="AM17" s="37" t="str">
        <f>IF(AK17="-","-",AK17/AJ17*100)</f>
        <v>-</v>
      </c>
      <c r="AN17" s="77" t="s">
        <v>5</v>
      </c>
      <c r="AO17" s="77" t="s">
        <v>5</v>
      </c>
      <c r="AP17" s="35" t="s">
        <v>5</v>
      </c>
      <c r="AQ17" s="35" t="s">
        <v>5</v>
      </c>
      <c r="AR17" s="35" t="s">
        <v>5</v>
      </c>
      <c r="AS17" s="35" t="s">
        <v>5</v>
      </c>
      <c r="AT17" s="35" t="s">
        <v>5</v>
      </c>
      <c r="AU17" s="35" t="s">
        <v>5</v>
      </c>
      <c r="AV17" s="35" t="s">
        <v>5</v>
      </c>
      <c r="AW17" s="35" t="s">
        <v>5</v>
      </c>
      <c r="AX17" s="35" t="s">
        <v>5</v>
      </c>
      <c r="AY17" s="35" t="s">
        <v>5</v>
      </c>
      <c r="AZ17" s="35">
        <v>19</v>
      </c>
      <c r="BA17" s="35" t="s">
        <v>5</v>
      </c>
      <c r="BB17" s="35" t="s">
        <v>5</v>
      </c>
    </row>
    <row r="18" spans="2:55" ht="13.5" customHeight="1">
      <c r="B18" s="84" t="s">
        <v>31</v>
      </c>
      <c r="C18" s="45" t="s">
        <v>8</v>
      </c>
      <c r="D18" s="83"/>
      <c r="E18" s="82">
        <f>SUM(F18:K18)</f>
        <v>33</v>
      </c>
      <c r="F18" s="81">
        <v>30</v>
      </c>
      <c r="G18" s="80">
        <v>1</v>
      </c>
      <c r="H18" s="80">
        <v>1</v>
      </c>
      <c r="I18" s="80">
        <v>1</v>
      </c>
      <c r="J18" s="79" t="s">
        <v>5</v>
      </c>
      <c r="K18" s="79" t="s">
        <v>5</v>
      </c>
      <c r="L18" s="75">
        <v>48</v>
      </c>
      <c r="M18" s="75">
        <v>336</v>
      </c>
      <c r="N18" s="75" t="s">
        <v>5</v>
      </c>
      <c r="O18" s="75" t="s">
        <v>5</v>
      </c>
      <c r="P18" s="74" t="s">
        <v>5</v>
      </c>
      <c r="Q18" s="74" t="s">
        <v>5</v>
      </c>
      <c r="R18" s="74" t="s">
        <v>5</v>
      </c>
      <c r="S18" s="74">
        <v>29</v>
      </c>
      <c r="T18" s="74">
        <v>28</v>
      </c>
      <c r="U18" s="74">
        <v>28</v>
      </c>
      <c r="V18" s="74">
        <v>29</v>
      </c>
      <c r="W18" s="74">
        <v>24</v>
      </c>
      <c r="X18" s="74">
        <v>24</v>
      </c>
      <c r="Y18" s="74">
        <v>30</v>
      </c>
      <c r="Z18" s="74">
        <v>29</v>
      </c>
      <c r="AA18" s="74">
        <v>29</v>
      </c>
      <c r="AB18" s="74">
        <v>35</v>
      </c>
      <c r="AC18" s="74">
        <v>34</v>
      </c>
      <c r="AD18" s="74">
        <v>34</v>
      </c>
      <c r="AE18" s="37">
        <f>IF(AC18="-","-",AC18/AB18*100)</f>
        <v>97.142857142857139</v>
      </c>
      <c r="AF18" s="74">
        <v>37</v>
      </c>
      <c r="AG18" s="74">
        <v>32</v>
      </c>
      <c r="AH18" s="74">
        <v>32</v>
      </c>
      <c r="AI18" s="37">
        <f>IF(AG18="-","-",AG18/AF18*100)</f>
        <v>86.486486486486484</v>
      </c>
      <c r="AJ18" s="74">
        <v>38</v>
      </c>
      <c r="AK18" s="77">
        <v>36</v>
      </c>
      <c r="AL18" s="77">
        <v>36</v>
      </c>
      <c r="AM18" s="37">
        <f>IF(AK18="-","-",AK18/AJ18*100)</f>
        <v>94.73684210526315</v>
      </c>
      <c r="AN18" s="77">
        <v>31</v>
      </c>
      <c r="AO18" s="77">
        <v>28</v>
      </c>
      <c r="AP18" s="35" t="s">
        <v>5</v>
      </c>
      <c r="AQ18" s="35" t="s">
        <v>5</v>
      </c>
      <c r="AR18" s="35" t="s">
        <v>5</v>
      </c>
      <c r="AS18" s="35" t="s">
        <v>5</v>
      </c>
      <c r="AT18" s="35" t="s">
        <v>5</v>
      </c>
      <c r="AU18" s="35" t="s">
        <v>5</v>
      </c>
      <c r="AV18" s="35" t="s">
        <v>5</v>
      </c>
      <c r="AW18" s="35" t="s">
        <v>5</v>
      </c>
      <c r="AX18" s="35" t="s">
        <v>5</v>
      </c>
      <c r="AY18" s="35" t="s">
        <v>5</v>
      </c>
      <c r="AZ18" s="35" t="s">
        <v>5</v>
      </c>
      <c r="BA18" s="35" t="s">
        <v>5</v>
      </c>
      <c r="BB18" s="35" t="s">
        <v>5</v>
      </c>
    </row>
    <row r="19" spans="2:55" ht="13.5" customHeight="1">
      <c r="B19" s="58"/>
      <c r="C19" s="41"/>
      <c r="D19" s="40" t="s">
        <v>7</v>
      </c>
      <c r="E19" s="47"/>
      <c r="F19" s="38"/>
      <c r="G19" s="38"/>
      <c r="H19" s="38"/>
      <c r="I19" s="38"/>
      <c r="J19" s="38"/>
      <c r="K19" s="38"/>
      <c r="L19" s="75">
        <v>48</v>
      </c>
      <c r="M19" s="75">
        <v>336</v>
      </c>
      <c r="N19" s="75" t="s">
        <v>5</v>
      </c>
      <c r="O19" s="75" t="s">
        <v>5</v>
      </c>
      <c r="P19" s="74" t="s">
        <v>5</v>
      </c>
      <c r="Q19" s="74" t="s">
        <v>5</v>
      </c>
      <c r="R19" s="74" t="s">
        <v>5</v>
      </c>
      <c r="S19" s="74" t="s">
        <v>5</v>
      </c>
      <c r="T19" s="74" t="s">
        <v>5</v>
      </c>
      <c r="U19" s="74" t="s">
        <v>5</v>
      </c>
      <c r="V19" s="74" t="s">
        <v>5</v>
      </c>
      <c r="W19" s="74" t="s">
        <v>5</v>
      </c>
      <c r="X19" s="74" t="s">
        <v>5</v>
      </c>
      <c r="Y19" s="74" t="s">
        <v>5</v>
      </c>
      <c r="Z19" s="74" t="s">
        <v>5</v>
      </c>
      <c r="AA19" s="74" t="s">
        <v>5</v>
      </c>
      <c r="AB19" s="74" t="s">
        <v>5</v>
      </c>
      <c r="AC19" s="74" t="s">
        <v>5</v>
      </c>
      <c r="AD19" s="74" t="s">
        <v>5</v>
      </c>
      <c r="AE19" s="37" t="str">
        <f>IF(AC19="-","-",AC19/AB19*100)</f>
        <v>-</v>
      </c>
      <c r="AF19" s="74" t="s">
        <v>5</v>
      </c>
      <c r="AG19" s="74" t="s">
        <v>5</v>
      </c>
      <c r="AH19" s="74" t="s">
        <v>5</v>
      </c>
      <c r="AI19" s="37" t="str">
        <f>IF(AG19="-","-",AG19/AF19*100)</f>
        <v>-</v>
      </c>
      <c r="AJ19" s="74" t="s">
        <v>5</v>
      </c>
      <c r="AK19" s="77" t="s">
        <v>5</v>
      </c>
      <c r="AL19" s="77" t="s">
        <v>5</v>
      </c>
      <c r="AM19" s="37" t="str">
        <f>IF(AK19="-","-",AK19/AJ19*100)</f>
        <v>-</v>
      </c>
      <c r="AN19" s="77" t="s">
        <v>5</v>
      </c>
      <c r="AO19" s="77" t="s">
        <v>5</v>
      </c>
      <c r="AP19" s="35" t="s">
        <v>5</v>
      </c>
      <c r="AQ19" s="35" t="s">
        <v>5</v>
      </c>
      <c r="AR19" s="35" t="s">
        <v>5</v>
      </c>
      <c r="AS19" s="35" t="s">
        <v>5</v>
      </c>
      <c r="AT19" s="35" t="s">
        <v>5</v>
      </c>
      <c r="AU19" s="35" t="s">
        <v>5</v>
      </c>
      <c r="AV19" s="35" t="s">
        <v>5</v>
      </c>
      <c r="AW19" s="35" t="s">
        <v>5</v>
      </c>
      <c r="AX19" s="35" t="s">
        <v>5</v>
      </c>
      <c r="AY19" s="35" t="s">
        <v>5</v>
      </c>
      <c r="AZ19" s="35" t="s">
        <v>5</v>
      </c>
      <c r="BA19" s="35" t="s">
        <v>5</v>
      </c>
      <c r="BB19" s="35" t="s">
        <v>5</v>
      </c>
    </row>
    <row r="20" spans="2:55" s="18" customFormat="1" ht="13.5" customHeight="1">
      <c r="B20" s="84" t="s">
        <v>30</v>
      </c>
      <c r="C20" s="45" t="s">
        <v>8</v>
      </c>
      <c r="D20" s="83"/>
      <c r="E20" s="87">
        <f>SUM(F20:K20)</f>
        <v>28</v>
      </c>
      <c r="F20" s="81">
        <v>21</v>
      </c>
      <c r="G20" s="80">
        <v>3</v>
      </c>
      <c r="H20" s="80">
        <v>2</v>
      </c>
      <c r="I20" s="80">
        <v>2</v>
      </c>
      <c r="J20" s="79" t="s">
        <v>5</v>
      </c>
      <c r="K20" s="79" t="s">
        <v>5</v>
      </c>
      <c r="L20" s="74">
        <v>39</v>
      </c>
      <c r="M20" s="74">
        <v>300</v>
      </c>
      <c r="N20" s="74" t="s">
        <v>5</v>
      </c>
      <c r="O20" s="74" t="s">
        <v>5</v>
      </c>
      <c r="P20" s="74" t="s">
        <v>5</v>
      </c>
      <c r="Q20" s="74" t="s">
        <v>5</v>
      </c>
      <c r="R20" s="74" t="s">
        <v>5</v>
      </c>
      <c r="S20" s="74">
        <v>19</v>
      </c>
      <c r="T20" s="74">
        <v>17</v>
      </c>
      <c r="U20" s="74">
        <v>17</v>
      </c>
      <c r="V20" s="74">
        <v>23</v>
      </c>
      <c r="W20" s="74">
        <v>18</v>
      </c>
      <c r="X20" s="74">
        <v>18</v>
      </c>
      <c r="Y20" s="74">
        <v>25</v>
      </c>
      <c r="Z20" s="74">
        <v>21</v>
      </c>
      <c r="AA20" s="74">
        <v>21</v>
      </c>
      <c r="AB20" s="74">
        <v>18</v>
      </c>
      <c r="AC20" s="74">
        <v>18</v>
      </c>
      <c r="AD20" s="74">
        <v>18</v>
      </c>
      <c r="AE20" s="37">
        <f>IF(AC20="-","-",AC20/AB20*100)</f>
        <v>100</v>
      </c>
      <c r="AF20" s="74">
        <v>21</v>
      </c>
      <c r="AG20" s="74">
        <v>21</v>
      </c>
      <c r="AH20" s="74">
        <v>21</v>
      </c>
      <c r="AI20" s="37">
        <f>IF(AG20="-","-",AG20/AF20*100)</f>
        <v>100</v>
      </c>
      <c r="AJ20" s="74" t="s">
        <v>5</v>
      </c>
      <c r="AK20" s="77" t="s">
        <v>5</v>
      </c>
      <c r="AL20" s="77" t="s">
        <v>5</v>
      </c>
      <c r="AM20" s="37" t="str">
        <f>IF(AK20="-","-",AK20/AJ20*100)</f>
        <v>-</v>
      </c>
      <c r="AN20" s="77">
        <v>25</v>
      </c>
      <c r="AO20" s="77">
        <v>25</v>
      </c>
      <c r="AP20" s="77"/>
      <c r="AQ20" s="77" t="s">
        <v>5</v>
      </c>
      <c r="AR20" s="77" t="s">
        <v>5</v>
      </c>
      <c r="AS20" s="77" t="s">
        <v>5</v>
      </c>
      <c r="AT20" s="77" t="s">
        <v>5</v>
      </c>
      <c r="AU20" s="77" t="s">
        <v>5</v>
      </c>
      <c r="AV20" s="77" t="s">
        <v>5</v>
      </c>
      <c r="AW20" s="77" t="s">
        <v>5</v>
      </c>
      <c r="AX20" s="77" t="s">
        <v>5</v>
      </c>
      <c r="AY20" s="77" t="s">
        <v>5</v>
      </c>
      <c r="AZ20" s="77">
        <v>19</v>
      </c>
      <c r="BA20" s="77" t="s">
        <v>5</v>
      </c>
      <c r="BB20" s="77" t="s">
        <v>5</v>
      </c>
    </row>
    <row r="21" spans="2:55" s="18" customFormat="1" ht="13.5" customHeight="1">
      <c r="B21" s="58"/>
      <c r="C21" s="41"/>
      <c r="D21" s="40" t="s">
        <v>7</v>
      </c>
      <c r="E21" s="86"/>
      <c r="F21" s="85"/>
      <c r="G21" s="85"/>
      <c r="H21" s="85"/>
      <c r="I21" s="85"/>
      <c r="J21" s="85"/>
      <c r="K21" s="85"/>
      <c r="L21" s="74">
        <v>39</v>
      </c>
      <c r="M21" s="74">
        <v>300</v>
      </c>
      <c r="N21" s="74" t="s">
        <v>5</v>
      </c>
      <c r="O21" s="74" t="s">
        <v>5</v>
      </c>
      <c r="P21" s="74" t="s">
        <v>5</v>
      </c>
      <c r="Q21" s="74" t="s">
        <v>5</v>
      </c>
      <c r="R21" s="74" t="s">
        <v>5</v>
      </c>
      <c r="S21" s="74" t="s">
        <v>5</v>
      </c>
      <c r="T21" s="74" t="s">
        <v>5</v>
      </c>
      <c r="U21" s="74" t="s">
        <v>5</v>
      </c>
      <c r="V21" s="74" t="s">
        <v>5</v>
      </c>
      <c r="W21" s="74" t="s">
        <v>5</v>
      </c>
      <c r="X21" s="74" t="s">
        <v>5</v>
      </c>
      <c r="Y21" s="74" t="s">
        <v>5</v>
      </c>
      <c r="Z21" s="74" t="s">
        <v>5</v>
      </c>
      <c r="AA21" s="74" t="s">
        <v>5</v>
      </c>
      <c r="AB21" s="74" t="s">
        <v>5</v>
      </c>
      <c r="AC21" s="74" t="s">
        <v>5</v>
      </c>
      <c r="AD21" s="74" t="s">
        <v>5</v>
      </c>
      <c r="AE21" s="37" t="str">
        <f>IF(AC21="-","-",AC21/AB21*100)</f>
        <v>-</v>
      </c>
      <c r="AF21" s="74" t="s">
        <v>5</v>
      </c>
      <c r="AG21" s="74" t="s">
        <v>5</v>
      </c>
      <c r="AH21" s="74" t="s">
        <v>5</v>
      </c>
      <c r="AI21" s="37" t="str">
        <f>IF(AG21="-","-",AG21/AF21*100)</f>
        <v>-</v>
      </c>
      <c r="AJ21" s="74" t="s">
        <v>5</v>
      </c>
      <c r="AK21" s="77" t="s">
        <v>5</v>
      </c>
      <c r="AL21" s="77" t="s">
        <v>5</v>
      </c>
      <c r="AM21" s="37" t="str">
        <f>IF(AK21="-","-",AK21/AJ21*100)</f>
        <v>-</v>
      </c>
      <c r="AN21" s="77" t="s">
        <v>5</v>
      </c>
      <c r="AO21" s="77" t="s">
        <v>5</v>
      </c>
      <c r="AP21" s="77" t="s">
        <v>5</v>
      </c>
      <c r="AQ21" s="77" t="s">
        <v>5</v>
      </c>
      <c r="AR21" s="77" t="s">
        <v>5</v>
      </c>
      <c r="AS21" s="77" t="s">
        <v>5</v>
      </c>
      <c r="AT21" s="77" t="s">
        <v>5</v>
      </c>
      <c r="AU21" s="77" t="s">
        <v>5</v>
      </c>
      <c r="AV21" s="77" t="s">
        <v>5</v>
      </c>
      <c r="AW21" s="77" t="s">
        <v>5</v>
      </c>
      <c r="AX21" s="77" t="s">
        <v>5</v>
      </c>
      <c r="AY21" s="77" t="s">
        <v>5</v>
      </c>
      <c r="AZ21" s="77">
        <v>19</v>
      </c>
      <c r="BA21" s="77" t="s">
        <v>5</v>
      </c>
      <c r="BB21" s="77" t="s">
        <v>5</v>
      </c>
    </row>
    <row r="22" spans="2:55" ht="13.5" customHeight="1">
      <c r="B22" s="84" t="s">
        <v>29</v>
      </c>
      <c r="C22" s="45" t="s">
        <v>8</v>
      </c>
      <c r="D22" s="83"/>
      <c r="E22" s="82">
        <f>SUM(F22:K22)</f>
        <v>215</v>
      </c>
      <c r="F22" s="81">
        <v>182</v>
      </c>
      <c r="G22" s="80">
        <v>27</v>
      </c>
      <c r="H22" s="80">
        <v>2</v>
      </c>
      <c r="I22" s="80">
        <v>4</v>
      </c>
      <c r="J22" s="79" t="s">
        <v>5</v>
      </c>
      <c r="K22" s="79" t="s">
        <v>5</v>
      </c>
      <c r="L22" s="75">
        <v>312</v>
      </c>
      <c r="M22" s="75">
        <v>2087</v>
      </c>
      <c r="N22" s="75" t="s">
        <v>5</v>
      </c>
      <c r="O22" s="75" t="s">
        <v>5</v>
      </c>
      <c r="P22" s="74" t="s">
        <v>5</v>
      </c>
      <c r="Q22" s="74" t="s">
        <v>5</v>
      </c>
      <c r="R22" s="74" t="s">
        <v>5</v>
      </c>
      <c r="S22" s="74">
        <v>195</v>
      </c>
      <c r="T22" s="74">
        <v>166</v>
      </c>
      <c r="U22" s="74">
        <v>170</v>
      </c>
      <c r="V22" s="74">
        <v>196</v>
      </c>
      <c r="W22" s="74">
        <v>150</v>
      </c>
      <c r="X22" s="74">
        <v>152</v>
      </c>
      <c r="Y22" s="74">
        <v>406</v>
      </c>
      <c r="Z22" s="74">
        <v>295</v>
      </c>
      <c r="AA22" s="74">
        <v>302</v>
      </c>
      <c r="AB22" s="74">
        <v>196</v>
      </c>
      <c r="AC22" s="74">
        <v>186</v>
      </c>
      <c r="AD22" s="74">
        <v>186</v>
      </c>
      <c r="AE22" s="37">
        <f>IF(AC22="-","-",AC22/AB22*100)</f>
        <v>94.897959183673478</v>
      </c>
      <c r="AF22" s="74">
        <v>218</v>
      </c>
      <c r="AG22" s="74">
        <v>201</v>
      </c>
      <c r="AH22" s="74">
        <v>201</v>
      </c>
      <c r="AI22" s="37">
        <f>IF(AG22="-","-",AG22/AF22*100)</f>
        <v>92.201834862385326</v>
      </c>
      <c r="AJ22" s="74" t="s">
        <v>5</v>
      </c>
      <c r="AK22" s="77" t="s">
        <v>5</v>
      </c>
      <c r="AL22" s="77" t="s">
        <v>5</v>
      </c>
      <c r="AM22" s="37" t="str">
        <f>IF(AK22="-","-",AK22/AJ22*100)</f>
        <v>-</v>
      </c>
      <c r="AN22" s="77" t="s">
        <v>5</v>
      </c>
      <c r="AO22" s="77" t="s">
        <v>5</v>
      </c>
      <c r="AP22" s="35" t="s">
        <v>5</v>
      </c>
      <c r="AQ22" s="35" t="s">
        <v>5</v>
      </c>
      <c r="AR22" s="35" t="s">
        <v>5</v>
      </c>
      <c r="AS22" s="35">
        <v>2</v>
      </c>
      <c r="AT22" s="35" t="s">
        <v>5</v>
      </c>
      <c r="AU22" s="35" t="s">
        <v>5</v>
      </c>
      <c r="AV22" s="35" t="s">
        <v>5</v>
      </c>
      <c r="AW22" s="35">
        <v>13</v>
      </c>
      <c r="AX22" s="35" t="s">
        <v>5</v>
      </c>
      <c r="AY22" s="35" t="s">
        <v>5</v>
      </c>
      <c r="AZ22" s="35">
        <v>252</v>
      </c>
      <c r="BA22" s="35" t="s">
        <v>5</v>
      </c>
      <c r="BB22" s="35" t="s">
        <v>5</v>
      </c>
    </row>
    <row r="23" spans="2:55" ht="13.5" customHeight="1">
      <c r="B23" s="58"/>
      <c r="C23" s="41"/>
      <c r="D23" s="40" t="s">
        <v>7</v>
      </c>
      <c r="E23" s="47"/>
      <c r="F23" s="38"/>
      <c r="G23" s="38"/>
      <c r="H23" s="38"/>
      <c r="I23" s="38"/>
      <c r="J23" s="38"/>
      <c r="K23" s="38"/>
      <c r="L23" s="75">
        <v>312</v>
      </c>
      <c r="M23" s="75">
        <v>2087</v>
      </c>
      <c r="N23" s="75" t="s">
        <v>5</v>
      </c>
      <c r="O23" s="75" t="s">
        <v>5</v>
      </c>
      <c r="P23" s="74" t="s">
        <v>5</v>
      </c>
      <c r="Q23" s="74" t="s">
        <v>5</v>
      </c>
      <c r="R23" s="74" t="s">
        <v>5</v>
      </c>
      <c r="S23" s="74" t="s">
        <v>5</v>
      </c>
      <c r="T23" s="74" t="s">
        <v>5</v>
      </c>
      <c r="U23" s="74" t="s">
        <v>5</v>
      </c>
      <c r="V23" s="74" t="s">
        <v>5</v>
      </c>
      <c r="W23" s="74" t="s">
        <v>5</v>
      </c>
      <c r="X23" s="74" t="s">
        <v>5</v>
      </c>
      <c r="Y23" s="74" t="s">
        <v>5</v>
      </c>
      <c r="Z23" s="74" t="s">
        <v>5</v>
      </c>
      <c r="AA23" s="74" t="s">
        <v>5</v>
      </c>
      <c r="AB23" s="74" t="s">
        <v>5</v>
      </c>
      <c r="AC23" s="74" t="s">
        <v>5</v>
      </c>
      <c r="AD23" s="74" t="s">
        <v>5</v>
      </c>
      <c r="AE23" s="37" t="str">
        <f>IF(AC23="-","-",AC23/AB23*100)</f>
        <v>-</v>
      </c>
      <c r="AF23" s="74" t="s">
        <v>5</v>
      </c>
      <c r="AG23" s="74" t="s">
        <v>5</v>
      </c>
      <c r="AH23" s="74" t="s">
        <v>5</v>
      </c>
      <c r="AI23" s="37" t="str">
        <f>IF(AG23="-","-",AG23/AF23*100)</f>
        <v>-</v>
      </c>
      <c r="AJ23" s="74" t="s">
        <v>5</v>
      </c>
      <c r="AK23" s="77" t="s">
        <v>5</v>
      </c>
      <c r="AL23" s="77" t="s">
        <v>5</v>
      </c>
      <c r="AM23" s="37" t="str">
        <f>IF(AK23="-","-",AK23/AJ23*100)</f>
        <v>-</v>
      </c>
      <c r="AN23" s="77" t="s">
        <v>5</v>
      </c>
      <c r="AO23" s="77" t="s">
        <v>5</v>
      </c>
      <c r="AP23" s="35" t="s">
        <v>5</v>
      </c>
      <c r="AQ23" s="35" t="s">
        <v>5</v>
      </c>
      <c r="AR23" s="35" t="s">
        <v>5</v>
      </c>
      <c r="AS23" s="35" t="s">
        <v>5</v>
      </c>
      <c r="AT23" s="35" t="s">
        <v>5</v>
      </c>
      <c r="AU23" s="35" t="s">
        <v>5</v>
      </c>
      <c r="AV23" s="35" t="s">
        <v>5</v>
      </c>
      <c r="AW23" s="35" t="s">
        <v>5</v>
      </c>
      <c r="AX23" s="35" t="s">
        <v>5</v>
      </c>
      <c r="AY23" s="35" t="s">
        <v>5</v>
      </c>
      <c r="AZ23" s="35">
        <v>252</v>
      </c>
      <c r="BA23" s="35" t="s">
        <v>5</v>
      </c>
      <c r="BB23" s="35" t="s">
        <v>5</v>
      </c>
    </row>
    <row r="24" spans="2:55" ht="13.5" customHeight="1">
      <c r="B24" s="84" t="s">
        <v>28</v>
      </c>
      <c r="C24" s="45" t="s">
        <v>8</v>
      </c>
      <c r="D24" s="83"/>
      <c r="E24" s="82">
        <f>SUM(F24:K24)</f>
        <v>30</v>
      </c>
      <c r="F24" s="81">
        <v>26</v>
      </c>
      <c r="G24" s="80">
        <v>2</v>
      </c>
      <c r="H24" s="80">
        <v>1</v>
      </c>
      <c r="I24" s="80">
        <v>1</v>
      </c>
      <c r="J24" s="79" t="s">
        <v>5</v>
      </c>
      <c r="K24" s="79" t="s">
        <v>5</v>
      </c>
      <c r="L24" s="75">
        <v>47</v>
      </c>
      <c r="M24" s="75">
        <v>378</v>
      </c>
      <c r="N24" s="75" t="s">
        <v>5</v>
      </c>
      <c r="O24" s="75" t="s">
        <v>5</v>
      </c>
      <c r="P24" s="74" t="s">
        <v>5</v>
      </c>
      <c r="Q24" s="74" t="s">
        <v>5</v>
      </c>
      <c r="R24" s="74" t="s">
        <v>5</v>
      </c>
      <c r="S24" s="74">
        <v>29</v>
      </c>
      <c r="T24" s="74">
        <v>22</v>
      </c>
      <c r="U24" s="74">
        <v>22</v>
      </c>
      <c r="V24" s="74">
        <v>35</v>
      </c>
      <c r="W24" s="74">
        <v>24</v>
      </c>
      <c r="X24" s="74">
        <v>24</v>
      </c>
      <c r="Y24" s="74">
        <v>32</v>
      </c>
      <c r="Z24" s="74">
        <v>27</v>
      </c>
      <c r="AA24" s="74">
        <v>27</v>
      </c>
      <c r="AB24" s="74">
        <v>29</v>
      </c>
      <c r="AC24" s="74">
        <v>24</v>
      </c>
      <c r="AD24" s="74">
        <v>24</v>
      </c>
      <c r="AE24" s="37">
        <f>IF(AC24="-","-",AC24/AB24*100)</f>
        <v>82.758620689655174</v>
      </c>
      <c r="AF24" s="74">
        <v>30</v>
      </c>
      <c r="AG24" s="74">
        <v>26</v>
      </c>
      <c r="AH24" s="74">
        <v>26</v>
      </c>
      <c r="AI24" s="37">
        <f>IF(AG24="-","-",AG24/AF24*100)</f>
        <v>86.666666666666671</v>
      </c>
      <c r="AJ24" s="74" t="s">
        <v>5</v>
      </c>
      <c r="AK24" s="77" t="s">
        <v>5</v>
      </c>
      <c r="AL24" s="77" t="s">
        <v>5</v>
      </c>
      <c r="AM24" s="37" t="str">
        <f>IF(AK24="-","-",AK24/AJ24*100)</f>
        <v>-</v>
      </c>
      <c r="AN24" s="77">
        <v>30</v>
      </c>
      <c r="AO24" s="77">
        <v>26</v>
      </c>
      <c r="AP24" s="35" t="s">
        <v>5</v>
      </c>
      <c r="AQ24" s="35" t="s">
        <v>5</v>
      </c>
      <c r="AR24" s="35" t="s">
        <v>5</v>
      </c>
      <c r="AS24" s="35" t="s">
        <v>5</v>
      </c>
      <c r="AT24" s="35" t="s">
        <v>5</v>
      </c>
      <c r="AU24" s="35" t="s">
        <v>5</v>
      </c>
      <c r="AV24" s="35">
        <v>1</v>
      </c>
      <c r="AW24" s="35">
        <v>1</v>
      </c>
      <c r="AX24" s="35" t="s">
        <v>5</v>
      </c>
      <c r="AY24" s="35" t="s">
        <v>5</v>
      </c>
      <c r="AZ24" s="35">
        <v>28</v>
      </c>
      <c r="BA24" s="35" t="s">
        <v>5</v>
      </c>
      <c r="BB24" s="35" t="s">
        <v>5</v>
      </c>
    </row>
    <row r="25" spans="2:55" ht="13.5" customHeight="1">
      <c r="B25" s="58"/>
      <c r="C25" s="41"/>
      <c r="D25" s="40" t="s">
        <v>7</v>
      </c>
      <c r="E25" s="47"/>
      <c r="F25" s="38"/>
      <c r="G25" s="38"/>
      <c r="H25" s="38"/>
      <c r="I25" s="38"/>
      <c r="J25" s="38"/>
      <c r="K25" s="38"/>
      <c r="L25" s="75">
        <v>47</v>
      </c>
      <c r="M25" s="75">
        <v>378</v>
      </c>
      <c r="N25" s="75" t="s">
        <v>5</v>
      </c>
      <c r="O25" s="75" t="s">
        <v>5</v>
      </c>
      <c r="P25" s="74" t="s">
        <v>5</v>
      </c>
      <c r="Q25" s="74" t="s">
        <v>5</v>
      </c>
      <c r="R25" s="74" t="s">
        <v>5</v>
      </c>
      <c r="S25" s="74" t="s">
        <v>5</v>
      </c>
      <c r="T25" s="74" t="s">
        <v>5</v>
      </c>
      <c r="U25" s="74" t="s">
        <v>5</v>
      </c>
      <c r="V25" s="74" t="s">
        <v>5</v>
      </c>
      <c r="W25" s="74" t="s">
        <v>5</v>
      </c>
      <c r="X25" s="74" t="s">
        <v>5</v>
      </c>
      <c r="Y25" s="74" t="s">
        <v>5</v>
      </c>
      <c r="Z25" s="74" t="s">
        <v>5</v>
      </c>
      <c r="AA25" s="74" t="s">
        <v>5</v>
      </c>
      <c r="AB25" s="74" t="s">
        <v>5</v>
      </c>
      <c r="AC25" s="74" t="s">
        <v>5</v>
      </c>
      <c r="AD25" s="74" t="s">
        <v>5</v>
      </c>
      <c r="AE25" s="37" t="str">
        <f>IF(AC25="-","-",AC25/AB25*100)</f>
        <v>-</v>
      </c>
      <c r="AF25" s="74" t="s">
        <v>5</v>
      </c>
      <c r="AG25" s="74" t="s">
        <v>5</v>
      </c>
      <c r="AH25" s="74" t="s">
        <v>5</v>
      </c>
      <c r="AI25" s="37" t="str">
        <f>IF(AG25="-","-",AG25/AF25*100)</f>
        <v>-</v>
      </c>
      <c r="AJ25" s="74" t="s">
        <v>5</v>
      </c>
      <c r="AK25" s="77" t="s">
        <v>5</v>
      </c>
      <c r="AL25" s="77" t="s">
        <v>5</v>
      </c>
      <c r="AM25" s="37" t="str">
        <f>IF(AK25="-","-",AK25/AJ25*100)</f>
        <v>-</v>
      </c>
      <c r="AN25" s="77" t="s">
        <v>5</v>
      </c>
      <c r="AO25" s="77" t="s">
        <v>5</v>
      </c>
      <c r="AP25" s="35" t="s">
        <v>5</v>
      </c>
      <c r="AQ25" s="35" t="s">
        <v>5</v>
      </c>
      <c r="AR25" s="35" t="s">
        <v>5</v>
      </c>
      <c r="AS25" s="35" t="s">
        <v>5</v>
      </c>
      <c r="AT25" s="35" t="s">
        <v>5</v>
      </c>
      <c r="AU25" s="35" t="s">
        <v>5</v>
      </c>
      <c r="AV25" s="35" t="s">
        <v>5</v>
      </c>
      <c r="AW25" s="35" t="s">
        <v>5</v>
      </c>
      <c r="AX25" s="35" t="s">
        <v>5</v>
      </c>
      <c r="AY25" s="35" t="s">
        <v>5</v>
      </c>
      <c r="AZ25" s="35">
        <v>28</v>
      </c>
      <c r="BA25" s="35" t="s">
        <v>5</v>
      </c>
      <c r="BB25" s="35" t="s">
        <v>5</v>
      </c>
    </row>
    <row r="26" spans="2:55" ht="13.5" customHeight="1">
      <c r="B26" s="84" t="s">
        <v>27</v>
      </c>
      <c r="C26" s="45" t="s">
        <v>8</v>
      </c>
      <c r="D26" s="83"/>
      <c r="E26" s="82">
        <f>SUM(F26:K26)</f>
        <v>105</v>
      </c>
      <c r="F26" s="81">
        <v>89</v>
      </c>
      <c r="G26" s="80">
        <v>11</v>
      </c>
      <c r="H26" s="80">
        <v>2</v>
      </c>
      <c r="I26" s="80">
        <v>2</v>
      </c>
      <c r="J26" s="79">
        <v>1</v>
      </c>
      <c r="K26" s="79" t="s">
        <v>5</v>
      </c>
      <c r="L26" s="75">
        <v>169</v>
      </c>
      <c r="M26" s="75">
        <v>1198</v>
      </c>
      <c r="N26" s="75" t="s">
        <v>5</v>
      </c>
      <c r="O26" s="75" t="s">
        <v>5</v>
      </c>
      <c r="P26" s="74" t="s">
        <v>5</v>
      </c>
      <c r="Q26" s="74" t="s">
        <v>5</v>
      </c>
      <c r="R26" s="74" t="s">
        <v>5</v>
      </c>
      <c r="S26" s="74">
        <v>115</v>
      </c>
      <c r="T26" s="74">
        <v>114</v>
      </c>
      <c r="U26" s="74">
        <v>120</v>
      </c>
      <c r="V26" s="74" t="s">
        <v>5</v>
      </c>
      <c r="W26" s="74" t="s">
        <v>5</v>
      </c>
      <c r="X26" s="74" t="s">
        <v>5</v>
      </c>
      <c r="Y26" s="74">
        <v>96</v>
      </c>
      <c r="Z26" s="74">
        <v>90</v>
      </c>
      <c r="AA26" s="74">
        <v>99</v>
      </c>
      <c r="AB26" s="74">
        <v>101</v>
      </c>
      <c r="AC26" s="74">
        <v>99</v>
      </c>
      <c r="AD26" s="74">
        <v>99</v>
      </c>
      <c r="AE26" s="37">
        <f>IF(AC26="-","-",AC26/AB26*100)</f>
        <v>98.019801980198025</v>
      </c>
      <c r="AF26" s="74">
        <v>118</v>
      </c>
      <c r="AG26" s="74">
        <v>111</v>
      </c>
      <c r="AH26" s="74">
        <v>111</v>
      </c>
      <c r="AI26" s="37">
        <f>IF(AG26="-","-",AG26/AF26*100)</f>
        <v>94.067796610169495</v>
      </c>
      <c r="AJ26" s="74" t="s">
        <v>5</v>
      </c>
      <c r="AK26" s="77" t="s">
        <v>5</v>
      </c>
      <c r="AL26" s="77" t="s">
        <v>5</v>
      </c>
      <c r="AM26" s="37" t="str">
        <f>IF(AK26="-","-",AK26/AJ26*100)</f>
        <v>-</v>
      </c>
      <c r="AN26" s="77" t="s">
        <v>5</v>
      </c>
      <c r="AO26" s="77" t="s">
        <v>5</v>
      </c>
      <c r="AP26" s="35" t="s">
        <v>5</v>
      </c>
      <c r="AQ26" s="35" t="s">
        <v>5</v>
      </c>
      <c r="AR26" s="35" t="s">
        <v>5</v>
      </c>
      <c r="AS26" s="35" t="s">
        <v>5</v>
      </c>
      <c r="AT26" s="35" t="s">
        <v>5</v>
      </c>
      <c r="AU26" s="35" t="s">
        <v>5</v>
      </c>
      <c r="AV26" s="35" t="s">
        <v>5</v>
      </c>
      <c r="AW26" s="35">
        <v>2</v>
      </c>
      <c r="AX26" s="35" t="s">
        <v>5</v>
      </c>
      <c r="AY26" s="35" t="s">
        <v>5</v>
      </c>
      <c r="AZ26" s="35" t="s">
        <v>5</v>
      </c>
      <c r="BA26" s="35" t="s">
        <v>5</v>
      </c>
      <c r="BB26" s="35" t="s">
        <v>5</v>
      </c>
    </row>
    <row r="27" spans="2:55" ht="13.5" customHeight="1">
      <c r="B27" s="78"/>
      <c r="C27" s="41"/>
      <c r="D27" s="40" t="s">
        <v>7</v>
      </c>
      <c r="E27" s="47"/>
      <c r="F27" s="38"/>
      <c r="G27" s="38"/>
      <c r="H27" s="38"/>
      <c r="I27" s="38"/>
      <c r="J27" s="38"/>
      <c r="K27" s="38"/>
      <c r="L27" s="75">
        <v>169</v>
      </c>
      <c r="M27" s="75">
        <v>1198</v>
      </c>
      <c r="N27" s="75" t="s">
        <v>5</v>
      </c>
      <c r="O27" s="75" t="s">
        <v>5</v>
      </c>
      <c r="P27" s="74" t="s">
        <v>5</v>
      </c>
      <c r="Q27" s="74" t="s">
        <v>5</v>
      </c>
      <c r="R27" s="74" t="s">
        <v>5</v>
      </c>
      <c r="S27" s="74" t="s">
        <v>5</v>
      </c>
      <c r="T27" s="74" t="s">
        <v>5</v>
      </c>
      <c r="U27" s="74" t="s">
        <v>5</v>
      </c>
      <c r="V27" s="74" t="s">
        <v>5</v>
      </c>
      <c r="W27" s="74" t="s">
        <v>5</v>
      </c>
      <c r="X27" s="74" t="s">
        <v>5</v>
      </c>
      <c r="Y27" s="74" t="s">
        <v>5</v>
      </c>
      <c r="Z27" s="74" t="s">
        <v>5</v>
      </c>
      <c r="AA27" s="74" t="s">
        <v>5</v>
      </c>
      <c r="AB27" s="74" t="s">
        <v>5</v>
      </c>
      <c r="AC27" s="74" t="s">
        <v>5</v>
      </c>
      <c r="AD27" s="74" t="s">
        <v>5</v>
      </c>
      <c r="AE27" s="37" t="str">
        <f>IF(AC27="-","-",AC27/AB27*100)</f>
        <v>-</v>
      </c>
      <c r="AF27" s="74" t="s">
        <v>5</v>
      </c>
      <c r="AG27" s="74" t="s">
        <v>5</v>
      </c>
      <c r="AH27" s="74" t="s">
        <v>5</v>
      </c>
      <c r="AI27" s="37" t="str">
        <f>IF(AG27="-","-",AG27/AF27*100)</f>
        <v>-</v>
      </c>
      <c r="AJ27" s="74" t="s">
        <v>5</v>
      </c>
      <c r="AK27" s="77" t="s">
        <v>5</v>
      </c>
      <c r="AL27" s="77" t="s">
        <v>5</v>
      </c>
      <c r="AM27" s="37" t="str">
        <f>IF(AK27="-","-",AK27/AJ27*100)</f>
        <v>-</v>
      </c>
      <c r="AN27" s="77" t="s">
        <v>5</v>
      </c>
      <c r="AO27" s="77" t="s">
        <v>5</v>
      </c>
      <c r="AP27" s="35" t="s">
        <v>5</v>
      </c>
      <c r="AQ27" s="35" t="s">
        <v>5</v>
      </c>
      <c r="AR27" s="35" t="s">
        <v>5</v>
      </c>
      <c r="AS27" s="35" t="s">
        <v>5</v>
      </c>
      <c r="AT27" s="35" t="s">
        <v>5</v>
      </c>
      <c r="AU27" s="35" t="s">
        <v>5</v>
      </c>
      <c r="AV27" s="35" t="s">
        <v>5</v>
      </c>
      <c r="AW27" s="35" t="s">
        <v>5</v>
      </c>
      <c r="AX27" s="35" t="s">
        <v>5</v>
      </c>
      <c r="AY27" s="35" t="s">
        <v>5</v>
      </c>
      <c r="AZ27" s="35" t="s">
        <v>5</v>
      </c>
      <c r="BA27" s="35" t="s">
        <v>5</v>
      </c>
      <c r="BB27" s="35" t="s">
        <v>5</v>
      </c>
    </row>
    <row r="28" spans="2:55" ht="13.5" customHeight="1">
      <c r="B28" s="46" t="s">
        <v>26</v>
      </c>
      <c r="C28" s="45" t="s">
        <v>8</v>
      </c>
      <c r="D28" s="44"/>
      <c r="E28" s="43">
        <v>1796</v>
      </c>
      <c r="F28" s="42">
        <v>1610</v>
      </c>
      <c r="G28" s="42">
        <v>143</v>
      </c>
      <c r="H28" s="42">
        <v>28</v>
      </c>
      <c r="I28" s="42">
        <v>12</v>
      </c>
      <c r="J28" s="42">
        <v>3</v>
      </c>
      <c r="K28" s="42" t="s">
        <v>5</v>
      </c>
      <c r="L28" s="34">
        <v>2811</v>
      </c>
      <c r="M28" s="34">
        <v>21199</v>
      </c>
      <c r="N28" s="75" t="s">
        <v>5</v>
      </c>
      <c r="O28" s="75" t="s">
        <v>5</v>
      </c>
      <c r="P28" s="74" t="s">
        <v>5</v>
      </c>
      <c r="Q28" s="74" t="s">
        <v>5</v>
      </c>
      <c r="R28" s="74" t="s">
        <v>5</v>
      </c>
      <c r="S28" s="36">
        <v>1785</v>
      </c>
      <c r="T28" s="36">
        <v>1775</v>
      </c>
      <c r="U28" s="36">
        <v>1775</v>
      </c>
      <c r="V28" s="36"/>
      <c r="W28" s="36"/>
      <c r="X28" s="36"/>
      <c r="Y28" s="36">
        <v>1844</v>
      </c>
      <c r="Z28" s="36">
        <v>1598</v>
      </c>
      <c r="AA28" s="36">
        <v>1598</v>
      </c>
      <c r="AB28" s="36">
        <v>1904</v>
      </c>
      <c r="AC28" s="36">
        <v>1772</v>
      </c>
      <c r="AD28" s="36">
        <v>1772</v>
      </c>
      <c r="AE28" s="73">
        <f>IF(AC28="-","-",AC28/AB28*100)</f>
        <v>93.067226890756302</v>
      </c>
      <c r="AF28" s="36">
        <v>1892</v>
      </c>
      <c r="AG28" s="36">
        <v>1678</v>
      </c>
      <c r="AH28" s="36">
        <v>1678</v>
      </c>
      <c r="AI28" s="76">
        <f>IF(AG28="-","-",AG28/AF28*100)</f>
        <v>88.689217758985208</v>
      </c>
      <c r="AJ28" s="36" t="s">
        <v>5</v>
      </c>
      <c r="AK28" s="36" t="s">
        <v>5</v>
      </c>
      <c r="AL28" s="36" t="s">
        <v>5</v>
      </c>
      <c r="AM28" s="72"/>
      <c r="AN28" s="36" t="s">
        <v>5</v>
      </c>
      <c r="AO28" s="36" t="s">
        <v>5</v>
      </c>
      <c r="AP28" s="34" t="s">
        <v>5</v>
      </c>
      <c r="AQ28" s="34" t="s">
        <v>5</v>
      </c>
      <c r="AR28" s="34" t="s">
        <v>5</v>
      </c>
      <c r="AS28" s="34">
        <v>10</v>
      </c>
      <c r="AT28" s="34" t="s">
        <v>5</v>
      </c>
      <c r="AU28" s="34" t="s">
        <v>5</v>
      </c>
      <c r="AV28" s="34">
        <v>1</v>
      </c>
      <c r="AW28" s="34">
        <v>69</v>
      </c>
      <c r="AX28" s="35" t="s">
        <v>5</v>
      </c>
      <c r="AY28" s="35" t="s">
        <v>5</v>
      </c>
      <c r="AZ28" s="34">
        <v>1730</v>
      </c>
      <c r="BA28" s="34">
        <v>3</v>
      </c>
      <c r="BB28" s="35" t="s">
        <v>5</v>
      </c>
      <c r="BC28" s="17"/>
    </row>
    <row r="29" spans="2:55" ht="13.5" customHeight="1">
      <c r="B29" s="41"/>
      <c r="C29" s="41"/>
      <c r="D29" s="40" t="s">
        <v>7</v>
      </c>
      <c r="E29" s="47"/>
      <c r="F29" s="38"/>
      <c r="G29" s="38"/>
      <c r="H29" s="38"/>
      <c r="I29" s="38"/>
      <c r="J29" s="38"/>
      <c r="K29" s="38"/>
      <c r="L29" s="34">
        <v>2811</v>
      </c>
      <c r="M29" s="34">
        <v>21199</v>
      </c>
      <c r="N29" s="75" t="s">
        <v>5</v>
      </c>
      <c r="O29" s="75" t="s">
        <v>5</v>
      </c>
      <c r="P29" s="74" t="s">
        <v>5</v>
      </c>
      <c r="Q29" s="74" t="s">
        <v>5</v>
      </c>
      <c r="R29" s="74" t="s">
        <v>5</v>
      </c>
      <c r="S29" s="74" t="s">
        <v>5</v>
      </c>
      <c r="T29" s="74" t="s">
        <v>5</v>
      </c>
      <c r="U29" s="74" t="s">
        <v>5</v>
      </c>
      <c r="V29" s="74" t="s">
        <v>5</v>
      </c>
      <c r="W29" s="74" t="s">
        <v>5</v>
      </c>
      <c r="X29" s="74" t="s">
        <v>5</v>
      </c>
      <c r="Y29" s="74" t="s">
        <v>5</v>
      </c>
      <c r="Z29" s="74" t="s">
        <v>5</v>
      </c>
      <c r="AA29" s="74" t="s">
        <v>5</v>
      </c>
      <c r="AB29" s="74" t="s">
        <v>5</v>
      </c>
      <c r="AC29" s="74" t="s">
        <v>5</v>
      </c>
      <c r="AD29" s="74" t="s">
        <v>5</v>
      </c>
      <c r="AE29" s="73" t="str">
        <f>IF(AC29="-","-",AC29/AB29*100)</f>
        <v>-</v>
      </c>
      <c r="AF29" s="36" t="s">
        <v>5</v>
      </c>
      <c r="AG29" s="36" t="s">
        <v>6</v>
      </c>
      <c r="AH29" s="36" t="s">
        <v>5</v>
      </c>
      <c r="AI29" s="73" t="str">
        <f>IF(AG29="-","-",AG29/AF29*100)</f>
        <v>-</v>
      </c>
      <c r="AJ29" s="36" t="s">
        <v>5</v>
      </c>
      <c r="AK29" s="36" t="s">
        <v>5</v>
      </c>
      <c r="AL29" s="36" t="s">
        <v>5</v>
      </c>
      <c r="AM29" s="72"/>
      <c r="AN29" s="36" t="s">
        <v>5</v>
      </c>
      <c r="AO29" s="36" t="s">
        <v>5</v>
      </c>
      <c r="AP29" s="34" t="s">
        <v>5</v>
      </c>
      <c r="AQ29" s="34" t="s">
        <v>5</v>
      </c>
      <c r="AR29" s="34" t="s">
        <v>5</v>
      </c>
      <c r="AS29" s="35" t="s">
        <v>5</v>
      </c>
      <c r="AT29" s="35" t="s">
        <v>5</v>
      </c>
      <c r="AU29" s="35" t="s">
        <v>5</v>
      </c>
      <c r="AV29" s="35" t="s">
        <v>5</v>
      </c>
      <c r="AW29" s="35" t="s">
        <v>5</v>
      </c>
      <c r="AX29" s="35" t="s">
        <v>5</v>
      </c>
      <c r="AY29" s="35" t="s">
        <v>5</v>
      </c>
      <c r="AZ29" s="35">
        <v>1730</v>
      </c>
      <c r="BA29" s="35">
        <v>3</v>
      </c>
      <c r="BB29" s="35" t="s">
        <v>5</v>
      </c>
      <c r="BC29" s="17"/>
    </row>
    <row r="30" spans="2:55" ht="15.75" customHeight="1">
      <c r="B30" s="71" t="s">
        <v>25</v>
      </c>
      <c r="C30" s="60" t="s">
        <v>8</v>
      </c>
      <c r="D30" s="70"/>
      <c r="E30" s="61">
        <f>E32</f>
        <v>151</v>
      </c>
      <c r="F30" s="61">
        <f>F32</f>
        <v>134</v>
      </c>
      <c r="G30" s="61">
        <f>G32</f>
        <v>9</v>
      </c>
      <c r="H30" s="61">
        <f>H32</f>
        <v>5</v>
      </c>
      <c r="I30" s="61">
        <f>I32</f>
        <v>3</v>
      </c>
      <c r="J30" s="61" t="str">
        <f>J32</f>
        <v>-</v>
      </c>
      <c r="K30" s="61" t="str">
        <f>K32</f>
        <v>-</v>
      </c>
      <c r="L30" s="61">
        <f>L32</f>
        <v>212</v>
      </c>
      <c r="M30" s="61">
        <f>M32</f>
        <v>1578</v>
      </c>
      <c r="N30" s="61" t="str">
        <f>N32</f>
        <v>-</v>
      </c>
      <c r="O30" s="61" t="str">
        <f>O32</f>
        <v>-</v>
      </c>
      <c r="P30" s="52">
        <f>P32</f>
        <v>102</v>
      </c>
      <c r="Q30" s="52">
        <f>Q32</f>
        <v>86</v>
      </c>
      <c r="R30" s="52">
        <f>R32</f>
        <v>86</v>
      </c>
      <c r="S30" s="52">
        <f>S32</f>
        <v>146</v>
      </c>
      <c r="T30" s="52">
        <f>T32</f>
        <v>137</v>
      </c>
      <c r="U30" s="52">
        <f>U32</f>
        <v>137</v>
      </c>
      <c r="V30" s="52">
        <f>V32</f>
        <v>119</v>
      </c>
      <c r="W30" s="52">
        <f>W32</f>
        <v>87</v>
      </c>
      <c r="X30" s="52">
        <f>X32</f>
        <v>87</v>
      </c>
      <c r="Y30" s="52">
        <f>Y32</f>
        <v>175</v>
      </c>
      <c r="Z30" s="52">
        <f>Z32</f>
        <v>146</v>
      </c>
      <c r="AA30" s="52">
        <f>AA32</f>
        <v>146</v>
      </c>
      <c r="AB30" s="52">
        <f>AB32</f>
        <v>178</v>
      </c>
      <c r="AC30" s="52">
        <f>AC32</f>
        <v>161</v>
      </c>
      <c r="AD30" s="52">
        <f>AD32</f>
        <v>161</v>
      </c>
      <c r="AE30" s="37">
        <f>IF(AC30="-","-",AC30/AB30*100)</f>
        <v>90.449438202247194</v>
      </c>
      <c r="AF30" s="52">
        <f>AF32</f>
        <v>178</v>
      </c>
      <c r="AG30" s="52">
        <f>AG32</f>
        <v>154</v>
      </c>
      <c r="AH30" s="52">
        <f>AH32</f>
        <v>154</v>
      </c>
      <c r="AI30" s="37">
        <f>IF(AG30="-","-",AG30/AF30*100)</f>
        <v>86.516853932584269</v>
      </c>
      <c r="AJ30" s="52">
        <f>AJ32</f>
        <v>93</v>
      </c>
      <c r="AK30" s="52">
        <f>AK32</f>
        <v>70</v>
      </c>
      <c r="AL30" s="52">
        <f>AL32</f>
        <v>70</v>
      </c>
      <c r="AM30" s="37">
        <f>IF(AK30="-","-",AK30/AJ30*100)</f>
        <v>75.268817204301072</v>
      </c>
      <c r="AN30" s="52">
        <f>AN32</f>
        <v>24</v>
      </c>
      <c r="AO30" s="52">
        <f>AO32</f>
        <v>24</v>
      </c>
      <c r="AP30" s="61">
        <f>AP32</f>
        <v>1</v>
      </c>
      <c r="AQ30" s="61" t="str">
        <f>AQ32</f>
        <v>-</v>
      </c>
      <c r="AR30" s="61" t="str">
        <f>AR32</f>
        <v>-</v>
      </c>
      <c r="AS30" s="61">
        <f>AS32</f>
        <v>1</v>
      </c>
      <c r="AT30" s="61" t="str">
        <f>AT32</f>
        <v>-</v>
      </c>
      <c r="AU30" s="61">
        <f>AU32</f>
        <v>2</v>
      </c>
      <c r="AV30" s="61">
        <f>AV32</f>
        <v>2</v>
      </c>
      <c r="AW30" s="61">
        <f>AW32</f>
        <v>8</v>
      </c>
      <c r="AX30" s="61" t="str">
        <f>AX32</f>
        <v>-</v>
      </c>
      <c r="AY30" s="61" t="str">
        <f>AY32</f>
        <v>-</v>
      </c>
      <c r="AZ30" s="61">
        <f>AZ32</f>
        <v>152</v>
      </c>
      <c r="BA30" s="61">
        <f>BA32</f>
        <v>21</v>
      </c>
      <c r="BB30" s="61" t="str">
        <f>BB32</f>
        <v>-</v>
      </c>
      <c r="BC30" s="17"/>
    </row>
    <row r="31" spans="2:55" ht="15.75" customHeight="1">
      <c r="B31" s="69"/>
      <c r="C31" s="68"/>
      <c r="D31" s="57" t="s">
        <v>7</v>
      </c>
      <c r="E31" s="56"/>
      <c r="F31" s="55"/>
      <c r="G31" s="55"/>
      <c r="H31" s="55"/>
      <c r="I31" s="55"/>
      <c r="J31" s="55"/>
      <c r="K31" s="55"/>
      <c r="L31" s="61">
        <f>L33</f>
        <v>212</v>
      </c>
      <c r="M31" s="61">
        <f>M33</f>
        <v>1578</v>
      </c>
      <c r="N31" s="61" t="str">
        <f>N33</f>
        <v>-</v>
      </c>
      <c r="O31" s="61" t="str">
        <f>O33</f>
        <v>-</v>
      </c>
      <c r="P31" s="52">
        <f>P33</f>
        <v>29</v>
      </c>
      <c r="Q31" s="52">
        <f>Q33</f>
        <v>27</v>
      </c>
      <c r="R31" s="52">
        <f>R33</f>
        <v>27</v>
      </c>
      <c r="S31" s="52" t="str">
        <f>S33</f>
        <v>-</v>
      </c>
      <c r="T31" s="52" t="str">
        <f>T33</f>
        <v>-</v>
      </c>
      <c r="U31" s="52" t="str">
        <f>U33</f>
        <v>-</v>
      </c>
      <c r="V31" s="52" t="str">
        <f>V33</f>
        <v>-</v>
      </c>
      <c r="W31" s="52" t="str">
        <f>W33</f>
        <v>-</v>
      </c>
      <c r="X31" s="52" t="str">
        <f>X33</f>
        <v>-</v>
      </c>
      <c r="Y31" s="52" t="str">
        <f>Y33</f>
        <v>-</v>
      </c>
      <c r="Z31" s="52" t="str">
        <f>Z33</f>
        <v>-</v>
      </c>
      <c r="AA31" s="52" t="str">
        <f>AA33</f>
        <v>-</v>
      </c>
      <c r="AB31" s="52" t="str">
        <f>AB33</f>
        <v>-</v>
      </c>
      <c r="AC31" s="52" t="str">
        <f>AC33</f>
        <v>-</v>
      </c>
      <c r="AD31" s="52" t="str">
        <f>AD33</f>
        <v>-</v>
      </c>
      <c r="AE31" s="37" t="str">
        <f>IF(AC31="-","-",AC31/AB31*100)</f>
        <v>-</v>
      </c>
      <c r="AF31" s="52" t="str">
        <f>AF33</f>
        <v>-</v>
      </c>
      <c r="AG31" s="52" t="str">
        <f>AG33</f>
        <v>-</v>
      </c>
      <c r="AH31" s="52" t="str">
        <f>AH33</f>
        <v>-</v>
      </c>
      <c r="AI31" s="37" t="str">
        <f>IF(AG31="-","-",AG31/AF31*100)</f>
        <v>-</v>
      </c>
      <c r="AJ31" s="52" t="str">
        <f>AJ33</f>
        <v>-</v>
      </c>
      <c r="AK31" s="52" t="str">
        <f>AK33</f>
        <v>-</v>
      </c>
      <c r="AL31" s="52" t="str">
        <f>AL33</f>
        <v>-</v>
      </c>
      <c r="AM31" s="37" t="str">
        <f>IF(AK31="-","-",AK31/AJ31*100)</f>
        <v>-</v>
      </c>
      <c r="AN31" s="52" t="str">
        <f>AN33</f>
        <v>-</v>
      </c>
      <c r="AO31" s="52" t="str">
        <f>AO33</f>
        <v>-</v>
      </c>
      <c r="AP31" s="61">
        <f>AP33</f>
        <v>1</v>
      </c>
      <c r="AQ31" s="61" t="str">
        <f>AQ33</f>
        <v>-</v>
      </c>
      <c r="AR31" s="61" t="str">
        <f>AR33</f>
        <v>-</v>
      </c>
      <c r="AS31" s="61" t="str">
        <f>AS33</f>
        <v>-</v>
      </c>
      <c r="AT31" s="61" t="str">
        <f>AT33</f>
        <v>-</v>
      </c>
      <c r="AU31" s="61" t="str">
        <f>AU33</f>
        <v>-</v>
      </c>
      <c r="AV31" s="61" t="str">
        <f>AV33</f>
        <v>-</v>
      </c>
      <c r="AW31" s="61" t="str">
        <f>AW33</f>
        <v>-</v>
      </c>
      <c r="AX31" s="61" t="str">
        <f>AX33</f>
        <v>-</v>
      </c>
      <c r="AY31" s="61" t="str">
        <f>AY33</f>
        <v>-</v>
      </c>
      <c r="AZ31" s="61">
        <f>AZ33</f>
        <v>152</v>
      </c>
      <c r="BA31" s="61">
        <f>BA33</f>
        <v>21</v>
      </c>
      <c r="BB31" s="61" t="str">
        <f>BB33</f>
        <v>-</v>
      </c>
      <c r="BC31" s="17"/>
    </row>
    <row r="32" spans="2:55" ht="13.5" customHeight="1">
      <c r="B32" s="60" t="s">
        <v>24</v>
      </c>
      <c r="C32" s="60" t="s">
        <v>8</v>
      </c>
      <c r="D32" s="59"/>
      <c r="E32" s="51">
        <f>IF(SUM(E34,E36,E38,E40,E42)=0,"-",SUM(E34,E36,E38,E40,E42))</f>
        <v>151</v>
      </c>
      <c r="F32" s="51">
        <f>IF(SUM(F34,F36,F38,F40,F42)=0,"-",SUM(F34,F36,F38,F40,F42))</f>
        <v>134</v>
      </c>
      <c r="G32" s="51">
        <f>IF(SUM(G34,G36,G38,G40,G42)=0,"-",SUM(G34,G36,G38,G40,G42))</f>
        <v>9</v>
      </c>
      <c r="H32" s="51">
        <f>IF(SUM(H34,H36,H38,H40,H42)=0,"-",SUM(H34,H36,H38,H40,H42))</f>
        <v>5</v>
      </c>
      <c r="I32" s="51">
        <f>IF(SUM(I34,I36,I38,I40,I42)=0,"-",SUM(I34,I36,I38,I40,I42))</f>
        <v>3</v>
      </c>
      <c r="J32" s="51" t="str">
        <f>IF(SUM(J34,J36,J38,J40,J42)=0,"-",SUM(J34,J36,J38,J40,J42))</f>
        <v>-</v>
      </c>
      <c r="K32" s="51" t="str">
        <f>IF(SUM(K34,K36,K38,K40,K42)=0,"-",SUM(K34,K36,K38,K40,K42))</f>
        <v>-</v>
      </c>
      <c r="L32" s="51">
        <f>IF(SUM(L34,L36,L38,L40,L42)=0,"-",SUM(L34,L36,L38,L40,L42))</f>
        <v>212</v>
      </c>
      <c r="M32" s="51">
        <f>IF(SUM(M34,M36,M38,M40,M42)=0,"-",SUM(M34,M36,M38,M40,M42))</f>
        <v>1578</v>
      </c>
      <c r="N32" s="51" t="str">
        <f>IF(SUM(N34,N36,N38,N40,N42)=0,"-",SUM(N34,N36,N38,N40,N42))</f>
        <v>-</v>
      </c>
      <c r="O32" s="51" t="str">
        <f>IF(SUM(O34,O36,O38,O40,O42)=0,"-",SUM(O34,O36,O38,O40,O42))</f>
        <v>-</v>
      </c>
      <c r="P32" s="52">
        <f>IF(SUM(P34,P36,P38,P40,P42)=0,"-",SUM(P34,P36,P38,P40,P42))</f>
        <v>102</v>
      </c>
      <c r="Q32" s="52">
        <f>IF(SUM(Q34,Q36,Q38,Q40,Q42)=0,"-",SUM(Q34,Q36,Q38,Q40,Q42))</f>
        <v>86</v>
      </c>
      <c r="R32" s="52">
        <f>IF(SUM(R34,R36,R38,R40,R42)=0,"-",SUM(R34,R36,R38,R40,R42))</f>
        <v>86</v>
      </c>
      <c r="S32" s="52">
        <f>IF(SUM(S34,S36,S38,S40,S42)=0,"-",SUM(S34,S36,S38,S40,S42))</f>
        <v>146</v>
      </c>
      <c r="T32" s="52">
        <f>IF(SUM(T34,T36,T38,T40,T42)=0,"-",SUM(T34,T36,T38,T40,T42))</f>
        <v>137</v>
      </c>
      <c r="U32" s="52">
        <f>IF(SUM(U34,U36,U38,U40,U42)=0,"-",SUM(U34,U36,U38,U40,U42))</f>
        <v>137</v>
      </c>
      <c r="V32" s="52">
        <f>IF(SUM(V34,V36,V38,V40,V42)=0,"-",SUM(V34,V36,V38,V40,V42))</f>
        <v>119</v>
      </c>
      <c r="W32" s="52">
        <f>IF(SUM(W34,W36,W38,W40,W42)=0,"-",SUM(W34,W36,W38,W40,W42))</f>
        <v>87</v>
      </c>
      <c r="X32" s="52">
        <f>IF(SUM(X34,X36,X38,X40,X42)=0,"-",SUM(X34,X36,X38,X40,X42))</f>
        <v>87</v>
      </c>
      <c r="Y32" s="52">
        <f>IF(SUM(Y34,Y36,Y38,Y40,Y42)=0,"-",SUM(Y34,Y36,Y38,Y40,Y42))</f>
        <v>175</v>
      </c>
      <c r="Z32" s="52">
        <f>IF(SUM(Z34,Z36,Z38,Z40,Z42)=0,"-",SUM(Z34,Z36,Z38,Z40,Z42))</f>
        <v>146</v>
      </c>
      <c r="AA32" s="52">
        <f>IF(SUM(AA34,AA36,AA38,AA40,AA42)=0,"-",SUM(AA34,AA36,AA38,AA40,AA42))</f>
        <v>146</v>
      </c>
      <c r="AB32" s="52">
        <f>IF(SUM(AB34,AB36,AB38,AB40,AB42)=0,"-",SUM(AB34,AB36,AB38,AB40,AB42))</f>
        <v>178</v>
      </c>
      <c r="AC32" s="52">
        <f>IF(SUM(AC34,AC36,AC38,AC40,AC42)=0,"-",SUM(AC34,AC36,AC38,AC40,AC42))</f>
        <v>161</v>
      </c>
      <c r="AD32" s="52">
        <f>IF(SUM(AD34,AD36,AD38,AD40,AD42)=0,"-",SUM(AD34,AD36,AD38,AD40,AD42))</f>
        <v>161</v>
      </c>
      <c r="AE32" s="37">
        <f>IF(AC32="-","-",AC32/AB32*100)</f>
        <v>90.449438202247194</v>
      </c>
      <c r="AF32" s="52">
        <f>IF(SUM(AF34,AF36,AF38,AF40,AF42)=0,"-",SUM(AF34,AF36,AF38,AF40,AF42))</f>
        <v>178</v>
      </c>
      <c r="AG32" s="52">
        <f>IF(SUM(AG34,AG36,AG38,AG40,AG42)=0,"-",SUM(AG34,AG36,AG38,AG40,AG42))</f>
        <v>154</v>
      </c>
      <c r="AH32" s="52">
        <f>IF(SUM(AH34,AH36,AH38,AH40,AH42)=0,"-",SUM(AH34,AH36,AH38,AH40,AH42))</f>
        <v>154</v>
      </c>
      <c r="AI32" s="37">
        <f>IF(AG32="-","-",AG32/AF32*100)</f>
        <v>86.516853932584269</v>
      </c>
      <c r="AJ32" s="52">
        <f>IF(SUM(AJ34,AJ36,AJ38,AJ40,AJ42)=0,"-",SUM(AJ34,AJ36,AJ38,AJ40,AJ42))</f>
        <v>93</v>
      </c>
      <c r="AK32" s="52">
        <f>IF(SUM(AK34,AK36,AK38,AK40,AK42)=0,"-",SUM(AK34,AK36,AK38,AK40,AK42))</f>
        <v>70</v>
      </c>
      <c r="AL32" s="52">
        <f>IF(SUM(AL34,AL36,AL38,AL40,AL42)=0,"-",SUM(AL34,AL36,AL38,AL40,AL42))</f>
        <v>70</v>
      </c>
      <c r="AM32" s="37">
        <f>IF(AK32="-","-",AK32/AJ32*100)</f>
        <v>75.268817204301072</v>
      </c>
      <c r="AN32" s="52">
        <f>IF(SUM(AN34,AN36,AN38,AN40,AN42)=0,"-",SUM(AN34,AN36,AN38,AN40,AN42))</f>
        <v>24</v>
      </c>
      <c r="AO32" s="52">
        <f>IF(SUM(AO34,AO36,AO38,AO40,AO42)=0,"-",SUM(AO34,AO36,AO38,AO40,AO42))</f>
        <v>24</v>
      </c>
      <c r="AP32" s="51">
        <f>IF(SUM(AP34,AP36,AP38,AP40,AP42)=0,"-",SUM(AP34,AP36,AP38,AP40,AP42))</f>
        <v>1</v>
      </c>
      <c r="AQ32" s="51" t="str">
        <f>IF(SUM(AQ34,AQ36,AQ38,AQ40,AQ42)=0,"-",SUM(AQ34,AQ36,AQ38,AQ40,AQ42))</f>
        <v>-</v>
      </c>
      <c r="AR32" s="51" t="str">
        <f>IF(SUM(AR34,AR36,AR38,AR40,AR42)=0,"-",SUM(AR34,AR36,AR38,AR40,AR42))</f>
        <v>-</v>
      </c>
      <c r="AS32" s="51">
        <f>IF(SUM(AS34,AS36,AS38,AS40,AS42)=0,"-",SUM(AS34,AS36,AS38,AS40,AS42))</f>
        <v>1</v>
      </c>
      <c r="AT32" s="51" t="str">
        <f>IF(SUM(AT34,AT36,AT38,AT40,AT42)=0,"-",SUM(AT34,AT36,AT38,AT40,AT42))</f>
        <v>-</v>
      </c>
      <c r="AU32" s="51">
        <f>IF(SUM(AU34,AU36,AU38,AU40,AU42)=0,"-",SUM(AU34,AU36,AU38,AU40,AU42))</f>
        <v>2</v>
      </c>
      <c r="AV32" s="51">
        <f>IF(SUM(AV34,AV36,AV38,AV40,AV42)=0,"-",SUM(AV34,AV36,AV38,AV40,AV42))</f>
        <v>2</v>
      </c>
      <c r="AW32" s="51">
        <f>IF(SUM(AW34,AW36,AW38,AW40,AW42)=0,"-",SUM(AW34,AW36,AW38,AW40,AW42))</f>
        <v>8</v>
      </c>
      <c r="AX32" s="51" t="str">
        <f>IF(SUM(AX34,AX36,AX38,AX40,AX42)=0,"-",SUM(AX34,AX36,AX38,AX40,AX42))</f>
        <v>-</v>
      </c>
      <c r="AY32" s="51" t="str">
        <f>IF(SUM(AY34,AY36,AY38,AY40,AY42)=0,"-",SUM(AY34,AY36,AY38,AY40,AY42))</f>
        <v>-</v>
      </c>
      <c r="AZ32" s="51">
        <f>IF(SUM(AZ34,AZ36,AZ38,AZ40,AZ42)=0,"-",SUM(AZ34,AZ36,AZ38,AZ40,AZ42))</f>
        <v>152</v>
      </c>
      <c r="BA32" s="51">
        <f>IF(SUM(BA34,BA36,BA38,BA40,BA42)=0,"-",SUM(BA34,BA36,BA38,BA40,BA42))</f>
        <v>21</v>
      </c>
      <c r="BB32" s="51" t="str">
        <f>IF(SUM(BB34,BB36,BB38,BB40,BB42)=0,"-",SUM(BB34,BB36,BB38,BB40,BB42))</f>
        <v>-</v>
      </c>
      <c r="BC32" s="17"/>
    </row>
    <row r="33" spans="2:73" ht="13.5" customHeight="1">
      <c r="B33" s="58"/>
      <c r="C33" s="41"/>
      <c r="D33" s="57" t="s">
        <v>7</v>
      </c>
      <c r="E33" s="56"/>
      <c r="F33" s="55"/>
      <c r="G33" s="55"/>
      <c r="H33" s="55"/>
      <c r="I33" s="55"/>
      <c r="J33" s="55"/>
      <c r="K33" s="55"/>
      <c r="L33" s="51">
        <f>IF(SUM(L35,L37,L39,L41,L43)=0,"-",SUM(L35,L37,L39,L41,L43))</f>
        <v>212</v>
      </c>
      <c r="M33" s="51">
        <f>IF(SUM(M35,M37,M39,M41,M43)=0,"-",SUM(M35,M37,M39,M41,M43))</f>
        <v>1578</v>
      </c>
      <c r="N33" s="51" t="str">
        <f>IF(SUM(N35,N37,N39,N41,N43)=0,"-",SUM(N35,N37,N39,N41,N43))</f>
        <v>-</v>
      </c>
      <c r="O33" s="51" t="str">
        <f>IF(SUM(O35,O37,O39,O41,O43)=0,"-",SUM(O35,O37,O39,O41,O43))</f>
        <v>-</v>
      </c>
      <c r="P33" s="52">
        <f>IF(SUM(P35,P37,P39,P41,P43)=0,"-",SUM(P35,P37,P39,P41,P43))</f>
        <v>29</v>
      </c>
      <c r="Q33" s="52">
        <f>IF(SUM(Q35,Q37,Q39,Q41,Q43)=0,"-",SUM(Q35,Q37,Q39,Q41,Q43))</f>
        <v>27</v>
      </c>
      <c r="R33" s="52">
        <f>IF(SUM(R35,R37,R39,R41,R43)=0,"-",SUM(R35,R37,R39,R41,R43))</f>
        <v>27</v>
      </c>
      <c r="S33" s="52" t="str">
        <f>IF(SUM(S35,S37,S39,S41,S43)=0,"-",SUM(S35,S37,S39,S41,S43))</f>
        <v>-</v>
      </c>
      <c r="T33" s="52" t="str">
        <f>IF(SUM(T35,T37,T39,T41,T43)=0,"-",SUM(T35,T37,T39,T41,T43))</f>
        <v>-</v>
      </c>
      <c r="U33" s="52" t="str">
        <f>IF(SUM(U35,U37,U39,U41,U43)=0,"-",SUM(U35,U37,U39,U41,U43))</f>
        <v>-</v>
      </c>
      <c r="V33" s="52" t="str">
        <f>IF(SUM(V35,V37,V39,V41,V43)=0,"-",SUM(V35,V37,V39,V41,V43))</f>
        <v>-</v>
      </c>
      <c r="W33" s="52" t="str">
        <f>IF(SUM(W35,W37,W39,W41,W43)=0,"-",SUM(W35,W37,W39,W41,W43))</f>
        <v>-</v>
      </c>
      <c r="X33" s="52" t="str">
        <f>IF(SUM(X35,X37,X39,X41,X43)=0,"-",SUM(X35,X37,X39,X41,X43))</f>
        <v>-</v>
      </c>
      <c r="Y33" s="52" t="str">
        <f>IF(SUM(Y35,Y37,Y39,Y41,Y43)=0,"-",SUM(Y35,Y37,Y39,Y41,Y43))</f>
        <v>-</v>
      </c>
      <c r="Z33" s="52" t="str">
        <f>IF(SUM(Z35,Z37,Z39,Z41,Z43)=0,"-",SUM(Z35,Z37,Z39,Z41,Z43))</f>
        <v>-</v>
      </c>
      <c r="AA33" s="52" t="str">
        <f>IF(SUM(AA35,AA37,AA39,AA41,AA43)=0,"-",SUM(AA35,AA37,AA39,AA41,AA43))</f>
        <v>-</v>
      </c>
      <c r="AB33" s="52" t="str">
        <f>IF(SUM(AB35,AB37,AB39,AB41,AB43)=0,"-",SUM(AB35,AB37,AB39,AB41,AB43))</f>
        <v>-</v>
      </c>
      <c r="AC33" s="52" t="str">
        <f>IF(SUM(AC35,AC37,AC39,AC41,AC43)=0,"-",SUM(AC35,AC37,AC39,AC41,AC43))</f>
        <v>-</v>
      </c>
      <c r="AD33" s="52" t="str">
        <f>IF(SUM(AD35,AD37,AD39,AD41,AD43)=0,"-",SUM(AD35,AD37,AD39,AD41,AD43))</f>
        <v>-</v>
      </c>
      <c r="AE33" s="37" t="str">
        <f>IF(AC33="-","-",AC33/AB33*100)</f>
        <v>-</v>
      </c>
      <c r="AF33" s="52" t="str">
        <f>IF(SUM(AF35,AF37,AF39,AF41,AF43)=0,"-",SUM(AF35,AF37,AF39,AF41,AF43))</f>
        <v>-</v>
      </c>
      <c r="AG33" s="52" t="str">
        <f>IF(SUM(AG35,AG37,AG39,AG41,AG43)=0,"-",SUM(AG35,AG37,AG39,AG41,AG43))</f>
        <v>-</v>
      </c>
      <c r="AH33" s="52" t="str">
        <f>IF(SUM(AH35,AH37,AH39,AH41,AH43)=0,"-",SUM(AH35,AH37,AH39,AH41,AH43))</f>
        <v>-</v>
      </c>
      <c r="AI33" s="37" t="str">
        <f>IF(AG33="-","-",AG33/AF33*100)</f>
        <v>-</v>
      </c>
      <c r="AJ33" s="52" t="str">
        <f>IF(SUM(AJ35,AJ37,AJ39,AJ41,AJ43)=0,"-",SUM(AJ35,AJ37,AJ39,AJ41,AJ43))</f>
        <v>-</v>
      </c>
      <c r="AK33" s="52" t="str">
        <f>IF(SUM(AK35,AK37,AK39,AK41,AK43)=0,"-",SUM(AK35,AK37,AK39,AK41,AK43))</f>
        <v>-</v>
      </c>
      <c r="AL33" s="52" t="str">
        <f>IF(SUM(AL35,AL37,AL39,AL41,AL43)=0,"-",SUM(AL35,AL37,AL39,AL41,AL43))</f>
        <v>-</v>
      </c>
      <c r="AM33" s="37" t="str">
        <f>IF(AK33="-","-",AK33/AJ33*100)</f>
        <v>-</v>
      </c>
      <c r="AN33" s="52" t="str">
        <f>IF(SUM(AN35,AN37,AN39,AN41,AN43)=0,"-",SUM(AN35,AN37,AN39,AN41,AN43))</f>
        <v>-</v>
      </c>
      <c r="AO33" s="52" t="str">
        <f>IF(SUM(AO35,AO37,AO39,AO41,AO43)=0,"-",SUM(AO35,AO37,AO39,AO41,AO43))</f>
        <v>-</v>
      </c>
      <c r="AP33" s="51">
        <f>IF(SUM(AP35,AP37,AP39,AP41,AP43)=0,"-",SUM(AP35,AP37,AP39,AP41,AP43))</f>
        <v>1</v>
      </c>
      <c r="AQ33" s="51" t="str">
        <f>IF(SUM(AQ35,AQ37,AQ39,AQ41,AQ43)=0,"-",SUM(AQ35,AQ37,AQ39,AQ41,AQ43))</f>
        <v>-</v>
      </c>
      <c r="AR33" s="51" t="str">
        <f>IF(SUM(AR35,AR37,AR39,AR41,AR43)=0,"-",SUM(AR35,AR37,AR39,AR41,AR43))</f>
        <v>-</v>
      </c>
      <c r="AS33" s="51" t="str">
        <f>IF(SUM(AS35,AS37,AS39,AS41,AS43)=0,"-",SUM(AS35,AS37,AS39,AS41,AS43))</f>
        <v>-</v>
      </c>
      <c r="AT33" s="51" t="str">
        <f>IF(SUM(AT35,AT37,AT39,AT41,AT43)=0,"-",SUM(AT35,AT37,AT39,AT41,AT43))</f>
        <v>-</v>
      </c>
      <c r="AU33" s="51" t="str">
        <f>IF(SUM(AU35,AU37,AU39,AU41,AU43)=0,"-",SUM(AU35,AU37,AU39,AU41,AU43))</f>
        <v>-</v>
      </c>
      <c r="AV33" s="51" t="str">
        <f>IF(SUM(AV35,AV37,AV39,AV41,AV43)=0,"-",SUM(AV35,AV37,AV39,AV41,AV43))</f>
        <v>-</v>
      </c>
      <c r="AW33" s="51" t="str">
        <f>IF(SUM(AW35,AW37,AW39,AW41,AW43)=0,"-",SUM(AW35,AW37,AW39,AW41,AW43))</f>
        <v>-</v>
      </c>
      <c r="AX33" s="51" t="str">
        <f>IF(SUM(AX35,AX37,AX39,AX41,AX43)=0,"-",SUM(AX35,AX37,AX39,AX41,AX43))</f>
        <v>-</v>
      </c>
      <c r="AY33" s="51" t="str">
        <f>IF(SUM(AY35,AY37,AY39,AY41,AY43)=0,"-",SUM(AY35,AY37,AY39,AY41,AY43))</f>
        <v>-</v>
      </c>
      <c r="AZ33" s="51">
        <f>IF(SUM(AZ35,AZ37,AZ39,AZ41,AZ43)=0,"-",SUM(AZ35,AZ37,AZ39,AZ41,AZ43))</f>
        <v>152</v>
      </c>
      <c r="BA33" s="51">
        <f>IF(SUM(BA35,BA37,BA39,BA41,BA43)=0,"-",SUM(BA35,BA37,BA39,BA41,BA43))</f>
        <v>21</v>
      </c>
      <c r="BB33" s="51" t="str">
        <f>IF(SUM(BB35,BB37,BB39,BB41,BB43)=0,"-",SUM(BB35,BB37,BB39,BB41,BB43))</f>
        <v>-</v>
      </c>
      <c r="BC33" s="17"/>
    </row>
    <row r="34" spans="2:73" ht="13.5" customHeight="1">
      <c r="B34" s="46" t="s">
        <v>23</v>
      </c>
      <c r="C34" s="45" t="s">
        <v>8</v>
      </c>
      <c r="D34" s="44"/>
      <c r="E34" s="34">
        <f>IF(SUM(F34:I34)=0,"-",SUM(F34:I34))</f>
        <v>66</v>
      </c>
      <c r="F34" s="42">
        <v>59</v>
      </c>
      <c r="G34" s="42">
        <v>5</v>
      </c>
      <c r="H34" s="42" t="s">
        <v>22</v>
      </c>
      <c r="I34" s="42">
        <v>2</v>
      </c>
      <c r="J34" s="42" t="s">
        <v>22</v>
      </c>
      <c r="K34" s="42" t="s">
        <v>22</v>
      </c>
      <c r="L34" s="34">
        <v>71</v>
      </c>
      <c r="M34" s="34">
        <v>691</v>
      </c>
      <c r="N34" s="34" t="s">
        <v>6</v>
      </c>
      <c r="O34" s="34" t="s">
        <v>6</v>
      </c>
      <c r="P34" s="36">
        <v>55</v>
      </c>
      <c r="Q34" s="36">
        <v>42</v>
      </c>
      <c r="R34" s="36">
        <v>42</v>
      </c>
      <c r="S34" s="36">
        <v>50</v>
      </c>
      <c r="T34" s="36">
        <v>48</v>
      </c>
      <c r="U34" s="36">
        <v>48</v>
      </c>
      <c r="V34" s="36">
        <v>53</v>
      </c>
      <c r="W34" s="36">
        <v>41</v>
      </c>
      <c r="X34" s="36">
        <v>41</v>
      </c>
      <c r="Y34" s="36">
        <v>59</v>
      </c>
      <c r="Z34" s="36">
        <v>50</v>
      </c>
      <c r="AA34" s="36">
        <v>50</v>
      </c>
      <c r="AB34" s="36">
        <v>55</v>
      </c>
      <c r="AC34" s="36">
        <v>52</v>
      </c>
      <c r="AD34" s="36">
        <v>52</v>
      </c>
      <c r="AE34" s="37">
        <f>IF(AC34="-","-",AC34/AB34*100)</f>
        <v>94.545454545454547</v>
      </c>
      <c r="AF34" s="36">
        <v>79</v>
      </c>
      <c r="AG34" s="36">
        <v>70</v>
      </c>
      <c r="AH34" s="36">
        <v>70</v>
      </c>
      <c r="AI34" s="37">
        <f>IF(AG34="-","-",AG34/AF34*100)</f>
        <v>88.60759493670885</v>
      </c>
      <c r="AJ34" s="36">
        <v>66</v>
      </c>
      <c r="AK34" s="36">
        <v>48</v>
      </c>
      <c r="AL34" s="36">
        <v>48</v>
      </c>
      <c r="AM34" s="37">
        <f>IF(AK34="-","-",AK34/AJ34*100)</f>
        <v>72.727272727272734</v>
      </c>
      <c r="AN34" s="67" t="s">
        <v>22</v>
      </c>
      <c r="AO34" s="67" t="s">
        <v>22</v>
      </c>
      <c r="AP34" s="34">
        <v>1</v>
      </c>
      <c r="AQ34" s="34" t="s">
        <v>22</v>
      </c>
      <c r="AR34" s="34" t="s">
        <v>22</v>
      </c>
      <c r="AS34" s="34">
        <v>1</v>
      </c>
      <c r="AT34" s="66" t="s">
        <v>22</v>
      </c>
      <c r="AU34" s="34">
        <v>2</v>
      </c>
      <c r="AV34" s="34">
        <v>1</v>
      </c>
      <c r="AW34" s="34">
        <v>7</v>
      </c>
      <c r="AX34" s="35" t="s">
        <v>22</v>
      </c>
      <c r="AY34" s="35" t="s">
        <v>22</v>
      </c>
      <c r="AZ34" s="34">
        <v>65</v>
      </c>
      <c r="BA34" s="34" t="s">
        <v>22</v>
      </c>
      <c r="BB34" s="34" t="s">
        <v>22</v>
      </c>
      <c r="BC34" s="17"/>
    </row>
    <row r="35" spans="2:73" ht="14.25" customHeight="1">
      <c r="B35" s="48"/>
      <c r="C35" s="41"/>
      <c r="D35" s="40" t="s">
        <v>7</v>
      </c>
      <c r="E35" s="47"/>
      <c r="F35" s="38"/>
      <c r="G35" s="38"/>
      <c r="H35" s="38"/>
      <c r="I35" s="38"/>
      <c r="J35" s="38"/>
      <c r="K35" s="38"/>
      <c r="L35" s="34">
        <v>71</v>
      </c>
      <c r="M35" s="34">
        <v>691</v>
      </c>
      <c r="N35" s="34" t="s">
        <v>6</v>
      </c>
      <c r="O35" s="34" t="s">
        <v>6</v>
      </c>
      <c r="P35" s="36" t="s">
        <v>22</v>
      </c>
      <c r="Q35" s="36" t="s">
        <v>22</v>
      </c>
      <c r="R35" s="36" t="s">
        <v>22</v>
      </c>
      <c r="S35" s="36" t="s">
        <v>22</v>
      </c>
      <c r="T35" s="36" t="s">
        <v>22</v>
      </c>
      <c r="U35" s="36" t="s">
        <v>22</v>
      </c>
      <c r="V35" s="36" t="s">
        <v>22</v>
      </c>
      <c r="W35" s="36" t="s">
        <v>22</v>
      </c>
      <c r="X35" s="36" t="s">
        <v>22</v>
      </c>
      <c r="Y35" s="36" t="s">
        <v>22</v>
      </c>
      <c r="Z35" s="36" t="s">
        <v>22</v>
      </c>
      <c r="AA35" s="36" t="s">
        <v>22</v>
      </c>
      <c r="AB35" s="36" t="s">
        <v>6</v>
      </c>
      <c r="AC35" s="36" t="s">
        <v>6</v>
      </c>
      <c r="AD35" s="36" t="s">
        <v>22</v>
      </c>
      <c r="AE35" s="37" t="str">
        <f>IF(AC35="-","-",AC35/AB35*100)</f>
        <v>-</v>
      </c>
      <c r="AF35" s="36" t="s">
        <v>22</v>
      </c>
      <c r="AG35" s="36" t="s">
        <v>6</v>
      </c>
      <c r="AH35" s="36" t="s">
        <v>6</v>
      </c>
      <c r="AI35" s="37" t="str">
        <f>IF(AG35="-","-",AG35/AF35*100)</f>
        <v>-</v>
      </c>
      <c r="AJ35" s="36" t="s">
        <v>22</v>
      </c>
      <c r="AK35" s="36" t="s">
        <v>22</v>
      </c>
      <c r="AL35" s="36" t="s">
        <v>22</v>
      </c>
      <c r="AM35" s="37" t="str">
        <f>IF(AK35="-","-",AK35/AJ35*100)</f>
        <v>-</v>
      </c>
      <c r="AN35" s="67" t="s">
        <v>22</v>
      </c>
      <c r="AO35" s="67" t="s">
        <v>22</v>
      </c>
      <c r="AP35" s="35">
        <v>1</v>
      </c>
      <c r="AQ35" s="35" t="s">
        <v>22</v>
      </c>
      <c r="AR35" s="35" t="s">
        <v>22</v>
      </c>
      <c r="AS35" s="35" t="s">
        <v>22</v>
      </c>
      <c r="AT35" s="35" t="s">
        <v>22</v>
      </c>
      <c r="AU35" s="35" t="s">
        <v>22</v>
      </c>
      <c r="AV35" s="35" t="s">
        <v>22</v>
      </c>
      <c r="AW35" s="35" t="s">
        <v>22</v>
      </c>
      <c r="AX35" s="35" t="s">
        <v>22</v>
      </c>
      <c r="AY35" s="35" t="s">
        <v>22</v>
      </c>
      <c r="AZ35" s="35">
        <v>65</v>
      </c>
      <c r="BA35" s="35" t="s">
        <v>22</v>
      </c>
      <c r="BB35" s="35" t="s">
        <v>22</v>
      </c>
      <c r="BC35" s="17"/>
    </row>
    <row r="36" spans="2:73" ht="13.5" customHeight="1">
      <c r="B36" s="46" t="s">
        <v>21</v>
      </c>
      <c r="C36" s="45" t="s">
        <v>8</v>
      </c>
      <c r="D36" s="44"/>
      <c r="E36" s="34">
        <f>IF(SUM(F36:I36)=0,"-",SUM(F36:I36))</f>
        <v>28</v>
      </c>
      <c r="F36" s="42">
        <v>27</v>
      </c>
      <c r="G36" s="42" t="s">
        <v>20</v>
      </c>
      <c r="H36" s="42">
        <v>1</v>
      </c>
      <c r="I36" s="42" t="s">
        <v>20</v>
      </c>
      <c r="J36" s="42" t="s">
        <v>20</v>
      </c>
      <c r="K36" s="42" t="s">
        <v>20</v>
      </c>
      <c r="L36" s="34">
        <v>52</v>
      </c>
      <c r="M36" s="34">
        <v>351</v>
      </c>
      <c r="N36" s="34" t="s">
        <v>6</v>
      </c>
      <c r="O36" s="34" t="s">
        <v>6</v>
      </c>
      <c r="P36" s="36" t="s">
        <v>20</v>
      </c>
      <c r="Q36" s="36" t="s">
        <v>20</v>
      </c>
      <c r="R36" s="36" t="s">
        <v>20</v>
      </c>
      <c r="S36" s="36">
        <v>36</v>
      </c>
      <c r="T36" s="36">
        <v>35</v>
      </c>
      <c r="U36" s="36">
        <v>35</v>
      </c>
      <c r="V36" s="36" t="s">
        <v>20</v>
      </c>
      <c r="W36" s="36" t="s">
        <v>20</v>
      </c>
      <c r="X36" s="36" t="s">
        <v>20</v>
      </c>
      <c r="Y36" s="36">
        <v>35</v>
      </c>
      <c r="Z36" s="36">
        <v>31</v>
      </c>
      <c r="AA36" s="36">
        <v>31</v>
      </c>
      <c r="AB36" s="36">
        <v>29</v>
      </c>
      <c r="AC36" s="36">
        <v>24</v>
      </c>
      <c r="AD36" s="36">
        <v>24</v>
      </c>
      <c r="AE36" s="37">
        <f>IF(AC36="-","-",AC36/AB36*100)</f>
        <v>82.758620689655174</v>
      </c>
      <c r="AF36" s="36">
        <v>29</v>
      </c>
      <c r="AG36" s="36">
        <v>26</v>
      </c>
      <c r="AH36" s="36">
        <v>26</v>
      </c>
      <c r="AI36" s="37">
        <f>IF(AG36="-","-",AG36/AF36*100)</f>
        <v>89.65517241379311</v>
      </c>
      <c r="AJ36" s="36" t="s">
        <v>20</v>
      </c>
      <c r="AK36" s="36" t="s">
        <v>20</v>
      </c>
      <c r="AL36" s="36" t="s">
        <v>20</v>
      </c>
      <c r="AM36" s="37" t="str">
        <f>IF(AK36="-","-",AK36/AJ36*100)</f>
        <v>-</v>
      </c>
      <c r="AN36" s="67" t="s">
        <v>20</v>
      </c>
      <c r="AO36" s="67" t="s">
        <v>20</v>
      </c>
      <c r="AP36" s="66" t="s">
        <v>20</v>
      </c>
      <c r="AQ36" s="66" t="s">
        <v>20</v>
      </c>
      <c r="AR36" s="66" t="s">
        <v>20</v>
      </c>
      <c r="AS36" s="66" t="s">
        <v>20</v>
      </c>
      <c r="AT36" s="66" t="s">
        <v>20</v>
      </c>
      <c r="AU36" s="66" t="s">
        <v>20</v>
      </c>
      <c r="AV36" s="66" t="s">
        <v>20</v>
      </c>
      <c r="AW36" s="66" t="s">
        <v>20</v>
      </c>
      <c r="AX36" s="66" t="s">
        <v>20</v>
      </c>
      <c r="AY36" s="66" t="s">
        <v>20</v>
      </c>
      <c r="AZ36" s="34">
        <v>25</v>
      </c>
      <c r="BA36" s="34" t="s">
        <v>20</v>
      </c>
      <c r="BB36" s="34" t="s">
        <v>20</v>
      </c>
      <c r="BC36" s="17"/>
    </row>
    <row r="37" spans="2:73" ht="13.5" customHeight="1">
      <c r="B37" s="48"/>
      <c r="C37" s="41"/>
      <c r="D37" s="40" t="s">
        <v>7</v>
      </c>
      <c r="E37" s="47"/>
      <c r="F37" s="38"/>
      <c r="G37" s="38"/>
      <c r="H37" s="38"/>
      <c r="I37" s="38"/>
      <c r="J37" s="38"/>
      <c r="K37" s="38"/>
      <c r="L37" s="34">
        <v>52</v>
      </c>
      <c r="M37" s="34">
        <v>351</v>
      </c>
      <c r="N37" s="34" t="s">
        <v>6</v>
      </c>
      <c r="O37" s="34" t="s">
        <v>6</v>
      </c>
      <c r="P37" s="36" t="s">
        <v>20</v>
      </c>
      <c r="Q37" s="36" t="s">
        <v>20</v>
      </c>
      <c r="R37" s="36" t="s">
        <v>20</v>
      </c>
      <c r="S37" s="36" t="s">
        <v>20</v>
      </c>
      <c r="T37" s="36" t="s">
        <v>20</v>
      </c>
      <c r="U37" s="36" t="s">
        <v>20</v>
      </c>
      <c r="V37" s="36" t="s">
        <v>20</v>
      </c>
      <c r="W37" s="36" t="s">
        <v>20</v>
      </c>
      <c r="X37" s="36" t="s">
        <v>20</v>
      </c>
      <c r="Y37" s="36" t="s">
        <v>20</v>
      </c>
      <c r="Z37" s="36" t="s">
        <v>20</v>
      </c>
      <c r="AA37" s="36" t="s">
        <v>20</v>
      </c>
      <c r="AB37" s="36" t="s">
        <v>20</v>
      </c>
      <c r="AC37" s="36" t="s">
        <v>20</v>
      </c>
      <c r="AD37" s="36" t="s">
        <v>20</v>
      </c>
      <c r="AE37" s="37" t="str">
        <f>IF(AC37="-","-",AC37/AB37*100)</f>
        <v>-</v>
      </c>
      <c r="AF37" s="36" t="s">
        <v>6</v>
      </c>
      <c r="AG37" s="36" t="s">
        <v>6</v>
      </c>
      <c r="AH37" s="36" t="s">
        <v>6</v>
      </c>
      <c r="AI37" s="37" t="str">
        <f>IF(AG37="-","-",AG37/AF37*100)</f>
        <v>-</v>
      </c>
      <c r="AJ37" s="36" t="s">
        <v>20</v>
      </c>
      <c r="AK37" s="36" t="s">
        <v>20</v>
      </c>
      <c r="AL37" s="36" t="s">
        <v>20</v>
      </c>
      <c r="AM37" s="37" t="str">
        <f>IF(AK37="-","-",AK37/AJ37*100)</f>
        <v>-</v>
      </c>
      <c r="AN37" s="67" t="s">
        <v>20</v>
      </c>
      <c r="AO37" s="67" t="s">
        <v>20</v>
      </c>
      <c r="AP37" s="66" t="s">
        <v>20</v>
      </c>
      <c r="AQ37" s="66" t="s">
        <v>20</v>
      </c>
      <c r="AR37" s="66" t="s">
        <v>20</v>
      </c>
      <c r="AS37" s="66" t="s">
        <v>20</v>
      </c>
      <c r="AT37" s="66" t="s">
        <v>20</v>
      </c>
      <c r="AU37" s="66" t="s">
        <v>20</v>
      </c>
      <c r="AV37" s="66" t="s">
        <v>20</v>
      </c>
      <c r="AW37" s="66" t="s">
        <v>20</v>
      </c>
      <c r="AX37" s="66" t="s">
        <v>20</v>
      </c>
      <c r="AY37" s="66" t="s">
        <v>20</v>
      </c>
      <c r="AZ37" s="35">
        <v>25</v>
      </c>
      <c r="BA37" s="35" t="s">
        <v>20</v>
      </c>
      <c r="BB37" s="34" t="s">
        <v>20</v>
      </c>
      <c r="BC37" s="17"/>
    </row>
    <row r="38" spans="2:73" ht="13.5" customHeight="1">
      <c r="B38" s="46" t="s">
        <v>19</v>
      </c>
      <c r="C38" s="45" t="s">
        <v>8</v>
      </c>
      <c r="D38" s="44"/>
      <c r="E38" s="34">
        <f>IF(SUM(F38:I38)=0,"-",SUM(F38:I38))</f>
        <v>23</v>
      </c>
      <c r="F38" s="42">
        <v>20</v>
      </c>
      <c r="G38" s="42" t="s">
        <v>17</v>
      </c>
      <c r="H38" s="42">
        <v>2</v>
      </c>
      <c r="I38" s="42">
        <v>1</v>
      </c>
      <c r="J38" s="42" t="s">
        <v>17</v>
      </c>
      <c r="K38" s="42" t="s">
        <v>17</v>
      </c>
      <c r="L38" s="34">
        <v>44</v>
      </c>
      <c r="M38" s="34">
        <v>305</v>
      </c>
      <c r="N38" s="34" t="s">
        <v>6</v>
      </c>
      <c r="O38" s="34" t="s">
        <v>6</v>
      </c>
      <c r="P38" s="36">
        <v>29</v>
      </c>
      <c r="Q38" s="36">
        <v>27</v>
      </c>
      <c r="R38" s="36">
        <v>27</v>
      </c>
      <c r="S38" s="36">
        <v>28</v>
      </c>
      <c r="T38" s="36">
        <v>25</v>
      </c>
      <c r="U38" s="36">
        <v>25</v>
      </c>
      <c r="V38" s="36">
        <v>30</v>
      </c>
      <c r="W38" s="36">
        <v>21</v>
      </c>
      <c r="X38" s="36">
        <v>21</v>
      </c>
      <c r="Y38" s="36">
        <v>28</v>
      </c>
      <c r="Z38" s="36">
        <v>19</v>
      </c>
      <c r="AA38" s="36">
        <v>19</v>
      </c>
      <c r="AB38" s="36">
        <v>38</v>
      </c>
      <c r="AC38" s="36">
        <v>32</v>
      </c>
      <c r="AD38" s="36">
        <v>32</v>
      </c>
      <c r="AE38" s="37">
        <f>IF(AC38="-","-",AC38/AB38*100)</f>
        <v>84.210526315789465</v>
      </c>
      <c r="AF38" s="36">
        <v>30</v>
      </c>
      <c r="AG38" s="36">
        <v>26</v>
      </c>
      <c r="AH38" s="36">
        <v>26</v>
      </c>
      <c r="AI38" s="37">
        <f>IF(AG38="-","-",AG38/AF38*100)</f>
        <v>86.666666666666671</v>
      </c>
      <c r="AJ38" s="36">
        <v>27</v>
      </c>
      <c r="AK38" s="36">
        <v>22</v>
      </c>
      <c r="AL38" s="36">
        <v>22</v>
      </c>
      <c r="AM38" s="37">
        <f>IF(AK38="-","-",AK38/AJ38*100)</f>
        <v>81.481481481481481</v>
      </c>
      <c r="AN38" s="67" t="s">
        <v>17</v>
      </c>
      <c r="AO38" s="67" t="s">
        <v>17</v>
      </c>
      <c r="AP38" s="66" t="s">
        <v>17</v>
      </c>
      <c r="AQ38" s="66" t="s">
        <v>17</v>
      </c>
      <c r="AR38" s="66" t="s">
        <v>17</v>
      </c>
      <c r="AS38" s="66" t="s">
        <v>17</v>
      </c>
      <c r="AT38" s="66" t="s">
        <v>17</v>
      </c>
      <c r="AU38" s="66" t="s">
        <v>17</v>
      </c>
      <c r="AV38" s="66" t="s">
        <v>17</v>
      </c>
      <c r="AW38" s="66" t="s">
        <v>17</v>
      </c>
      <c r="AX38" s="66" t="s">
        <v>17</v>
      </c>
      <c r="AY38" s="66" t="s">
        <v>17</v>
      </c>
      <c r="AZ38" s="34">
        <v>19</v>
      </c>
      <c r="BA38" s="34" t="s">
        <v>17</v>
      </c>
      <c r="BB38" s="34" t="s">
        <v>17</v>
      </c>
      <c r="BC38" s="17"/>
    </row>
    <row r="39" spans="2:73" ht="13.5" customHeight="1">
      <c r="B39" s="41"/>
      <c r="C39" s="41"/>
      <c r="D39" s="40" t="s">
        <v>7</v>
      </c>
      <c r="E39" s="39"/>
      <c r="F39" s="38"/>
      <c r="G39" s="38"/>
      <c r="H39" s="38"/>
      <c r="I39" s="38"/>
      <c r="J39" s="38"/>
      <c r="K39" s="38"/>
      <c r="L39" s="34">
        <v>44</v>
      </c>
      <c r="M39" s="34">
        <v>305</v>
      </c>
      <c r="N39" s="34" t="s">
        <v>6</v>
      </c>
      <c r="O39" s="34" t="s">
        <v>17</v>
      </c>
      <c r="P39" s="36">
        <v>29</v>
      </c>
      <c r="Q39" s="36">
        <v>27</v>
      </c>
      <c r="R39" s="36">
        <v>27</v>
      </c>
      <c r="S39" s="36" t="s">
        <v>17</v>
      </c>
      <c r="T39" s="36" t="s">
        <v>17</v>
      </c>
      <c r="U39" s="36" t="s">
        <v>17</v>
      </c>
      <c r="V39" s="36" t="s">
        <v>17</v>
      </c>
      <c r="W39" s="36" t="s">
        <v>17</v>
      </c>
      <c r="X39" s="36" t="s">
        <v>17</v>
      </c>
      <c r="Y39" s="36" t="s">
        <v>17</v>
      </c>
      <c r="Z39" s="36" t="s">
        <v>17</v>
      </c>
      <c r="AA39" s="36" t="s">
        <v>17</v>
      </c>
      <c r="AB39" s="36" t="s">
        <v>17</v>
      </c>
      <c r="AC39" s="36" t="s">
        <v>17</v>
      </c>
      <c r="AD39" s="36" t="s">
        <v>17</v>
      </c>
      <c r="AE39" s="37" t="str">
        <f>IF(AC39="-","-",AC39/AB39*100)</f>
        <v>-</v>
      </c>
      <c r="AF39" s="36" t="s">
        <v>6</v>
      </c>
      <c r="AG39" s="36" t="s">
        <v>6</v>
      </c>
      <c r="AH39" s="36"/>
      <c r="AI39" s="37" t="str">
        <f>IF(AG39="-","-",AG39/AF39*100)</f>
        <v>-</v>
      </c>
      <c r="AJ39" s="36" t="s">
        <v>17</v>
      </c>
      <c r="AK39" s="36" t="s">
        <v>17</v>
      </c>
      <c r="AL39" s="36" t="s">
        <v>17</v>
      </c>
      <c r="AM39" s="37" t="str">
        <f>IF(AK39="-","-",AK39/AJ39*100)</f>
        <v>-</v>
      </c>
      <c r="AN39" s="67" t="s">
        <v>17</v>
      </c>
      <c r="AO39" s="67" t="s">
        <v>17</v>
      </c>
      <c r="AP39" s="66" t="s">
        <v>17</v>
      </c>
      <c r="AQ39" s="66" t="s">
        <v>17</v>
      </c>
      <c r="AR39" s="66" t="s">
        <v>17</v>
      </c>
      <c r="AS39" s="66" t="s">
        <v>17</v>
      </c>
      <c r="AT39" s="66" t="s">
        <v>17</v>
      </c>
      <c r="AU39" s="66" t="s">
        <v>17</v>
      </c>
      <c r="AV39" s="66" t="s">
        <v>17</v>
      </c>
      <c r="AW39" s="66" t="s">
        <v>17</v>
      </c>
      <c r="AX39" s="66" t="s">
        <v>17</v>
      </c>
      <c r="AY39" s="66" t="s">
        <v>17</v>
      </c>
      <c r="AZ39" s="35">
        <v>19</v>
      </c>
      <c r="BA39" s="35" t="s">
        <v>17</v>
      </c>
      <c r="BB39" s="34" t="s">
        <v>17</v>
      </c>
      <c r="BC39" s="17"/>
    </row>
    <row r="40" spans="2:73" ht="13.5" customHeight="1">
      <c r="B40" s="46" t="s">
        <v>18</v>
      </c>
      <c r="C40" s="45" t="s">
        <v>8</v>
      </c>
      <c r="D40" s="44"/>
      <c r="E40" s="34">
        <f>IF(SUM(F40:I40)=0,"-",SUM(F40:I40))</f>
        <v>21</v>
      </c>
      <c r="F40" s="42">
        <v>18</v>
      </c>
      <c r="G40" s="42">
        <v>1</v>
      </c>
      <c r="H40" s="42">
        <v>2</v>
      </c>
      <c r="I40" s="42" t="s">
        <v>17</v>
      </c>
      <c r="J40" s="42" t="s">
        <v>17</v>
      </c>
      <c r="K40" s="42" t="s">
        <v>17</v>
      </c>
      <c r="L40" s="34">
        <v>23</v>
      </c>
      <c r="M40" s="34">
        <v>105</v>
      </c>
      <c r="N40" s="34" t="s">
        <v>6</v>
      </c>
      <c r="O40" s="34" t="s">
        <v>6</v>
      </c>
      <c r="P40" s="36">
        <v>18</v>
      </c>
      <c r="Q40" s="36">
        <v>17</v>
      </c>
      <c r="R40" s="36">
        <v>17</v>
      </c>
      <c r="S40" s="36">
        <v>19</v>
      </c>
      <c r="T40" s="36">
        <v>18</v>
      </c>
      <c r="U40" s="36">
        <v>18</v>
      </c>
      <c r="V40" s="36">
        <v>22</v>
      </c>
      <c r="W40" s="36">
        <v>17</v>
      </c>
      <c r="X40" s="36">
        <v>17</v>
      </c>
      <c r="Y40" s="36">
        <v>27</v>
      </c>
      <c r="Z40" s="36">
        <v>27</v>
      </c>
      <c r="AA40" s="36">
        <v>27</v>
      </c>
      <c r="AB40" s="36">
        <v>32</v>
      </c>
      <c r="AC40" s="36">
        <v>31</v>
      </c>
      <c r="AD40" s="36">
        <v>31</v>
      </c>
      <c r="AE40" s="37">
        <f>IF(AC40="-","-",AC40/AB40*100)</f>
        <v>96.875</v>
      </c>
      <c r="AF40" s="36">
        <v>18</v>
      </c>
      <c r="AG40" s="36">
        <v>17</v>
      </c>
      <c r="AH40" s="36">
        <v>17</v>
      </c>
      <c r="AI40" s="37">
        <f>IF(AG40="-","-",AG40/AF40*100)</f>
        <v>94.444444444444443</v>
      </c>
      <c r="AJ40" s="36" t="s">
        <v>17</v>
      </c>
      <c r="AK40" s="36" t="s">
        <v>17</v>
      </c>
      <c r="AL40" s="36" t="s">
        <v>17</v>
      </c>
      <c r="AM40" s="37" t="str">
        <f>IF(AK40="-","-",AK40/AJ40*100)</f>
        <v>-</v>
      </c>
      <c r="AN40" s="67" t="s">
        <v>17</v>
      </c>
      <c r="AO40" s="67" t="s">
        <v>17</v>
      </c>
      <c r="AP40" s="66" t="s">
        <v>17</v>
      </c>
      <c r="AQ40" s="66" t="s">
        <v>17</v>
      </c>
      <c r="AR40" s="66" t="s">
        <v>17</v>
      </c>
      <c r="AS40" s="66" t="s">
        <v>17</v>
      </c>
      <c r="AT40" s="66" t="s">
        <v>17</v>
      </c>
      <c r="AU40" s="66" t="s">
        <v>17</v>
      </c>
      <c r="AV40" s="34">
        <v>1</v>
      </c>
      <c r="AW40" s="34">
        <v>1</v>
      </c>
      <c r="AX40" s="66" t="s">
        <v>17</v>
      </c>
      <c r="AY40" s="66" t="s">
        <v>17</v>
      </c>
      <c r="AZ40" s="34">
        <v>21</v>
      </c>
      <c r="BA40" s="34">
        <v>21</v>
      </c>
      <c r="BB40" s="34" t="s">
        <v>17</v>
      </c>
      <c r="BC40" s="17"/>
    </row>
    <row r="41" spans="2:73" ht="13.5" customHeight="1">
      <c r="B41" s="48"/>
      <c r="C41" s="41"/>
      <c r="D41" s="40" t="s">
        <v>7</v>
      </c>
      <c r="E41" s="47"/>
      <c r="F41" s="38"/>
      <c r="G41" s="38"/>
      <c r="H41" s="38"/>
      <c r="I41" s="38"/>
      <c r="J41" s="38"/>
      <c r="K41" s="38"/>
      <c r="L41" s="34">
        <v>23</v>
      </c>
      <c r="M41" s="34">
        <v>105</v>
      </c>
      <c r="N41" s="34" t="s">
        <v>6</v>
      </c>
      <c r="O41" s="34" t="s">
        <v>6</v>
      </c>
      <c r="P41" s="36" t="s">
        <v>17</v>
      </c>
      <c r="Q41" s="36" t="s">
        <v>17</v>
      </c>
      <c r="R41" s="36" t="s">
        <v>17</v>
      </c>
      <c r="S41" s="36" t="s">
        <v>17</v>
      </c>
      <c r="T41" s="36" t="s">
        <v>17</v>
      </c>
      <c r="U41" s="36" t="s">
        <v>17</v>
      </c>
      <c r="V41" s="36" t="s">
        <v>17</v>
      </c>
      <c r="W41" s="36" t="s">
        <v>17</v>
      </c>
      <c r="X41" s="36" t="s">
        <v>17</v>
      </c>
      <c r="Y41" s="36" t="s">
        <v>17</v>
      </c>
      <c r="Z41" s="36" t="s">
        <v>17</v>
      </c>
      <c r="AA41" s="36" t="s">
        <v>17</v>
      </c>
      <c r="AB41" s="36" t="s">
        <v>17</v>
      </c>
      <c r="AC41" s="36" t="s">
        <v>17</v>
      </c>
      <c r="AD41" s="36" t="s">
        <v>17</v>
      </c>
      <c r="AE41" s="37" t="str">
        <f>IF(AC41="-","-",AC41/AB41*100)</f>
        <v>-</v>
      </c>
      <c r="AF41" s="36" t="s">
        <v>17</v>
      </c>
      <c r="AG41" s="36" t="s">
        <v>17</v>
      </c>
      <c r="AH41" s="36" t="s">
        <v>17</v>
      </c>
      <c r="AI41" s="37" t="str">
        <f>IF(AG41="-","-",AG41/AF41*100)</f>
        <v>-</v>
      </c>
      <c r="AJ41" s="36" t="s">
        <v>17</v>
      </c>
      <c r="AK41" s="36" t="s">
        <v>17</v>
      </c>
      <c r="AL41" s="36" t="s">
        <v>17</v>
      </c>
      <c r="AM41" s="37" t="str">
        <f>IF(AK41="-","-",AK41/AJ41*100)</f>
        <v>-</v>
      </c>
      <c r="AN41" s="67" t="s">
        <v>17</v>
      </c>
      <c r="AO41" s="67" t="s">
        <v>17</v>
      </c>
      <c r="AP41" s="66" t="s">
        <v>17</v>
      </c>
      <c r="AQ41" s="66" t="s">
        <v>17</v>
      </c>
      <c r="AR41" s="66" t="s">
        <v>17</v>
      </c>
      <c r="AS41" s="66" t="s">
        <v>17</v>
      </c>
      <c r="AT41" s="66" t="s">
        <v>17</v>
      </c>
      <c r="AU41" s="66" t="s">
        <v>17</v>
      </c>
      <c r="AV41" s="66" t="s">
        <v>17</v>
      </c>
      <c r="AW41" s="66" t="s">
        <v>17</v>
      </c>
      <c r="AX41" s="66" t="s">
        <v>17</v>
      </c>
      <c r="AY41" s="66" t="s">
        <v>17</v>
      </c>
      <c r="AZ41" s="35">
        <v>21</v>
      </c>
      <c r="BA41" s="35">
        <v>21</v>
      </c>
      <c r="BB41" s="34" t="s">
        <v>17</v>
      </c>
      <c r="BC41" s="17"/>
    </row>
    <row r="42" spans="2:73" ht="13.5" customHeight="1">
      <c r="B42" s="46" t="s">
        <v>16</v>
      </c>
      <c r="C42" s="45" t="s">
        <v>8</v>
      </c>
      <c r="D42" s="44"/>
      <c r="E42" s="34">
        <f>IF(SUM(F42:I42)=0,"-",SUM(F42:I42))</f>
        <v>13</v>
      </c>
      <c r="F42" s="42">
        <v>10</v>
      </c>
      <c r="G42" s="42">
        <v>3</v>
      </c>
      <c r="H42" s="42" t="s">
        <v>15</v>
      </c>
      <c r="I42" s="42" t="s">
        <v>15</v>
      </c>
      <c r="J42" s="42" t="s">
        <v>15</v>
      </c>
      <c r="K42" s="42" t="s">
        <v>15</v>
      </c>
      <c r="L42" s="34">
        <v>22</v>
      </c>
      <c r="M42" s="34">
        <v>126</v>
      </c>
      <c r="N42" s="34" t="s">
        <v>6</v>
      </c>
      <c r="O42" s="34" t="s">
        <v>6</v>
      </c>
      <c r="P42" s="36" t="s">
        <v>15</v>
      </c>
      <c r="Q42" s="36" t="s">
        <v>15</v>
      </c>
      <c r="R42" s="36" t="s">
        <v>15</v>
      </c>
      <c r="S42" s="36">
        <v>13</v>
      </c>
      <c r="T42" s="36">
        <v>11</v>
      </c>
      <c r="U42" s="36">
        <v>11</v>
      </c>
      <c r="V42" s="36">
        <v>14</v>
      </c>
      <c r="W42" s="36">
        <v>8</v>
      </c>
      <c r="X42" s="36">
        <v>8</v>
      </c>
      <c r="Y42" s="36">
        <v>26</v>
      </c>
      <c r="Z42" s="36">
        <v>19</v>
      </c>
      <c r="AA42" s="36">
        <v>19</v>
      </c>
      <c r="AB42" s="36">
        <v>24</v>
      </c>
      <c r="AC42" s="36">
        <v>22</v>
      </c>
      <c r="AD42" s="36">
        <v>22</v>
      </c>
      <c r="AE42" s="37">
        <f>IF(AC42="-","-",AC42/AB42*100)</f>
        <v>91.666666666666657</v>
      </c>
      <c r="AF42" s="36">
        <v>22</v>
      </c>
      <c r="AG42" s="36">
        <v>15</v>
      </c>
      <c r="AH42" s="36">
        <v>15</v>
      </c>
      <c r="AI42" s="37">
        <f>IF(AG42="-","-",AG42/AF42*100)</f>
        <v>68.181818181818173</v>
      </c>
      <c r="AJ42" s="36" t="s">
        <v>15</v>
      </c>
      <c r="AK42" s="36" t="s">
        <v>15</v>
      </c>
      <c r="AL42" s="36" t="s">
        <v>15</v>
      </c>
      <c r="AM42" s="37" t="str">
        <f>IF(AK42="-","-",AK42/AJ42*100)</f>
        <v>-</v>
      </c>
      <c r="AN42" s="36">
        <v>24</v>
      </c>
      <c r="AO42" s="36">
        <v>24</v>
      </c>
      <c r="AP42" s="34" t="s">
        <v>15</v>
      </c>
      <c r="AQ42" s="34" t="s">
        <v>15</v>
      </c>
      <c r="AR42" s="34" t="s">
        <v>15</v>
      </c>
      <c r="AS42" s="34" t="s">
        <v>15</v>
      </c>
      <c r="AT42" s="34" t="s">
        <v>15</v>
      </c>
      <c r="AU42" s="34" t="s">
        <v>15</v>
      </c>
      <c r="AV42" s="34" t="s">
        <v>15</v>
      </c>
      <c r="AW42" s="34" t="s">
        <v>15</v>
      </c>
      <c r="AX42" s="34" t="s">
        <v>15</v>
      </c>
      <c r="AY42" s="34" t="s">
        <v>15</v>
      </c>
      <c r="AZ42" s="34">
        <v>22</v>
      </c>
      <c r="BA42" s="34" t="s">
        <v>15</v>
      </c>
      <c r="BB42" s="34" t="s">
        <v>15</v>
      </c>
      <c r="BC42" s="17"/>
    </row>
    <row r="43" spans="2:73" ht="13.5" customHeight="1">
      <c r="B43" s="41"/>
      <c r="C43" s="41"/>
      <c r="D43" s="40" t="s">
        <v>7</v>
      </c>
      <c r="E43" s="39"/>
      <c r="F43" s="38" t="s">
        <v>15</v>
      </c>
      <c r="G43" s="38"/>
      <c r="H43" s="38"/>
      <c r="I43" s="38"/>
      <c r="J43" s="38"/>
      <c r="K43" s="38"/>
      <c r="L43" s="34">
        <v>22</v>
      </c>
      <c r="M43" s="34">
        <v>126</v>
      </c>
      <c r="N43" s="34" t="s">
        <v>15</v>
      </c>
      <c r="O43" s="34" t="s">
        <v>15</v>
      </c>
      <c r="P43" s="36" t="s">
        <v>15</v>
      </c>
      <c r="Q43" s="36" t="s">
        <v>15</v>
      </c>
      <c r="R43" s="36" t="s">
        <v>15</v>
      </c>
      <c r="S43" s="36" t="s">
        <v>15</v>
      </c>
      <c r="T43" s="36" t="s">
        <v>15</v>
      </c>
      <c r="U43" s="36" t="s">
        <v>15</v>
      </c>
      <c r="V43" s="36" t="s">
        <v>15</v>
      </c>
      <c r="W43" s="36" t="s">
        <v>15</v>
      </c>
      <c r="X43" s="36" t="s">
        <v>15</v>
      </c>
      <c r="Y43" s="36" t="s">
        <v>15</v>
      </c>
      <c r="Z43" s="36" t="s">
        <v>15</v>
      </c>
      <c r="AA43" s="36" t="s">
        <v>15</v>
      </c>
      <c r="AB43" s="36" t="s">
        <v>15</v>
      </c>
      <c r="AC43" s="36" t="s">
        <v>15</v>
      </c>
      <c r="AD43" s="36" t="s">
        <v>15</v>
      </c>
      <c r="AE43" s="37" t="str">
        <f>IF(AC43="-","-",AC43/AB43*100)</f>
        <v>-</v>
      </c>
      <c r="AF43" s="36" t="s">
        <v>6</v>
      </c>
      <c r="AG43" s="36" t="s">
        <v>6</v>
      </c>
      <c r="AH43" s="36"/>
      <c r="AI43" s="37" t="str">
        <f>IF(AG43="-","-",AG43/AF43*100)</f>
        <v>-</v>
      </c>
      <c r="AJ43" s="36" t="s">
        <v>15</v>
      </c>
      <c r="AK43" s="36" t="s">
        <v>15</v>
      </c>
      <c r="AL43" s="36" t="s">
        <v>15</v>
      </c>
      <c r="AM43" s="37" t="str">
        <f>IF(AK43="-","-",AK43/AJ43*100)</f>
        <v>-</v>
      </c>
      <c r="AN43" s="67" t="s">
        <v>15</v>
      </c>
      <c r="AO43" s="67" t="s">
        <v>15</v>
      </c>
      <c r="AP43" s="66" t="s">
        <v>15</v>
      </c>
      <c r="AQ43" s="66" t="s">
        <v>15</v>
      </c>
      <c r="AR43" s="66" t="s">
        <v>15</v>
      </c>
      <c r="AS43" s="66" t="s">
        <v>15</v>
      </c>
      <c r="AT43" s="66" t="s">
        <v>15</v>
      </c>
      <c r="AU43" s="66" t="s">
        <v>15</v>
      </c>
      <c r="AV43" s="66" t="s">
        <v>15</v>
      </c>
      <c r="AW43" s="66" t="s">
        <v>15</v>
      </c>
      <c r="AX43" s="66" t="s">
        <v>15</v>
      </c>
      <c r="AY43" s="66" t="s">
        <v>15</v>
      </c>
      <c r="AZ43" s="35">
        <v>22</v>
      </c>
      <c r="BA43" s="35" t="s">
        <v>15</v>
      </c>
      <c r="BB43" s="34" t="s">
        <v>15</v>
      </c>
      <c r="BC43" s="17"/>
    </row>
    <row r="44" spans="2:73" ht="16.5" customHeight="1">
      <c r="B44" s="65" t="s">
        <v>14</v>
      </c>
      <c r="C44" s="60" t="s">
        <v>8</v>
      </c>
      <c r="D44" s="59"/>
      <c r="E44" s="61">
        <f>E46</f>
        <v>245</v>
      </c>
      <c r="F44" s="61">
        <f>F46</f>
        <v>232</v>
      </c>
      <c r="G44" s="61">
        <f>G46</f>
        <v>8</v>
      </c>
      <c r="H44" s="61">
        <f>H46</f>
        <v>2</v>
      </c>
      <c r="I44" s="61">
        <f>I46</f>
        <v>2</v>
      </c>
      <c r="J44" s="61">
        <f>J46</f>
        <v>1</v>
      </c>
      <c r="K44" s="61" t="str">
        <f>K46</f>
        <v>-</v>
      </c>
      <c r="L44" s="61">
        <f>L46</f>
        <v>410</v>
      </c>
      <c r="M44" s="61">
        <f>M46</f>
        <v>3441</v>
      </c>
      <c r="N44" s="61" t="str">
        <f>N46</f>
        <v>-</v>
      </c>
      <c r="O44" s="61" t="str">
        <f>O46</f>
        <v>-</v>
      </c>
      <c r="P44" s="52">
        <f>P46</f>
        <v>45</v>
      </c>
      <c r="Q44" s="52">
        <f>Q46</f>
        <v>44</v>
      </c>
      <c r="R44" s="52">
        <f>R46</f>
        <v>45</v>
      </c>
      <c r="S44" s="52">
        <f>S46</f>
        <v>219</v>
      </c>
      <c r="T44" s="52">
        <f>T46</f>
        <v>216</v>
      </c>
      <c r="U44" s="52">
        <f>U46</f>
        <v>227</v>
      </c>
      <c r="V44" s="52">
        <f>V46</f>
        <v>34</v>
      </c>
      <c r="W44" s="52">
        <f>W46</f>
        <v>31</v>
      </c>
      <c r="X44" s="52">
        <f>X46</f>
        <v>31</v>
      </c>
      <c r="Y44" s="52">
        <f>Y46</f>
        <v>70</v>
      </c>
      <c r="Z44" s="52">
        <f>Z46</f>
        <v>67</v>
      </c>
      <c r="AA44" s="52">
        <f>AA46</f>
        <v>67</v>
      </c>
      <c r="AB44" s="52">
        <f>AB46</f>
        <v>271</v>
      </c>
      <c r="AC44" s="52">
        <f>AC46</f>
        <v>256</v>
      </c>
      <c r="AD44" s="64">
        <f>AD46</f>
        <v>261</v>
      </c>
      <c r="AE44" s="37">
        <f>IF(AC44="-","-",AC44/AB44*100)</f>
        <v>94.464944649446494</v>
      </c>
      <c r="AF44" s="52">
        <f>AF46</f>
        <v>269</v>
      </c>
      <c r="AG44" s="52">
        <f>AG46</f>
        <v>254</v>
      </c>
      <c r="AH44" s="52">
        <f>AH46</f>
        <v>258</v>
      </c>
      <c r="AI44" s="37">
        <f>IF(AG44="-","-",AG44/AF44*100)</f>
        <v>94.423791821561338</v>
      </c>
      <c r="AJ44" s="52">
        <f>AJ46</f>
        <v>36</v>
      </c>
      <c r="AK44" s="52">
        <f>AK46</f>
        <v>35</v>
      </c>
      <c r="AL44" s="52">
        <f>AL46</f>
        <v>35</v>
      </c>
      <c r="AM44" s="53">
        <f>AM46</f>
        <v>97.222222222222214</v>
      </c>
      <c r="AN44" s="52" t="str">
        <f>AN46</f>
        <v>-</v>
      </c>
      <c r="AO44" s="52" t="str">
        <f>AO46</f>
        <v>-</v>
      </c>
      <c r="AP44" s="61" t="str">
        <f>AP46</f>
        <v>-</v>
      </c>
      <c r="AQ44" s="61" t="str">
        <f>AQ46</f>
        <v>-</v>
      </c>
      <c r="AR44" s="61" t="str">
        <f>AR46</f>
        <v>-</v>
      </c>
      <c r="AS44" s="61">
        <f>AS46</f>
        <v>1</v>
      </c>
      <c r="AT44" s="61" t="str">
        <f>AT46</f>
        <v>-</v>
      </c>
      <c r="AU44" s="61" t="str">
        <f>AU46</f>
        <v>-</v>
      </c>
      <c r="AV44" s="61">
        <f>AV46</f>
        <v>3</v>
      </c>
      <c r="AW44" s="61">
        <f>AW46</f>
        <v>6</v>
      </c>
      <c r="AX44" s="61" t="str">
        <f>AX46</f>
        <v>-</v>
      </c>
      <c r="AY44" s="61" t="str">
        <f>AY46</f>
        <v>-</v>
      </c>
      <c r="AZ44" s="61">
        <f>AZ46</f>
        <v>236</v>
      </c>
      <c r="BA44" s="61" t="str">
        <f>BA46</f>
        <v>-</v>
      </c>
      <c r="BB44" s="61" t="str">
        <f>BB46</f>
        <v>-</v>
      </c>
    </row>
    <row r="45" spans="2:73" ht="16.5" customHeight="1">
      <c r="B45" s="63"/>
      <c r="C45" s="41"/>
      <c r="D45" s="57" t="s">
        <v>7</v>
      </c>
      <c r="E45" s="56"/>
      <c r="F45" s="55"/>
      <c r="G45" s="55"/>
      <c r="H45" s="55"/>
      <c r="I45" s="55"/>
      <c r="J45" s="55"/>
      <c r="K45" s="62"/>
      <c r="L45" s="61">
        <f>L47</f>
        <v>177</v>
      </c>
      <c r="M45" s="61">
        <f>M47</f>
        <v>1319</v>
      </c>
      <c r="N45" s="61" t="str">
        <f>N47</f>
        <v>-</v>
      </c>
      <c r="O45" s="61" t="str">
        <f>O47</f>
        <v>-</v>
      </c>
      <c r="P45" s="52">
        <f>P47</f>
        <v>2</v>
      </c>
      <c r="Q45" s="52">
        <f>Q47</f>
        <v>2</v>
      </c>
      <c r="R45" s="52">
        <f>R47</f>
        <v>2</v>
      </c>
      <c r="S45" s="52" t="str">
        <f>S47</f>
        <v>-</v>
      </c>
      <c r="T45" s="52" t="str">
        <f>T47</f>
        <v>-</v>
      </c>
      <c r="U45" s="52" t="str">
        <f>U47</f>
        <v>-</v>
      </c>
      <c r="V45" s="52" t="str">
        <f>V47</f>
        <v>-</v>
      </c>
      <c r="W45" s="52" t="str">
        <f>W47</f>
        <v>-</v>
      </c>
      <c r="X45" s="52" t="str">
        <f>X47</f>
        <v>-</v>
      </c>
      <c r="Y45" s="52" t="str">
        <f>Y47</f>
        <v>-</v>
      </c>
      <c r="Z45" s="52" t="str">
        <f>Z47</f>
        <v>-</v>
      </c>
      <c r="AA45" s="52" t="str">
        <f>AA47</f>
        <v>-</v>
      </c>
      <c r="AB45" s="52" t="str">
        <f>AB47</f>
        <v>-</v>
      </c>
      <c r="AC45" s="52" t="str">
        <f>AC47</f>
        <v>-</v>
      </c>
      <c r="AD45" s="53" t="str">
        <f>AD47</f>
        <v>-</v>
      </c>
      <c r="AE45" s="37" t="str">
        <f>IF(AC45="-","-",AC45/AB45*100)</f>
        <v>-</v>
      </c>
      <c r="AF45" s="52" t="str">
        <f>AF47</f>
        <v>-</v>
      </c>
      <c r="AG45" s="52" t="str">
        <f>AG47</f>
        <v>-</v>
      </c>
      <c r="AH45" s="52" t="str">
        <f>AH47</f>
        <v>-</v>
      </c>
      <c r="AI45" s="37" t="str">
        <f>IF(AG45="-","-",AG45/AF45*100)</f>
        <v>-</v>
      </c>
      <c r="AJ45" s="52" t="str">
        <f>AJ47</f>
        <v>-</v>
      </c>
      <c r="AK45" s="52" t="str">
        <f>AK47</f>
        <v>-</v>
      </c>
      <c r="AL45" s="52" t="str">
        <f>AL47</f>
        <v>-</v>
      </c>
      <c r="AM45" s="53" t="str">
        <f>AM47</f>
        <v>-</v>
      </c>
      <c r="AN45" s="52" t="str">
        <f>AN47</f>
        <v>-</v>
      </c>
      <c r="AO45" s="52" t="str">
        <f>AO47</f>
        <v>-</v>
      </c>
      <c r="AP45" s="61" t="str">
        <f>AP47</f>
        <v>-</v>
      </c>
      <c r="AQ45" s="61" t="str">
        <f>AQ47</f>
        <v>-</v>
      </c>
      <c r="AR45" s="61" t="str">
        <f>AR47</f>
        <v>-</v>
      </c>
      <c r="AS45" s="61" t="str">
        <f>AS47</f>
        <v>-</v>
      </c>
      <c r="AT45" s="61" t="str">
        <f>AT47</f>
        <v>-</v>
      </c>
      <c r="AU45" s="61" t="str">
        <f>AU47</f>
        <v>-</v>
      </c>
      <c r="AV45" s="61" t="str">
        <f>AV47</f>
        <v>-</v>
      </c>
      <c r="AW45" s="61" t="str">
        <f>AW47</f>
        <v>-</v>
      </c>
      <c r="AX45" s="61" t="str">
        <f>AX47</f>
        <v>-</v>
      </c>
      <c r="AY45" s="61" t="str">
        <f>AY47</f>
        <v>-</v>
      </c>
      <c r="AZ45" s="61">
        <f>AZ47</f>
        <v>103</v>
      </c>
      <c r="BA45" s="61" t="str">
        <f>BA47</f>
        <v>-</v>
      </c>
      <c r="BB45" s="61" t="str">
        <f>BB47</f>
        <v>-</v>
      </c>
    </row>
    <row r="46" spans="2:73" ht="13.5" customHeight="1">
      <c r="B46" s="60" t="s">
        <v>13</v>
      </c>
      <c r="C46" s="60" t="s">
        <v>8</v>
      </c>
      <c r="D46" s="59"/>
      <c r="E46" s="51">
        <f>IF(SUM(E48,E50,E52,E54)=0,"-",SUM(E48,E50,E52,E54))</f>
        <v>245</v>
      </c>
      <c r="F46" s="51">
        <f>IF(SUM(F48,F50,F52,F54)=0,"-",SUM(F48,F50,F52,F54))</f>
        <v>232</v>
      </c>
      <c r="G46" s="51">
        <f>IF(SUM(G48,G50,G52,G54)=0,"-",SUM(G48,G50,G52,G54))</f>
        <v>8</v>
      </c>
      <c r="H46" s="51">
        <f>IF(SUM(H48,H50,H52,H54)=0,"-",SUM(H48,H50,H52,H54))</f>
        <v>2</v>
      </c>
      <c r="I46" s="51">
        <f>IF(SUM(I48,I50,I52,I54)=0,"-",SUM(I48,I50,I52,I54))</f>
        <v>2</v>
      </c>
      <c r="J46" s="51">
        <f>IF(SUM(J48,J50,J52,J54)=0,"-",SUM(J48,J50,J52,J54))</f>
        <v>1</v>
      </c>
      <c r="K46" s="51" t="str">
        <f>IF(SUM(K48,K50,K52,K54)=0,"-",SUM(K48,K50,K52,K54))</f>
        <v>-</v>
      </c>
      <c r="L46" s="51">
        <f>IF(SUM(L48,L50,L52,L54)=0,"-",SUM(L48,L50,L52,L54))</f>
        <v>410</v>
      </c>
      <c r="M46" s="51">
        <f>IF(SUM(M48,M50,M52,M54)=0,"-",SUM(M48,M50,M52,M54))</f>
        <v>3441</v>
      </c>
      <c r="N46" s="51" t="str">
        <f>IF(SUM(N48,N50,N52,N54)=0,"-",SUM(N48,N50,N52,N54))</f>
        <v>-</v>
      </c>
      <c r="O46" s="51" t="str">
        <f>IF(SUM(O48,O50,O52,O54)=0,"-",SUM(O48,O50,O52,O54))</f>
        <v>-</v>
      </c>
      <c r="P46" s="52">
        <f>IF(SUM(P48,P50,P52,P54)=0,"-",SUM(P48,P50,P52,P54))</f>
        <v>45</v>
      </c>
      <c r="Q46" s="52">
        <f>IF(SUM(Q48,Q50,Q52,Q54)=0,"-",SUM(Q48,Q50,Q52,Q54))</f>
        <v>44</v>
      </c>
      <c r="R46" s="52">
        <f>IF(SUM(R48,R50,R52,R54)=0,"-",SUM(R48,R50,R52,R54))</f>
        <v>45</v>
      </c>
      <c r="S46" s="52">
        <f>IF(SUM(S48,S50,S52,S54)=0,"-",SUM(S48,S50,S52,S54))</f>
        <v>219</v>
      </c>
      <c r="T46" s="52">
        <f>IF(SUM(T48,T50,T52,T54)=0,"-",SUM(T48,T50,T52,T54))</f>
        <v>216</v>
      </c>
      <c r="U46" s="52">
        <f>IF(SUM(U48,U50,U52,U54)=0,"-",SUM(U48,U50,U52,U54))</f>
        <v>227</v>
      </c>
      <c r="V46" s="52">
        <f>IF(SUM(V48,V50,V52,V54)=0,"-",SUM(V48,V50,V52,V54))</f>
        <v>34</v>
      </c>
      <c r="W46" s="52">
        <f>IF(SUM(W48,W50,W52,W54)=0,"-",SUM(W48,W50,W52,W54))</f>
        <v>31</v>
      </c>
      <c r="X46" s="52">
        <f>IF(SUM(X48,X50,X52,X54)=0,"-",SUM(X48,X50,X52,X54))</f>
        <v>31</v>
      </c>
      <c r="Y46" s="52">
        <f>IF(SUM(Y48,Y50,Y52,Y54)=0,"-",SUM(Y48,Y50,Y52,Y54))</f>
        <v>70</v>
      </c>
      <c r="Z46" s="52">
        <f>IF(SUM(Z48,Z50,Z52,Z54)=0,"-",SUM(Z48,Z50,Z52,Z54))</f>
        <v>67</v>
      </c>
      <c r="AA46" s="52">
        <f>IF(SUM(AA48,AA50,AA52,AA54)=0,"-",SUM(AA48,AA50,AA52,AA54))</f>
        <v>67</v>
      </c>
      <c r="AB46" s="52">
        <f>IF(SUM(AB48,AB50,AB52,AB54)=0,"-",SUM(AB48,AB50,AB52,AB54))</f>
        <v>271</v>
      </c>
      <c r="AC46" s="52">
        <f>IF(SUM(AC48,AC50,AC52,AC54)=0,"-",SUM(AC48,AC50,AC52,AC54))</f>
        <v>256</v>
      </c>
      <c r="AD46" s="52">
        <f>IF(SUM(AD48,AD50,AD52,AD54)=0,"-",SUM(AD48,AD50,AD52,AD54))</f>
        <v>261</v>
      </c>
      <c r="AE46" s="37">
        <f>IF(AC46="-","-",AC46/AB46*100)</f>
        <v>94.464944649446494</v>
      </c>
      <c r="AF46" s="52">
        <f>IF(SUM(AF48,AF50,AF52,AF54)=0,"-",SUM(AF48,AF50,AF52,AF54))</f>
        <v>269</v>
      </c>
      <c r="AG46" s="52">
        <f>IF(SUM(AG48,AG50,AG52,AG54)=0,"-",SUM(AG48,AG50,AG52,AG54))</f>
        <v>254</v>
      </c>
      <c r="AH46" s="52">
        <f>IF(SUM(AH48,AH50,AH52,AH54)=0,"-",SUM(AH48,AH50,AH52,AH54))</f>
        <v>258</v>
      </c>
      <c r="AI46" s="37">
        <f>IF(AG46="-","-",AG46/AF46*100)</f>
        <v>94.423791821561338</v>
      </c>
      <c r="AJ46" s="52">
        <f>IF(SUM(AJ48,AJ50,AJ52,AJ54)=0,"-",SUM(AJ48,AJ50,AJ52,AJ54))</f>
        <v>36</v>
      </c>
      <c r="AK46" s="52">
        <f>IF(SUM(AK48,AK50,AK52,AK54)=0,"-",SUM(AK48,AK50,AK52,AK54))</f>
        <v>35</v>
      </c>
      <c r="AL46" s="52">
        <f>IF(SUM(AL48,AL50,AL52,AL54)=0,"-",SUM(AL48,AL50,AL52,AL54))</f>
        <v>35</v>
      </c>
      <c r="AM46" s="53">
        <f>IF(SUM(AM48,AM50,AM52,AM54)=0,"-",SUM(AM48,AM50,AM52,AM54))</f>
        <v>97.222222222222214</v>
      </c>
      <c r="AN46" s="52" t="str">
        <f>IF(SUM(AN48,AN50,AN52,AN54)=0,"-",SUM(AN48,AN50,AN52,AN54))</f>
        <v>-</v>
      </c>
      <c r="AO46" s="52" t="str">
        <f>IF(SUM(AO48,AO50,AO52,AO54)=0,"-",SUM(AO48,AO50,AO52,AO54))</f>
        <v>-</v>
      </c>
      <c r="AP46" s="51" t="str">
        <f>IF(SUM(AP48,AP50,AP52,AP54)=0,"-",SUM(AP48,AP50,AP52,AP54))</f>
        <v>-</v>
      </c>
      <c r="AQ46" s="51" t="str">
        <f>IF(SUM(AQ48,AQ50,AQ52,AQ54)=0,"-",SUM(AQ48,AQ50,AQ52,AQ54))</f>
        <v>-</v>
      </c>
      <c r="AR46" s="51" t="str">
        <f>IF(SUM(AR48,AR50,AR52,AR54)=0,"-",SUM(AR48,AR50,AR52,AR54))</f>
        <v>-</v>
      </c>
      <c r="AS46" s="51">
        <f>IF(SUM(AS48,AS50,AS52,AS54)=0,"-",SUM(AS48,AS50,AS52,AS54))</f>
        <v>1</v>
      </c>
      <c r="AT46" s="51" t="str">
        <f>IF(SUM(AT48,AT50,AT52,AT54)=0,"-",SUM(AT48,AT50,AT52,AT54))</f>
        <v>-</v>
      </c>
      <c r="AU46" s="51" t="str">
        <f>IF(SUM(AU48,AU50,AU52,AU54)=0,"-",SUM(AU48,AU50,AU52,AU54))</f>
        <v>-</v>
      </c>
      <c r="AV46" s="51">
        <f>IF(SUM(AV48,AV50,AV52,AV54)=0,"-",SUM(AV48,AV50,AV52,AV54))</f>
        <v>3</v>
      </c>
      <c r="AW46" s="51">
        <f>IF(SUM(AW48,AW50,AW52,AW54)=0,"-",SUM(AW48,AW50,AW52,AW54))</f>
        <v>6</v>
      </c>
      <c r="AX46" s="51" t="str">
        <f>IF(SUM(AX48,AX50,AX52,AX54)=0,"-",SUM(AX48,AX50,AX52,AX54))</f>
        <v>-</v>
      </c>
      <c r="AY46" s="51" t="str">
        <f>IF(SUM(AY48,AY50,AY52,AY54)=0,"-",SUM(AY48,AY50,AY52,AY54))</f>
        <v>-</v>
      </c>
      <c r="AZ46" s="51">
        <f>IF(SUM(AZ48,AZ50,AZ52,AZ54)=0,"-",SUM(AZ48,AZ50,AZ52,AZ54))</f>
        <v>236</v>
      </c>
      <c r="BA46" s="51" t="str">
        <f>IF(SUM(BA48,BA50,BA52,BA54)=0,"-",SUM(BA48,BA50,BA52,BA54))</f>
        <v>-</v>
      </c>
      <c r="BB46" s="51" t="str">
        <f>IF(SUM(BB48,BB50,BB52,BB54)=0,"-",SUM(BB48,BB50,BB52,BB54))</f>
        <v>-</v>
      </c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</row>
    <row r="47" spans="2:73" ht="13.5" customHeight="1">
      <c r="B47" s="58"/>
      <c r="C47" s="41"/>
      <c r="D47" s="57" t="s">
        <v>7</v>
      </c>
      <c r="E47" s="56"/>
      <c r="F47" s="55"/>
      <c r="G47" s="55"/>
      <c r="H47" s="55"/>
      <c r="I47" s="55"/>
      <c r="J47" s="55"/>
      <c r="K47" s="54"/>
      <c r="L47" s="51">
        <f>IF(SUM(L49,L51,L53,L55)=0,"-",SUM(L49,L51,L53,L55))</f>
        <v>177</v>
      </c>
      <c r="M47" s="51">
        <f>IF(SUM(M49,M51,M53,M55)=0,"-",SUM(M49,M51,M53,M55))</f>
        <v>1319</v>
      </c>
      <c r="N47" s="51" t="str">
        <f>IF(SUM(N49,N51,N53,N55)=0,"-",SUM(N49,N51,N53,N55))</f>
        <v>-</v>
      </c>
      <c r="O47" s="51" t="str">
        <f>IF(SUM(O49,O51,O53,O55)=0,"-",SUM(O49,O51,O53,O55))</f>
        <v>-</v>
      </c>
      <c r="P47" s="52">
        <f>IF(SUM(P49,P51,P53,P55)=0,"-",SUM(P49,P51,P53,P55))</f>
        <v>2</v>
      </c>
      <c r="Q47" s="52">
        <f>IF(SUM(Q49,Q51,Q53,Q55)=0,"-",SUM(Q49,Q51,Q53,Q55))</f>
        <v>2</v>
      </c>
      <c r="R47" s="52">
        <f>IF(SUM(R49,R51,R53,R55)=0,"-",SUM(R49,R51,R53,R55))</f>
        <v>2</v>
      </c>
      <c r="S47" s="52" t="str">
        <f>IF(SUM(S49,S51,S53,S55)=0,"-",SUM(S49,S51,S53,S55))</f>
        <v>-</v>
      </c>
      <c r="T47" s="52" t="str">
        <f>IF(SUM(T49,T51,T53,T55)=0,"-",SUM(T49,T51,T53,T55))</f>
        <v>-</v>
      </c>
      <c r="U47" s="52" t="str">
        <f>IF(SUM(U49,U51,U53,U55)=0,"-",SUM(U49,U51,U53,U55))</f>
        <v>-</v>
      </c>
      <c r="V47" s="52" t="str">
        <f>IF(SUM(V49,V51,V53,V55)=0,"-",SUM(V49,V51,V53,V55))</f>
        <v>-</v>
      </c>
      <c r="W47" s="52" t="str">
        <f>IF(SUM(W49,W51,W53,W55)=0,"-",SUM(W49,W51,W53,W55))</f>
        <v>-</v>
      </c>
      <c r="X47" s="52" t="str">
        <f>IF(SUM(X49,X51,X53,X55)=0,"-",SUM(X49,X51,X53,X55))</f>
        <v>-</v>
      </c>
      <c r="Y47" s="52" t="str">
        <f>IF(SUM(Y49,Y51,Y53,Y55)=0,"-",SUM(Y49,Y51,Y53,Y55))</f>
        <v>-</v>
      </c>
      <c r="Z47" s="52" t="str">
        <f>IF(SUM(Z49,Z51,Z53,Z55)=0,"-",SUM(Z49,Z51,Z53,Z55))</f>
        <v>-</v>
      </c>
      <c r="AA47" s="52" t="str">
        <f>IF(SUM(AA49,AA51,AA53,AA55)=0,"-",SUM(AA49,AA51,AA53,AA55))</f>
        <v>-</v>
      </c>
      <c r="AB47" s="52" t="str">
        <f>IF(SUM(AB49,AB51,AB53,AB55)=0,"-",SUM(AB49,AB51,AB53,AB55))</f>
        <v>-</v>
      </c>
      <c r="AC47" s="52" t="str">
        <f>IF(SUM(AC49,AC51,AC53,AC55)=0,"-",SUM(AC49,AC51,AC53,AC55))</f>
        <v>-</v>
      </c>
      <c r="AD47" s="52" t="str">
        <f>IF(SUM(AD49,AD51,AD53,AD55)=0,"-",SUM(AD49,AD51,AD53,AD55))</f>
        <v>-</v>
      </c>
      <c r="AE47" s="37" t="str">
        <f>IF(AC47="-","-",AC47/AB47*100)</f>
        <v>-</v>
      </c>
      <c r="AF47" s="52" t="str">
        <f>IF(SUM(AF49,AF51,AF53,AF55)=0,"-",SUM(AF49,AF51,AF53,AF55))</f>
        <v>-</v>
      </c>
      <c r="AG47" s="52" t="str">
        <f>IF(SUM(AG49,AG51,AG53,AG55)=0,"-",SUM(AG49,AG51,AG53,AG55))</f>
        <v>-</v>
      </c>
      <c r="AH47" s="52" t="str">
        <f>IF(SUM(AH49,AH51,AH53,AH55)=0,"-",SUM(AH49,AH51,AH53,AH55))</f>
        <v>-</v>
      </c>
      <c r="AI47" s="37" t="str">
        <f>IF(AG47="-","-",AG47/AF47*100)</f>
        <v>-</v>
      </c>
      <c r="AJ47" s="52" t="str">
        <f>IF(SUM(AJ49,AJ51,AJ53,AJ55)=0,"-",SUM(AJ49,AJ51,AJ53,AJ55))</f>
        <v>-</v>
      </c>
      <c r="AK47" s="52" t="str">
        <f>IF(SUM(AK49,AK51,AK53,AK55)=0,"-",SUM(AK49,AK51,AK53,AK55))</f>
        <v>-</v>
      </c>
      <c r="AL47" s="52" t="str">
        <f>IF(SUM(AL49,AL51,AL53,AL55)=0,"-",SUM(AL49,AL51,AL53,AL55))</f>
        <v>-</v>
      </c>
      <c r="AM47" s="53" t="str">
        <f>IF(SUM(AM49,AM51,AM53,AM55)=0,"-",SUM(AM49,AM51,AM53,AM55))</f>
        <v>-</v>
      </c>
      <c r="AN47" s="52" t="str">
        <f>IF(SUM(AN49,AN51,AN53,AN55)=0,"-",SUM(AN49,AN51,AN53,AN55))</f>
        <v>-</v>
      </c>
      <c r="AO47" s="52" t="str">
        <f>IF(SUM(AO49,AO51,AO53,AO55)=0,"-",SUM(AO49,AO51,AO53,AO55))</f>
        <v>-</v>
      </c>
      <c r="AP47" s="51" t="str">
        <f>IF(SUM(AP49,AP51,AP53,AP55)=0,"-",SUM(AP49,AP51,AP53,AP55))</f>
        <v>-</v>
      </c>
      <c r="AQ47" s="51" t="str">
        <f>IF(SUM(AQ49,AQ51,AQ53,AQ55)=0,"-",SUM(AQ49,AQ51,AQ53,AQ55))</f>
        <v>-</v>
      </c>
      <c r="AR47" s="51" t="str">
        <f>IF(SUM(AR49,AR51,AR53,AR55)=0,"-",SUM(AR49,AR51,AR53,AR55))</f>
        <v>-</v>
      </c>
      <c r="AS47" s="51" t="str">
        <f>IF(SUM(AS49,AS51,AS53,AS55)=0,"-",SUM(AS49,AS51,AS53,AS55))</f>
        <v>-</v>
      </c>
      <c r="AT47" s="51" t="str">
        <f>IF(SUM(AT49,AT51,AT53,AT55)=0,"-",SUM(AT49,AT51,AT53,AT55))</f>
        <v>-</v>
      </c>
      <c r="AU47" s="51" t="str">
        <f>IF(SUM(AU49,AU51,AU53,AU55)=0,"-",SUM(AU49,AU51,AU53,AU55))</f>
        <v>-</v>
      </c>
      <c r="AV47" s="51" t="str">
        <f>IF(SUM(AV49,AV51,AV53,AV55)=0,"-",SUM(AV49,AV51,AV53,AV55))</f>
        <v>-</v>
      </c>
      <c r="AW47" s="51" t="str">
        <f>IF(SUM(AW49,AW51,AW53,AW55)=0,"-",SUM(AW49,AW51,AW53,AW55))</f>
        <v>-</v>
      </c>
      <c r="AX47" s="51" t="str">
        <f>IF(SUM(AX49,AX51,AX53,AX55)=0,"-",SUM(AX49,AX51,AX53,AX55))</f>
        <v>-</v>
      </c>
      <c r="AY47" s="51" t="str">
        <f>IF(SUM(AY49,AY51,AY53,AY55)=0,"-",SUM(AY49,AY51,AY53,AY55))</f>
        <v>-</v>
      </c>
      <c r="AZ47" s="51">
        <f>IF(SUM(AZ49,AZ51,AZ53,AZ55)=0,"-",SUM(AZ49,AZ51,AZ53,AZ55))</f>
        <v>103</v>
      </c>
      <c r="BA47" s="51" t="str">
        <f>IF(SUM(BA49,BA51,BA53,BA55)=0,"-",SUM(BA49,BA51,BA53,BA55))</f>
        <v>-</v>
      </c>
      <c r="BB47" s="51" t="str">
        <f>IF(SUM(BB49,BB51,BB53,BB55)=0,"-",SUM(BB49,BB51,BB53,BB55))</f>
        <v>-</v>
      </c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</row>
    <row r="48" spans="2:73" ht="13.5" customHeight="1">
      <c r="B48" s="46" t="s">
        <v>12</v>
      </c>
      <c r="C48" s="45" t="s">
        <v>8</v>
      </c>
      <c r="D48" s="44"/>
      <c r="E48" s="43">
        <v>135</v>
      </c>
      <c r="F48" s="42">
        <v>131</v>
      </c>
      <c r="G48" s="42">
        <v>2</v>
      </c>
      <c r="H48" s="42">
        <v>1</v>
      </c>
      <c r="I48" s="42">
        <v>1</v>
      </c>
      <c r="J48" s="42" t="s">
        <v>5</v>
      </c>
      <c r="K48" s="42" t="s">
        <v>5</v>
      </c>
      <c r="L48" s="34">
        <v>233</v>
      </c>
      <c r="M48" s="34">
        <v>2122</v>
      </c>
      <c r="N48" s="34" t="s">
        <v>5</v>
      </c>
      <c r="O48" s="34" t="s">
        <v>5</v>
      </c>
      <c r="P48" s="36" t="s">
        <v>5</v>
      </c>
      <c r="Q48" s="36" t="s">
        <v>5</v>
      </c>
      <c r="R48" s="36" t="s">
        <v>5</v>
      </c>
      <c r="S48" s="36">
        <v>145</v>
      </c>
      <c r="T48" s="36">
        <v>142</v>
      </c>
      <c r="U48" s="36">
        <v>149</v>
      </c>
      <c r="V48" s="36" t="s">
        <v>5</v>
      </c>
      <c r="W48" s="36" t="s">
        <v>5</v>
      </c>
      <c r="X48" s="36" t="s">
        <v>5</v>
      </c>
      <c r="Y48" s="36" t="s">
        <v>5</v>
      </c>
      <c r="Z48" s="36" t="s">
        <v>5</v>
      </c>
      <c r="AA48" s="36" t="s">
        <v>5</v>
      </c>
      <c r="AB48" s="36">
        <v>163</v>
      </c>
      <c r="AC48" s="36">
        <v>149</v>
      </c>
      <c r="AD48" s="36">
        <v>151</v>
      </c>
      <c r="AE48" s="37">
        <f>IF(AC48="-","-",AC48/AB48*100)</f>
        <v>91.411042944785279</v>
      </c>
      <c r="AF48" s="36">
        <v>145</v>
      </c>
      <c r="AG48" s="36">
        <v>136</v>
      </c>
      <c r="AH48" s="36">
        <v>140</v>
      </c>
      <c r="AI48" s="37">
        <f>IF(AG48="-","-",AG48/AF48*100)</f>
        <v>93.793103448275858</v>
      </c>
      <c r="AJ48" s="36" t="s">
        <v>5</v>
      </c>
      <c r="AK48" s="36" t="s">
        <v>5</v>
      </c>
      <c r="AL48" s="36" t="s">
        <v>5</v>
      </c>
      <c r="AM48" s="37" t="str">
        <f>IF(AK48="-","-",AK48/AJ48*100)</f>
        <v>-</v>
      </c>
      <c r="AN48" s="36" t="s">
        <v>5</v>
      </c>
      <c r="AO48" s="36" t="s">
        <v>5</v>
      </c>
      <c r="AP48" s="34" t="s">
        <v>5</v>
      </c>
      <c r="AQ48" s="35" t="s">
        <v>5</v>
      </c>
      <c r="AR48" s="35" t="s">
        <v>5</v>
      </c>
      <c r="AS48" s="34" t="s">
        <v>5</v>
      </c>
      <c r="AT48" s="34" t="s">
        <v>5</v>
      </c>
      <c r="AU48" s="34" t="s">
        <v>5</v>
      </c>
      <c r="AV48" s="34">
        <v>1</v>
      </c>
      <c r="AW48" s="34">
        <v>6</v>
      </c>
      <c r="AX48" s="35" t="s">
        <v>5</v>
      </c>
      <c r="AY48" s="35" t="s">
        <v>5</v>
      </c>
      <c r="AZ48" s="34">
        <v>133</v>
      </c>
      <c r="BA48" s="34" t="s">
        <v>5</v>
      </c>
      <c r="BB48" s="34" t="s">
        <v>5</v>
      </c>
      <c r="BC48" s="17"/>
    </row>
    <row r="49" spans="2:55" ht="13.5" customHeight="1">
      <c r="B49" s="48"/>
      <c r="C49" s="41"/>
      <c r="D49" s="40" t="s">
        <v>7</v>
      </c>
      <c r="E49" s="47"/>
      <c r="F49" s="38"/>
      <c r="G49" s="38"/>
      <c r="H49" s="38"/>
      <c r="I49" s="38"/>
      <c r="J49" s="38"/>
      <c r="K49" s="38"/>
      <c r="L49" s="34" t="s">
        <v>5</v>
      </c>
      <c r="M49" s="34" t="s">
        <v>5</v>
      </c>
      <c r="N49" s="34" t="s">
        <v>5</v>
      </c>
      <c r="O49" s="34" t="s">
        <v>5</v>
      </c>
      <c r="P49" s="36" t="s">
        <v>5</v>
      </c>
      <c r="Q49" s="36" t="s">
        <v>5</v>
      </c>
      <c r="R49" s="36" t="s">
        <v>5</v>
      </c>
      <c r="S49" s="36" t="s">
        <v>5</v>
      </c>
      <c r="T49" s="36" t="s">
        <v>5</v>
      </c>
      <c r="U49" s="36" t="s">
        <v>5</v>
      </c>
      <c r="V49" s="36" t="s">
        <v>5</v>
      </c>
      <c r="W49" s="36" t="s">
        <v>5</v>
      </c>
      <c r="X49" s="36" t="s">
        <v>5</v>
      </c>
      <c r="Y49" s="36" t="s">
        <v>5</v>
      </c>
      <c r="Z49" s="36" t="s">
        <v>5</v>
      </c>
      <c r="AA49" s="36" t="s">
        <v>5</v>
      </c>
      <c r="AB49" s="36" t="s">
        <v>6</v>
      </c>
      <c r="AC49" s="36" t="s">
        <v>6</v>
      </c>
      <c r="AD49" s="36" t="s">
        <v>5</v>
      </c>
      <c r="AE49" s="37" t="str">
        <f>IF(AC49="-","-",AC49/AB49*100)</f>
        <v>-</v>
      </c>
      <c r="AF49" s="36" t="s">
        <v>5</v>
      </c>
      <c r="AG49" s="36" t="s">
        <v>6</v>
      </c>
      <c r="AH49" s="36" t="s">
        <v>5</v>
      </c>
      <c r="AI49" s="37" t="str">
        <f>IF(AG49="-","-",AG49/AF49*100)</f>
        <v>-</v>
      </c>
      <c r="AJ49" s="36" t="s">
        <v>5</v>
      </c>
      <c r="AK49" s="36" t="s">
        <v>5</v>
      </c>
      <c r="AL49" s="36" t="s">
        <v>5</v>
      </c>
      <c r="AM49" s="37" t="str">
        <f>IF(AK49="-","-",AK49/AJ49*100)</f>
        <v>-</v>
      </c>
      <c r="AN49" s="36" t="s">
        <v>5</v>
      </c>
      <c r="AO49" s="36" t="s">
        <v>5</v>
      </c>
      <c r="AP49" s="34" t="s">
        <v>5</v>
      </c>
      <c r="AQ49" s="35" t="s">
        <v>5</v>
      </c>
      <c r="AR49" s="35" t="s">
        <v>5</v>
      </c>
      <c r="AS49" s="35" t="s">
        <v>5</v>
      </c>
      <c r="AT49" s="35" t="s">
        <v>5</v>
      </c>
      <c r="AU49" s="35" t="s">
        <v>5</v>
      </c>
      <c r="AV49" s="35" t="s">
        <v>5</v>
      </c>
      <c r="AW49" s="35" t="s">
        <v>5</v>
      </c>
      <c r="AX49" s="35" t="s">
        <v>5</v>
      </c>
      <c r="AY49" s="35" t="s">
        <v>5</v>
      </c>
      <c r="AZ49" s="35" t="s">
        <v>5</v>
      </c>
      <c r="BA49" s="34" t="s">
        <v>5</v>
      </c>
      <c r="BB49" s="34" t="s">
        <v>5</v>
      </c>
      <c r="BC49" s="17"/>
    </row>
    <row r="50" spans="2:55" ht="13.5" customHeight="1">
      <c r="B50" s="46" t="s">
        <v>11</v>
      </c>
      <c r="C50" s="45" t="s">
        <v>8</v>
      </c>
      <c r="D50" s="44"/>
      <c r="E50" s="43">
        <v>39</v>
      </c>
      <c r="F50" s="42">
        <v>37</v>
      </c>
      <c r="G50" s="42">
        <v>2</v>
      </c>
      <c r="H50" s="49" t="s">
        <v>5</v>
      </c>
      <c r="I50" s="42" t="s">
        <v>5</v>
      </c>
      <c r="J50" s="42" t="s">
        <v>5</v>
      </c>
      <c r="K50" s="42" t="s">
        <v>5</v>
      </c>
      <c r="L50" s="34">
        <v>61</v>
      </c>
      <c r="M50" s="34">
        <v>427</v>
      </c>
      <c r="N50" s="34" t="s">
        <v>5</v>
      </c>
      <c r="O50" s="34" t="s">
        <v>5</v>
      </c>
      <c r="P50" s="36" t="s">
        <v>5</v>
      </c>
      <c r="Q50" s="36" t="s">
        <v>5</v>
      </c>
      <c r="R50" s="36" t="s">
        <v>5</v>
      </c>
      <c r="S50" s="36">
        <v>37</v>
      </c>
      <c r="T50" s="36">
        <v>37</v>
      </c>
      <c r="U50" s="36">
        <v>37</v>
      </c>
      <c r="V50" s="36">
        <v>34</v>
      </c>
      <c r="W50" s="36">
        <v>31</v>
      </c>
      <c r="X50" s="36">
        <v>31</v>
      </c>
      <c r="Y50" s="36">
        <v>70</v>
      </c>
      <c r="Z50" s="36">
        <v>67</v>
      </c>
      <c r="AA50" s="36">
        <v>67</v>
      </c>
      <c r="AB50" s="36">
        <v>36</v>
      </c>
      <c r="AC50" s="36">
        <v>36</v>
      </c>
      <c r="AD50" s="36">
        <v>36</v>
      </c>
      <c r="AE50" s="37">
        <f>IF(AC50="-","-",AC50/AB50*100)</f>
        <v>100</v>
      </c>
      <c r="AF50" s="36">
        <v>38</v>
      </c>
      <c r="AG50" s="36">
        <v>38</v>
      </c>
      <c r="AH50" s="36">
        <v>38</v>
      </c>
      <c r="AI50" s="37">
        <f>IF(AG50="-","-",AG50/AF50*100)</f>
        <v>100</v>
      </c>
      <c r="AJ50" s="36" t="s">
        <v>5</v>
      </c>
      <c r="AK50" s="36" t="s">
        <v>5</v>
      </c>
      <c r="AL50" s="36" t="s">
        <v>5</v>
      </c>
      <c r="AM50" s="37" t="str">
        <f>IF(AK50="-","-",AK50/AJ50*100)</f>
        <v>-</v>
      </c>
      <c r="AN50" s="36" t="s">
        <v>5</v>
      </c>
      <c r="AO50" s="36" t="s">
        <v>5</v>
      </c>
      <c r="AP50" s="34" t="s">
        <v>5</v>
      </c>
      <c r="AQ50" s="35" t="s">
        <v>5</v>
      </c>
      <c r="AR50" s="35" t="s">
        <v>5</v>
      </c>
      <c r="AS50" s="34">
        <v>1</v>
      </c>
      <c r="AT50" s="34" t="s">
        <v>5</v>
      </c>
      <c r="AU50" s="34" t="s">
        <v>5</v>
      </c>
      <c r="AV50" s="34" t="s">
        <v>5</v>
      </c>
      <c r="AW50" s="34" t="s">
        <v>5</v>
      </c>
      <c r="AX50" s="35" t="s">
        <v>5</v>
      </c>
      <c r="AY50" s="35" t="s">
        <v>5</v>
      </c>
      <c r="AZ50" s="34">
        <v>38</v>
      </c>
      <c r="BA50" s="34" t="s">
        <v>5</v>
      </c>
      <c r="BB50" s="34" t="s">
        <v>5</v>
      </c>
      <c r="BC50" s="17"/>
    </row>
    <row r="51" spans="2:55" ht="13.5" customHeight="1">
      <c r="B51" s="48"/>
      <c r="C51" s="41"/>
      <c r="D51" s="40" t="s">
        <v>7</v>
      </c>
      <c r="E51" s="47"/>
      <c r="F51" s="38"/>
      <c r="G51" s="38"/>
      <c r="H51" s="38"/>
      <c r="I51" s="38"/>
      <c r="J51" s="38"/>
      <c r="K51" s="38"/>
      <c r="L51" s="34">
        <v>61</v>
      </c>
      <c r="M51" s="34">
        <v>427</v>
      </c>
      <c r="N51" s="34" t="s">
        <v>5</v>
      </c>
      <c r="O51" s="34" t="s">
        <v>5</v>
      </c>
      <c r="P51" s="36" t="s">
        <v>5</v>
      </c>
      <c r="Q51" s="36" t="s">
        <v>5</v>
      </c>
      <c r="R51" s="36" t="s">
        <v>5</v>
      </c>
      <c r="S51" s="36" t="s">
        <v>5</v>
      </c>
      <c r="T51" s="36" t="s">
        <v>5</v>
      </c>
      <c r="U51" s="36" t="s">
        <v>5</v>
      </c>
      <c r="V51" s="36" t="s">
        <v>5</v>
      </c>
      <c r="W51" s="36" t="s">
        <v>5</v>
      </c>
      <c r="X51" s="36" t="s">
        <v>5</v>
      </c>
      <c r="Y51" s="36" t="s">
        <v>5</v>
      </c>
      <c r="Z51" s="36" t="s">
        <v>5</v>
      </c>
      <c r="AA51" s="36" t="s">
        <v>5</v>
      </c>
      <c r="AB51" s="36" t="s">
        <v>5</v>
      </c>
      <c r="AC51" s="36" t="s">
        <v>5</v>
      </c>
      <c r="AD51" s="36" t="s">
        <v>5</v>
      </c>
      <c r="AE51" s="37" t="str">
        <f>IF(AC51="-","-",AC51/AB51*100)</f>
        <v>-</v>
      </c>
      <c r="AF51" s="36" t="s">
        <v>6</v>
      </c>
      <c r="AG51" s="36" t="s">
        <v>6</v>
      </c>
      <c r="AH51" s="36" t="s">
        <v>5</v>
      </c>
      <c r="AI51" s="37" t="str">
        <f>IF(AG51="-","-",AG51/AF51*100)</f>
        <v>-</v>
      </c>
      <c r="AJ51" s="36" t="s">
        <v>5</v>
      </c>
      <c r="AK51" s="36" t="s">
        <v>5</v>
      </c>
      <c r="AL51" s="36" t="s">
        <v>5</v>
      </c>
      <c r="AM51" s="37" t="str">
        <f>IF(AK51="-","-",AK51/AJ51*100)</f>
        <v>-</v>
      </c>
      <c r="AN51" s="36" t="s">
        <v>5</v>
      </c>
      <c r="AO51" s="36" t="s">
        <v>5</v>
      </c>
      <c r="AP51" s="34" t="s">
        <v>5</v>
      </c>
      <c r="AQ51" s="35" t="s">
        <v>5</v>
      </c>
      <c r="AR51" s="35" t="s">
        <v>5</v>
      </c>
      <c r="AS51" s="35" t="s">
        <v>5</v>
      </c>
      <c r="AT51" s="35" t="s">
        <v>5</v>
      </c>
      <c r="AU51" s="35" t="s">
        <v>5</v>
      </c>
      <c r="AV51" s="35" t="s">
        <v>5</v>
      </c>
      <c r="AW51" s="35" t="s">
        <v>5</v>
      </c>
      <c r="AX51" s="35" t="s">
        <v>5</v>
      </c>
      <c r="AY51" s="35" t="s">
        <v>5</v>
      </c>
      <c r="AZ51" s="35">
        <v>38</v>
      </c>
      <c r="BA51" s="34" t="s">
        <v>5</v>
      </c>
      <c r="BB51" s="34" t="s">
        <v>5</v>
      </c>
      <c r="BC51" s="17"/>
    </row>
    <row r="52" spans="2:55" ht="13.5" customHeight="1">
      <c r="B52" s="46" t="s">
        <v>10</v>
      </c>
      <c r="C52" s="45" t="s">
        <v>8</v>
      </c>
      <c r="D52" s="44"/>
      <c r="E52" s="43">
        <v>36</v>
      </c>
      <c r="F52" s="42">
        <v>36</v>
      </c>
      <c r="G52" s="42" t="s">
        <v>5</v>
      </c>
      <c r="H52" s="42" t="s">
        <v>5</v>
      </c>
      <c r="I52" s="42" t="s">
        <v>5</v>
      </c>
      <c r="J52" s="42" t="s">
        <v>5</v>
      </c>
      <c r="K52" s="42" t="s">
        <v>5</v>
      </c>
      <c r="L52" s="34">
        <v>54</v>
      </c>
      <c r="M52" s="34">
        <v>410</v>
      </c>
      <c r="N52" s="34" t="s">
        <v>5</v>
      </c>
      <c r="O52" s="34" t="s">
        <v>5</v>
      </c>
      <c r="P52" s="36" t="s">
        <v>5</v>
      </c>
      <c r="Q52" s="36" t="s">
        <v>5</v>
      </c>
      <c r="R52" s="36" t="s">
        <v>5</v>
      </c>
      <c r="S52" s="36">
        <v>37</v>
      </c>
      <c r="T52" s="36">
        <v>37</v>
      </c>
      <c r="U52" s="36">
        <v>41</v>
      </c>
      <c r="V52" s="36" t="s">
        <v>5</v>
      </c>
      <c r="W52" s="36" t="s">
        <v>5</v>
      </c>
      <c r="X52" s="36" t="s">
        <v>5</v>
      </c>
      <c r="Y52" s="36" t="s">
        <v>5</v>
      </c>
      <c r="Z52" s="36" t="s">
        <v>5</v>
      </c>
      <c r="AA52" s="36" t="s">
        <v>5</v>
      </c>
      <c r="AB52" s="36">
        <v>32</v>
      </c>
      <c r="AC52" s="36">
        <v>31</v>
      </c>
      <c r="AD52" s="36">
        <v>34</v>
      </c>
      <c r="AE52" s="37">
        <f>IF(AC52="-","-",AC52/AB52*100)</f>
        <v>96.875</v>
      </c>
      <c r="AF52" s="36">
        <v>29</v>
      </c>
      <c r="AG52" s="36">
        <v>25</v>
      </c>
      <c r="AH52" s="36">
        <v>25</v>
      </c>
      <c r="AI52" s="37">
        <f>IF(AG52="-","-",AG52/AF52*100)</f>
        <v>86.206896551724128</v>
      </c>
      <c r="AJ52" s="36">
        <v>36</v>
      </c>
      <c r="AK52" s="36">
        <v>35</v>
      </c>
      <c r="AL52" s="36">
        <v>35</v>
      </c>
      <c r="AM52" s="37">
        <f>IF(AK52="-","-",AK52/AJ52*100)</f>
        <v>97.222222222222214</v>
      </c>
      <c r="AN52" s="36" t="s">
        <v>5</v>
      </c>
      <c r="AO52" s="36" t="s">
        <v>5</v>
      </c>
      <c r="AP52" s="34" t="s">
        <v>5</v>
      </c>
      <c r="AQ52" s="35" t="s">
        <v>5</v>
      </c>
      <c r="AR52" s="35" t="s">
        <v>5</v>
      </c>
      <c r="AS52" s="34" t="s">
        <v>5</v>
      </c>
      <c r="AT52" s="34" t="s">
        <v>5</v>
      </c>
      <c r="AU52" s="34" t="s">
        <v>5</v>
      </c>
      <c r="AV52" s="34">
        <v>1</v>
      </c>
      <c r="AW52" s="34" t="s">
        <v>5</v>
      </c>
      <c r="AX52" s="35" t="s">
        <v>5</v>
      </c>
      <c r="AY52" s="35" t="s">
        <v>5</v>
      </c>
      <c r="AZ52" s="34">
        <v>33</v>
      </c>
      <c r="BA52" s="34" t="s">
        <v>5</v>
      </c>
      <c r="BB52" s="34" t="s">
        <v>5</v>
      </c>
      <c r="BC52" s="17"/>
    </row>
    <row r="53" spans="2:55" ht="13.5" customHeight="1">
      <c r="B53" s="48"/>
      <c r="C53" s="41"/>
      <c r="D53" s="40" t="s">
        <v>7</v>
      </c>
      <c r="E53" s="47"/>
      <c r="F53" s="38"/>
      <c r="G53" s="38"/>
      <c r="H53" s="38"/>
      <c r="I53" s="38"/>
      <c r="J53" s="38"/>
      <c r="K53" s="38"/>
      <c r="L53" s="34">
        <v>54</v>
      </c>
      <c r="M53" s="34">
        <v>410</v>
      </c>
      <c r="N53" s="34" t="s">
        <v>5</v>
      </c>
      <c r="O53" s="34" t="s">
        <v>5</v>
      </c>
      <c r="P53" s="36" t="s">
        <v>5</v>
      </c>
      <c r="Q53" s="36" t="s">
        <v>5</v>
      </c>
      <c r="R53" s="36" t="s">
        <v>5</v>
      </c>
      <c r="S53" s="36" t="s">
        <v>5</v>
      </c>
      <c r="T53" s="36" t="s">
        <v>5</v>
      </c>
      <c r="U53" s="36" t="s">
        <v>5</v>
      </c>
      <c r="V53" s="36" t="s">
        <v>5</v>
      </c>
      <c r="W53" s="36" t="s">
        <v>5</v>
      </c>
      <c r="X53" s="36" t="s">
        <v>5</v>
      </c>
      <c r="Y53" s="36" t="s">
        <v>5</v>
      </c>
      <c r="Z53" s="36" t="s">
        <v>5</v>
      </c>
      <c r="AA53" s="36" t="s">
        <v>5</v>
      </c>
      <c r="AB53" s="36" t="s">
        <v>5</v>
      </c>
      <c r="AC53" s="36" t="s">
        <v>5</v>
      </c>
      <c r="AD53" s="36" t="s">
        <v>5</v>
      </c>
      <c r="AE53" s="37" t="str">
        <f>IF(AC53="-","-",AC53/AB53*100)</f>
        <v>-</v>
      </c>
      <c r="AF53" s="36" t="s">
        <v>6</v>
      </c>
      <c r="AG53" s="36" t="s">
        <v>6</v>
      </c>
      <c r="AH53" s="36" t="s">
        <v>5</v>
      </c>
      <c r="AI53" s="37" t="str">
        <f>IF(AG53="-","-",AG53/AF53*100)</f>
        <v>-</v>
      </c>
      <c r="AJ53" s="36" t="s">
        <v>5</v>
      </c>
      <c r="AK53" s="36" t="s">
        <v>5</v>
      </c>
      <c r="AL53" s="36" t="s">
        <v>5</v>
      </c>
      <c r="AM53" s="37" t="str">
        <f>IF(AK53="-","-",AK53/AJ53*100)</f>
        <v>-</v>
      </c>
      <c r="AN53" s="36" t="s">
        <v>5</v>
      </c>
      <c r="AO53" s="36" t="s">
        <v>5</v>
      </c>
      <c r="AP53" s="34" t="s">
        <v>5</v>
      </c>
      <c r="AQ53" s="35" t="s">
        <v>5</v>
      </c>
      <c r="AR53" s="35" t="s">
        <v>5</v>
      </c>
      <c r="AS53" s="35" t="s">
        <v>5</v>
      </c>
      <c r="AT53" s="35" t="s">
        <v>5</v>
      </c>
      <c r="AU53" s="35" t="s">
        <v>5</v>
      </c>
      <c r="AV53" s="35" t="s">
        <v>5</v>
      </c>
      <c r="AW53" s="35" t="s">
        <v>5</v>
      </c>
      <c r="AX53" s="35" t="s">
        <v>5</v>
      </c>
      <c r="AY53" s="35" t="s">
        <v>5</v>
      </c>
      <c r="AZ53" s="35">
        <v>33</v>
      </c>
      <c r="BA53" s="34" t="s">
        <v>5</v>
      </c>
      <c r="BB53" s="34" t="s">
        <v>5</v>
      </c>
      <c r="BC53" s="17"/>
    </row>
    <row r="54" spans="2:55" ht="13.5" customHeight="1">
      <c r="B54" s="46" t="s">
        <v>9</v>
      </c>
      <c r="C54" s="45" t="s">
        <v>8</v>
      </c>
      <c r="D54" s="44"/>
      <c r="E54" s="43">
        <v>35</v>
      </c>
      <c r="F54" s="42">
        <v>28</v>
      </c>
      <c r="G54" s="42">
        <v>4</v>
      </c>
      <c r="H54" s="42">
        <v>1</v>
      </c>
      <c r="I54" s="42">
        <v>1</v>
      </c>
      <c r="J54" s="42">
        <v>1</v>
      </c>
      <c r="K54" s="42" t="s">
        <v>5</v>
      </c>
      <c r="L54" s="34">
        <v>62</v>
      </c>
      <c r="M54" s="34">
        <v>482</v>
      </c>
      <c r="N54" s="34" t="s">
        <v>5</v>
      </c>
      <c r="O54" s="34" t="s">
        <v>5</v>
      </c>
      <c r="P54" s="36">
        <v>45</v>
      </c>
      <c r="Q54" s="36">
        <v>44</v>
      </c>
      <c r="R54" s="36">
        <v>45</v>
      </c>
      <c r="S54" s="36" t="s">
        <v>5</v>
      </c>
      <c r="T54" s="36" t="s">
        <v>5</v>
      </c>
      <c r="U54" s="36" t="s">
        <v>5</v>
      </c>
      <c r="V54" s="36" t="s">
        <v>5</v>
      </c>
      <c r="W54" s="36" t="s">
        <v>5</v>
      </c>
      <c r="X54" s="36" t="s">
        <v>5</v>
      </c>
      <c r="Y54" s="36" t="s">
        <v>5</v>
      </c>
      <c r="Z54" s="36" t="s">
        <v>5</v>
      </c>
      <c r="AA54" s="36" t="s">
        <v>5</v>
      </c>
      <c r="AB54" s="36">
        <v>40</v>
      </c>
      <c r="AC54" s="36">
        <v>40</v>
      </c>
      <c r="AD54" s="36">
        <v>40</v>
      </c>
      <c r="AE54" s="37">
        <f>IF(AC54="-","-",AC54/AB54*100)</f>
        <v>100</v>
      </c>
      <c r="AF54" s="36">
        <v>57</v>
      </c>
      <c r="AG54" s="36">
        <v>55</v>
      </c>
      <c r="AH54" s="36">
        <v>55</v>
      </c>
      <c r="AI54" s="37">
        <f>IF(AG54="-","-",AG54/AF54*100)</f>
        <v>96.491228070175438</v>
      </c>
      <c r="AJ54" s="36" t="s">
        <v>5</v>
      </c>
      <c r="AK54" s="36" t="s">
        <v>5</v>
      </c>
      <c r="AL54" s="36" t="s">
        <v>5</v>
      </c>
      <c r="AM54" s="37" t="str">
        <f>IF(AK54="-","-",AK54/AJ54*100)</f>
        <v>-</v>
      </c>
      <c r="AN54" s="36" t="s">
        <v>5</v>
      </c>
      <c r="AO54" s="36" t="s">
        <v>5</v>
      </c>
      <c r="AP54" s="34" t="s">
        <v>5</v>
      </c>
      <c r="AQ54" s="35" t="s">
        <v>5</v>
      </c>
      <c r="AR54" s="35" t="s">
        <v>5</v>
      </c>
      <c r="AS54" s="34" t="s">
        <v>5</v>
      </c>
      <c r="AT54" s="34" t="s">
        <v>5</v>
      </c>
      <c r="AU54" s="34" t="s">
        <v>5</v>
      </c>
      <c r="AV54" s="34">
        <v>1</v>
      </c>
      <c r="AW54" s="34" t="s">
        <v>5</v>
      </c>
      <c r="AX54" s="35" t="s">
        <v>5</v>
      </c>
      <c r="AY54" s="35" t="s">
        <v>5</v>
      </c>
      <c r="AZ54" s="34">
        <v>32</v>
      </c>
      <c r="BA54" s="34" t="s">
        <v>5</v>
      </c>
      <c r="BB54" s="34" t="s">
        <v>5</v>
      </c>
      <c r="BC54" s="17"/>
    </row>
    <row r="55" spans="2:55" ht="13.5" customHeight="1">
      <c r="B55" s="41"/>
      <c r="C55" s="41"/>
      <c r="D55" s="40" t="s">
        <v>7</v>
      </c>
      <c r="E55" s="39"/>
      <c r="F55" s="38"/>
      <c r="G55" s="38"/>
      <c r="H55" s="38"/>
      <c r="I55" s="38"/>
      <c r="J55" s="38"/>
      <c r="K55" s="38"/>
      <c r="L55" s="34">
        <v>62</v>
      </c>
      <c r="M55" s="34">
        <v>482</v>
      </c>
      <c r="N55" s="34" t="s">
        <v>5</v>
      </c>
      <c r="O55" s="34" t="s">
        <v>5</v>
      </c>
      <c r="P55" s="36">
        <v>2</v>
      </c>
      <c r="Q55" s="36">
        <v>2</v>
      </c>
      <c r="R55" s="36">
        <v>2</v>
      </c>
      <c r="S55" s="36" t="s">
        <v>5</v>
      </c>
      <c r="T55" s="36" t="s">
        <v>5</v>
      </c>
      <c r="U55" s="36" t="s">
        <v>5</v>
      </c>
      <c r="V55" s="36" t="s">
        <v>5</v>
      </c>
      <c r="W55" s="36" t="s">
        <v>5</v>
      </c>
      <c r="X55" s="36" t="s">
        <v>5</v>
      </c>
      <c r="Y55" s="36" t="s">
        <v>5</v>
      </c>
      <c r="Z55" s="36" t="s">
        <v>5</v>
      </c>
      <c r="AA55" s="36" t="s">
        <v>5</v>
      </c>
      <c r="AB55" s="36" t="s">
        <v>6</v>
      </c>
      <c r="AC55" s="36" t="s">
        <v>6</v>
      </c>
      <c r="AD55" s="36" t="s">
        <v>5</v>
      </c>
      <c r="AE55" s="37" t="str">
        <f>IF(AC55="-","-",AC55/AB55*100)</f>
        <v>-</v>
      </c>
      <c r="AF55" s="36" t="s">
        <v>5</v>
      </c>
      <c r="AG55" s="36" t="s">
        <v>6</v>
      </c>
      <c r="AH55" s="36" t="s">
        <v>5</v>
      </c>
      <c r="AI55" s="37" t="str">
        <f>IF(AG55="-","-",AG55/AF55*100)</f>
        <v>-</v>
      </c>
      <c r="AJ55" s="36" t="s">
        <v>5</v>
      </c>
      <c r="AK55" s="36" t="s">
        <v>5</v>
      </c>
      <c r="AL55" s="36" t="s">
        <v>5</v>
      </c>
      <c r="AM55" s="37" t="str">
        <f>IF(AK55="-","-",AK55/AJ55*100)</f>
        <v>-</v>
      </c>
      <c r="AN55" s="36" t="s">
        <v>5</v>
      </c>
      <c r="AO55" s="36" t="s">
        <v>5</v>
      </c>
      <c r="AP55" s="34" t="s">
        <v>5</v>
      </c>
      <c r="AQ55" s="35" t="s">
        <v>5</v>
      </c>
      <c r="AR55" s="35" t="s">
        <v>5</v>
      </c>
      <c r="AS55" s="35" t="s">
        <v>5</v>
      </c>
      <c r="AT55" s="35" t="s">
        <v>5</v>
      </c>
      <c r="AU55" s="35" t="s">
        <v>5</v>
      </c>
      <c r="AV55" s="35" t="s">
        <v>5</v>
      </c>
      <c r="AW55" s="35" t="s">
        <v>5</v>
      </c>
      <c r="AX55" s="35" t="s">
        <v>5</v>
      </c>
      <c r="AY55" s="35" t="s">
        <v>5</v>
      </c>
      <c r="AZ55" s="35">
        <v>32</v>
      </c>
      <c r="BA55" s="34" t="s">
        <v>5</v>
      </c>
      <c r="BB55" s="34" t="s">
        <v>5</v>
      </c>
      <c r="BC55" s="17"/>
    </row>
    <row r="56" spans="2:55" ht="25.5" customHeight="1">
      <c r="B56" s="33" t="s">
        <v>4</v>
      </c>
      <c r="C56" s="3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0"/>
      <c r="AQ56" s="30"/>
      <c r="AR56" s="30"/>
    </row>
    <row r="57" spans="2:55" s="24" customFormat="1" ht="23.25" customHeight="1">
      <c r="B57" s="29" t="s">
        <v>3</v>
      </c>
      <c r="C57" s="29"/>
      <c r="D57" s="29"/>
      <c r="E57" s="29"/>
      <c r="F57" s="29"/>
      <c r="G57" s="29"/>
      <c r="H57" s="29"/>
      <c r="I57" s="29"/>
      <c r="J57" s="29"/>
      <c r="K57" s="29"/>
      <c r="L57" s="16"/>
      <c r="M57" s="28"/>
      <c r="N57" s="28"/>
      <c r="O57" s="28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  <c r="AH57" s="26"/>
      <c r="AI57" s="25"/>
      <c r="AJ57" s="25"/>
      <c r="AK57" s="25"/>
      <c r="AL57" s="25"/>
      <c r="AM57" s="25"/>
      <c r="AN57" s="25"/>
      <c r="AO57" s="25"/>
    </row>
    <row r="58" spans="2:55">
      <c r="J58" s="17"/>
      <c r="K58" s="17"/>
      <c r="L58" s="17"/>
      <c r="M58" s="17"/>
      <c r="N58" s="17"/>
      <c r="O58" s="17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18"/>
      <c r="AA58" s="18"/>
      <c r="AB58" s="18"/>
      <c r="AC58" s="18"/>
      <c r="AD58" s="18"/>
      <c r="AE58" s="18"/>
      <c r="AF58" s="22"/>
      <c r="AG58" s="23"/>
      <c r="AH58" s="22"/>
      <c r="AI58" s="22"/>
      <c r="AJ58" s="22"/>
      <c r="AK58" s="22"/>
      <c r="AL58" s="22"/>
      <c r="AM58" s="22"/>
      <c r="AN58" s="22"/>
      <c r="AO58" s="22"/>
      <c r="AP58" s="17"/>
      <c r="AQ58" s="17"/>
      <c r="AR58" s="17"/>
    </row>
    <row r="59" spans="2:55" ht="11.25" customHeight="1">
      <c r="B59" s="4" t="s">
        <v>2</v>
      </c>
      <c r="J59" s="17"/>
      <c r="K59" s="17"/>
      <c r="L59" s="21"/>
      <c r="M59" s="15"/>
      <c r="N59" s="15"/>
      <c r="O59" s="15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18"/>
      <c r="AA59" s="18"/>
      <c r="AB59" s="18"/>
      <c r="AC59" s="18"/>
      <c r="AD59" s="18"/>
      <c r="AE59" s="18"/>
      <c r="AF59" s="18"/>
      <c r="AG59" s="19"/>
      <c r="AH59" s="18"/>
      <c r="AI59" s="18"/>
      <c r="AJ59" s="18"/>
      <c r="AK59" s="18"/>
      <c r="AL59" s="18"/>
      <c r="AM59" s="18"/>
      <c r="AN59" s="18"/>
      <c r="AO59" s="18"/>
    </row>
    <row r="60" spans="2:55" ht="11.25" customHeight="1">
      <c r="B60" s="4" t="s">
        <v>1</v>
      </c>
      <c r="J60" s="17"/>
      <c r="K60" s="17"/>
      <c r="L60" s="15"/>
      <c r="M60" s="15"/>
      <c r="N60" s="15"/>
      <c r="O60" s="15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18"/>
      <c r="AA60" s="18"/>
      <c r="AB60" s="18"/>
      <c r="AC60" s="18"/>
      <c r="AD60" s="18"/>
      <c r="AE60" s="18"/>
      <c r="AF60" s="18"/>
      <c r="AG60" s="19"/>
      <c r="AH60" s="18"/>
      <c r="AI60" s="18"/>
      <c r="AJ60" s="18"/>
      <c r="AK60" s="18"/>
      <c r="AL60" s="18"/>
      <c r="AM60" s="18"/>
      <c r="AN60" s="18"/>
      <c r="AO60" s="18"/>
    </row>
    <row r="61" spans="2:55" ht="11.25" customHeight="1">
      <c r="B61" s="4" t="s">
        <v>0</v>
      </c>
      <c r="J61" s="17"/>
      <c r="K61" s="17"/>
      <c r="L61" s="15"/>
      <c r="M61" s="15"/>
      <c r="N61" s="15"/>
      <c r="O61" s="15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18"/>
      <c r="AA61" s="18"/>
      <c r="AB61" s="18"/>
      <c r="AC61" s="18"/>
      <c r="AD61" s="18"/>
      <c r="AE61" s="18"/>
      <c r="AF61" s="18"/>
      <c r="AG61" s="19"/>
      <c r="AH61" s="18"/>
      <c r="AI61" s="18"/>
      <c r="AJ61" s="18"/>
      <c r="AK61" s="18"/>
      <c r="AL61" s="18"/>
      <c r="AM61" s="18"/>
      <c r="AN61" s="18"/>
      <c r="AO61" s="18"/>
    </row>
    <row r="62" spans="2:55" ht="11.25" customHeight="1">
      <c r="J62" s="17"/>
      <c r="K62" s="17"/>
      <c r="L62" s="15"/>
      <c r="M62" s="15"/>
      <c r="N62" s="15"/>
      <c r="O62" s="15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2:55" ht="11.25" customHeight="1">
      <c r="J63" s="17"/>
      <c r="K63" s="17"/>
      <c r="L63" s="15"/>
      <c r="M63" s="15"/>
      <c r="N63" s="15"/>
      <c r="O63" s="15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2:55" ht="11.25" customHeight="1">
      <c r="J64" s="17"/>
      <c r="K64" s="17"/>
      <c r="L64" s="15"/>
      <c r="M64" s="15"/>
      <c r="N64" s="15"/>
      <c r="O64" s="15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41" s="9" customFormat="1" ht="22.5" customHeight="1">
      <c r="A65" s="13"/>
      <c r="B65" s="13"/>
      <c r="C65" s="12"/>
      <c r="J65" s="16"/>
      <c r="K65" s="16"/>
      <c r="L65" s="15"/>
      <c r="M65" s="15"/>
      <c r="N65" s="15"/>
      <c r="O65" s="15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0"/>
      <c r="AA65" s="10"/>
      <c r="AB65" s="10"/>
      <c r="AC65" s="10"/>
      <c r="AD65" s="10"/>
      <c r="AE65" s="10"/>
      <c r="AF65" s="10"/>
      <c r="AG65" s="11"/>
      <c r="AH65" s="10"/>
      <c r="AI65" s="10"/>
      <c r="AJ65" s="10"/>
      <c r="AK65" s="10"/>
      <c r="AL65" s="10"/>
      <c r="AM65" s="10"/>
      <c r="AN65" s="10"/>
      <c r="AO65" s="10"/>
    </row>
    <row r="66" spans="1:41" s="9" customFormat="1" ht="19.5" customHeight="1">
      <c r="A66" s="13"/>
      <c r="B66" s="13"/>
      <c r="C66" s="12"/>
      <c r="J66" s="16"/>
      <c r="K66" s="16"/>
      <c r="L66" s="15"/>
      <c r="M66" s="15"/>
      <c r="N66" s="15"/>
      <c r="O66" s="15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0"/>
      <c r="AA66" s="10"/>
      <c r="AB66" s="10"/>
      <c r="AC66" s="10"/>
      <c r="AD66" s="10"/>
      <c r="AE66" s="10"/>
      <c r="AF66" s="10"/>
      <c r="AG66" s="11"/>
      <c r="AH66" s="10"/>
      <c r="AI66" s="10"/>
      <c r="AJ66" s="10"/>
      <c r="AK66" s="10"/>
      <c r="AL66" s="10"/>
      <c r="AM66" s="10"/>
      <c r="AN66" s="10"/>
      <c r="AO66" s="10"/>
    </row>
    <row r="67" spans="1:41" s="9" customFormat="1" ht="19.5" customHeight="1">
      <c r="A67" s="13"/>
      <c r="B67" s="13"/>
      <c r="C67" s="12"/>
      <c r="J67" s="16"/>
      <c r="K67" s="16"/>
      <c r="L67" s="15"/>
      <c r="M67" s="15"/>
      <c r="N67" s="15"/>
      <c r="O67" s="15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0"/>
      <c r="AA67" s="10"/>
      <c r="AB67" s="10"/>
      <c r="AC67" s="10"/>
      <c r="AD67" s="10"/>
      <c r="AE67" s="10"/>
      <c r="AF67" s="10"/>
      <c r="AG67" s="11"/>
      <c r="AH67" s="10"/>
      <c r="AI67" s="10"/>
      <c r="AJ67" s="10"/>
      <c r="AK67" s="10"/>
      <c r="AL67" s="10"/>
      <c r="AM67" s="10"/>
      <c r="AN67" s="10"/>
      <c r="AO67" s="10"/>
    </row>
    <row r="68" spans="1:41" s="9" customFormat="1" ht="13.5" customHeight="1">
      <c r="A68" s="13"/>
      <c r="B68" s="13"/>
      <c r="C68" s="12"/>
      <c r="J68" s="16"/>
      <c r="K68" s="16"/>
      <c r="L68" s="15"/>
      <c r="M68" s="15"/>
      <c r="N68" s="15"/>
      <c r="O68" s="15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0"/>
      <c r="AA68" s="10"/>
      <c r="AB68" s="10"/>
      <c r="AC68" s="10"/>
      <c r="AD68" s="10"/>
      <c r="AE68" s="10"/>
      <c r="AF68" s="10"/>
      <c r="AG68" s="11"/>
      <c r="AH68" s="10"/>
      <c r="AI68" s="10"/>
      <c r="AJ68" s="10"/>
      <c r="AK68" s="10"/>
      <c r="AL68" s="10"/>
      <c r="AM68" s="10"/>
      <c r="AN68" s="10"/>
      <c r="AO68" s="10"/>
    </row>
    <row r="69" spans="1:41" s="9" customFormat="1" ht="13.5" customHeight="1">
      <c r="A69" s="13"/>
      <c r="B69" s="13"/>
      <c r="C69" s="1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1"/>
      <c r="AH69" s="10"/>
      <c r="AI69" s="10"/>
      <c r="AJ69" s="10"/>
      <c r="AK69" s="10"/>
      <c r="AL69" s="10"/>
      <c r="AM69" s="10"/>
      <c r="AN69" s="10"/>
      <c r="AO69" s="10"/>
    </row>
    <row r="70" spans="1:41" s="5" customFormat="1" ht="18.75">
      <c r="B70" s="8"/>
      <c r="C70" s="8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7"/>
      <c r="AH70" s="6"/>
      <c r="AI70" s="6"/>
      <c r="AJ70" s="6"/>
      <c r="AK70" s="6"/>
      <c r="AL70" s="6"/>
      <c r="AM70" s="6"/>
      <c r="AN70" s="6"/>
      <c r="AO70" s="6"/>
    </row>
  </sheetData>
  <mergeCells count="35">
    <mergeCell ref="K4:K5"/>
    <mergeCell ref="L2:AO2"/>
    <mergeCell ref="M4:M5"/>
    <mergeCell ref="AV3:AY3"/>
    <mergeCell ref="AR3:AU3"/>
    <mergeCell ref="AQ3:AQ5"/>
    <mergeCell ref="P3:AA3"/>
    <mergeCell ref="AF4:AI4"/>
    <mergeCell ref="AJ4:AM4"/>
    <mergeCell ref="AB4:AE4"/>
    <mergeCell ref="B44:B45"/>
    <mergeCell ref="B30:B31"/>
    <mergeCell ref="B8:B9"/>
    <mergeCell ref="N3:O3"/>
    <mergeCell ref="C2:D5"/>
    <mergeCell ref="J4:J5"/>
    <mergeCell ref="O4:O5"/>
    <mergeCell ref="L3:M3"/>
    <mergeCell ref="E3:E5"/>
    <mergeCell ref="F3:K3"/>
    <mergeCell ref="AZ2:BB2"/>
    <mergeCell ref="AZ3:AZ5"/>
    <mergeCell ref="BA3:BB3"/>
    <mergeCell ref="BA4:BA5"/>
    <mergeCell ref="BB4:BB5"/>
    <mergeCell ref="AN4:AO4"/>
    <mergeCell ref="V4:X4"/>
    <mergeCell ref="AP2:AY2"/>
    <mergeCell ref="S4:U4"/>
    <mergeCell ref="L4:L5"/>
    <mergeCell ref="AP3:AP5"/>
    <mergeCell ref="P4:R4"/>
    <mergeCell ref="AB3:AO3"/>
    <mergeCell ref="N4:N5"/>
    <mergeCell ref="Y4:AA4"/>
  </mergeCells>
  <phoneticPr fontId="3"/>
  <pageMargins left="0.19685039370078741" right="0.19685039370078741" top="0.78740157480314965" bottom="0.78740157480314965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showGridLines="0" view="pageBreakPreview" topLeftCell="A7" zoomScaleNormal="25" zoomScaleSheetLayoutView="100" workbookViewId="0">
      <selection activeCell="E12" sqref="E12"/>
    </sheetView>
  </sheetViews>
  <sheetFormatPr defaultColWidth="10" defaultRowHeight="11.25"/>
  <cols>
    <col min="1" max="1" width="10" style="1" customWidth="1"/>
    <col min="2" max="2" width="10" style="4" customWidth="1"/>
    <col min="3" max="3" width="6.25" style="1" customWidth="1"/>
    <col min="4" max="5" width="6" style="1" customWidth="1"/>
    <col min="6" max="8" width="6.25" style="1" customWidth="1"/>
    <col min="9" max="9" width="6.875" style="1" customWidth="1"/>
    <col min="10" max="13" width="6.25" style="1" customWidth="1"/>
    <col min="14" max="14" width="9.75" style="181" customWidth="1"/>
    <col min="15" max="15" width="5.375" style="181" customWidth="1"/>
    <col min="16" max="16" width="6.25" style="182" customWidth="1"/>
    <col min="17" max="17" width="5.375" style="182" customWidth="1"/>
    <col min="18" max="18" width="5.375" style="181" customWidth="1"/>
    <col min="19" max="20" width="5.375" style="1" customWidth="1"/>
    <col min="21" max="16384" width="10" style="1"/>
  </cols>
  <sheetData>
    <row r="1" spans="2:21" s="173" customFormat="1" ht="13.5">
      <c r="B1" s="180" t="s">
        <v>121</v>
      </c>
      <c r="C1" s="180"/>
      <c r="D1" s="180"/>
      <c r="E1" s="180"/>
      <c r="F1" s="180"/>
      <c r="G1" s="180"/>
      <c r="N1" s="261"/>
      <c r="O1" s="261"/>
      <c r="P1" s="262"/>
      <c r="Q1" s="262"/>
      <c r="S1" s="261"/>
      <c r="T1" s="174" t="s">
        <v>86</v>
      </c>
    </row>
    <row r="2" spans="2:21" ht="27" customHeight="1">
      <c r="B2" s="260"/>
      <c r="C2" s="259" t="s">
        <v>120</v>
      </c>
      <c r="D2" s="250" t="s">
        <v>119</v>
      </c>
      <c r="E2" s="250" t="s">
        <v>118</v>
      </c>
      <c r="F2" s="258" t="s">
        <v>117</v>
      </c>
      <c r="G2" s="258"/>
      <c r="H2" s="258"/>
      <c r="I2" s="258"/>
      <c r="J2" s="257" t="s">
        <v>116</v>
      </c>
      <c r="K2" s="256"/>
      <c r="L2" s="256"/>
      <c r="M2" s="256"/>
      <c r="N2" s="256"/>
      <c r="O2" s="256"/>
      <c r="P2" s="130" t="s">
        <v>115</v>
      </c>
      <c r="Q2" s="130" t="s">
        <v>114</v>
      </c>
      <c r="R2" s="130" t="s">
        <v>113</v>
      </c>
      <c r="S2" s="130" t="s">
        <v>112</v>
      </c>
      <c r="T2" s="130" t="s">
        <v>111</v>
      </c>
      <c r="U2" s="255"/>
    </row>
    <row r="3" spans="2:21" ht="69.75" customHeight="1">
      <c r="B3" s="254"/>
      <c r="C3" s="253"/>
      <c r="D3" s="252"/>
      <c r="E3" s="252"/>
      <c r="F3" s="250" t="s">
        <v>110</v>
      </c>
      <c r="G3" s="250" t="s">
        <v>109</v>
      </c>
      <c r="H3" s="250" t="s">
        <v>69</v>
      </c>
      <c r="I3" s="251" t="s">
        <v>108</v>
      </c>
      <c r="J3" s="250" t="s">
        <v>107</v>
      </c>
      <c r="K3" s="250" t="s">
        <v>106</v>
      </c>
      <c r="L3" s="250" t="s">
        <v>105</v>
      </c>
      <c r="M3" s="250" t="s">
        <v>69</v>
      </c>
      <c r="N3" s="250" t="s">
        <v>104</v>
      </c>
      <c r="O3" s="249" t="s">
        <v>103</v>
      </c>
      <c r="P3" s="248"/>
      <c r="Q3" s="248"/>
      <c r="R3" s="248"/>
      <c r="S3" s="248"/>
      <c r="T3" s="248"/>
      <c r="U3" s="17"/>
    </row>
    <row r="4" spans="2:21" ht="12.75" customHeight="1">
      <c r="B4" s="247"/>
      <c r="C4" s="246"/>
      <c r="D4" s="244"/>
      <c r="E4" s="244"/>
      <c r="F4" s="244"/>
      <c r="G4" s="244"/>
      <c r="H4" s="244"/>
      <c r="I4" s="245"/>
      <c r="J4" s="244"/>
      <c r="K4" s="244"/>
      <c r="L4" s="244"/>
      <c r="M4" s="244"/>
      <c r="N4" s="244"/>
      <c r="O4" s="243" t="s">
        <v>102</v>
      </c>
      <c r="P4" s="242"/>
      <c r="Q4" s="243" t="s">
        <v>101</v>
      </c>
      <c r="R4" s="242"/>
      <c r="S4" s="242"/>
      <c r="T4" s="242"/>
      <c r="U4" s="17"/>
    </row>
    <row r="5" spans="2:21" ht="13.5" customHeight="1">
      <c r="B5" s="241" t="s">
        <v>37</v>
      </c>
      <c r="C5" s="237">
        <v>41112</v>
      </c>
      <c r="D5" s="237">
        <v>38733</v>
      </c>
      <c r="E5" s="239">
        <f>IF(SUM(D5)=0,"-",D5/C5*100)</f>
        <v>94.213368359603038</v>
      </c>
      <c r="F5" s="238">
        <v>27958</v>
      </c>
      <c r="G5" s="237">
        <v>9171</v>
      </c>
      <c r="H5" s="237">
        <v>364</v>
      </c>
      <c r="I5" s="240">
        <f>IF(SUM(F5:H5)=0,"-",SUM((F5:H5)))</f>
        <v>37493</v>
      </c>
      <c r="J5" s="238">
        <v>1069</v>
      </c>
      <c r="K5" s="237">
        <v>111</v>
      </c>
      <c r="L5" s="237">
        <v>44</v>
      </c>
      <c r="M5" s="237">
        <v>16</v>
      </c>
      <c r="N5" s="240">
        <f>IF(SUM(J5:M5)=0,"-",SUM(J5:M5))</f>
        <v>1240</v>
      </c>
      <c r="O5" s="239">
        <f>IF(SUM(N5)=0,"-",N5/D5*100)</f>
        <v>3.2014044871298379</v>
      </c>
      <c r="P5" s="237">
        <v>3758</v>
      </c>
      <c r="Q5" s="239">
        <f>IF(SUM(P5)=0,"-",P5/D5)</f>
        <v>9.7023210182531697E-2</v>
      </c>
      <c r="R5" s="238">
        <v>2032</v>
      </c>
      <c r="S5" s="237">
        <v>1501</v>
      </c>
      <c r="T5" s="236">
        <v>625</v>
      </c>
      <c r="U5" s="17"/>
    </row>
    <row r="6" spans="2:21" ht="33.75">
      <c r="B6" s="235" t="s">
        <v>36</v>
      </c>
      <c r="C6" s="219">
        <f>IF(SUM(C7,C16)=0,"-",SUM(C7,C16))</f>
        <v>2762</v>
      </c>
      <c r="D6" s="219">
        <f>IF(SUM(D7,D16)=0,"-",SUM(D7,D16))</f>
        <v>2526</v>
      </c>
      <c r="E6" s="215">
        <f>IF(SUM(D6)=0,"-",D6/C6*100)</f>
        <v>91.455467052860257</v>
      </c>
      <c r="F6" s="219">
        <f>IF(SUM(F7,F16)=0,"-",SUM(F7,F16))</f>
        <v>2089</v>
      </c>
      <c r="G6" s="219">
        <f>IF(SUM(G7,G16)=0,"-",SUM(G7,G16))</f>
        <v>312</v>
      </c>
      <c r="H6" s="219">
        <f>IF(SUM(H7,H16)=0,"-",SUM(H7,H16))</f>
        <v>11</v>
      </c>
      <c r="I6" s="219">
        <f>IF(SUM(F6:H6)=0,"-",SUM((F6:H6)))</f>
        <v>2412</v>
      </c>
      <c r="J6" s="219">
        <f>IF(SUM(J7,J16)=0,"-",SUM(J7,J16))</f>
        <v>94</v>
      </c>
      <c r="K6" s="219">
        <f>IF(SUM(K7,K16)=0,"-",SUM(K7,K16))</f>
        <v>6</v>
      </c>
      <c r="L6" s="219">
        <f>IF(SUM(L7,L16)=0,"-",SUM(L7,L16))</f>
        <v>2</v>
      </c>
      <c r="M6" s="219">
        <f>IF(SUM(M7,M16)=0,"-",SUM(M7,M16))</f>
        <v>12</v>
      </c>
      <c r="N6" s="219">
        <f>IF(SUM(J6:M6)=0,"-",SUM(J6:M6))</f>
        <v>114</v>
      </c>
      <c r="O6" s="213">
        <f>IF(SUM(N6)=0,"-",N6/D6*100)</f>
        <v>4.513064133016627</v>
      </c>
      <c r="P6" s="219">
        <f>IF(SUM(P7,P16)=0,"-",SUM(P7,P16))</f>
        <v>314</v>
      </c>
      <c r="Q6" s="213">
        <f>IF(SUM(P6)=0,"-",P6/D6)</f>
        <v>0.12430720506730007</v>
      </c>
      <c r="R6" s="219">
        <f>IF(SUM(R7,R16)=0,"-",SUM(R7,R16))</f>
        <v>204</v>
      </c>
      <c r="S6" s="219">
        <f>IF(SUM(S7,S16)=0,"-",SUM(S7,S16))</f>
        <v>50</v>
      </c>
      <c r="T6" s="219">
        <f>IF(SUM(T7,T16)=0,"-",SUM(T7,T16))</f>
        <v>101</v>
      </c>
      <c r="U6" s="212"/>
    </row>
    <row r="7" spans="2:21" ht="13.5" customHeight="1">
      <c r="B7" s="234" t="s">
        <v>100</v>
      </c>
      <c r="C7" s="191">
        <f>IF(SUM(C8:C15)=0,"-",SUM(C8:C15))</f>
        <v>858</v>
      </c>
      <c r="D7" s="191">
        <f>IF(SUM(D8:D15)=0,"-",SUM(D8:D15))</f>
        <v>754</v>
      </c>
      <c r="E7" s="195">
        <f>IF(SUM(D7)=0,"-",D7/C7*100)</f>
        <v>87.878787878787875</v>
      </c>
      <c r="F7" s="191">
        <f>IF(SUM(F8:F15)=0,"-",SUM(F8:F15))</f>
        <v>678</v>
      </c>
      <c r="G7" s="191">
        <f>IF(SUM(G8:G15)=0,"-",SUM(G8:G15))</f>
        <v>13</v>
      </c>
      <c r="H7" s="191">
        <f>IF(SUM(H8:H15)=0,"-",SUM(H8:H15))</f>
        <v>11</v>
      </c>
      <c r="I7" s="191">
        <f>IF(SUM(F7:H7)=0,"-",SUM((F7:H7)))</f>
        <v>702</v>
      </c>
      <c r="J7" s="191">
        <f>IF(SUM(J8:J15)=0,"-",SUM(J8:J15))</f>
        <v>37</v>
      </c>
      <c r="K7" s="191">
        <f>IF(SUM(K8:K15)=0,"-",SUM(K8:K15))</f>
        <v>3</v>
      </c>
      <c r="L7" s="191" t="str">
        <f>IF(SUM(L8:L15)=0,"-",SUM(L8:L15))</f>
        <v>-</v>
      </c>
      <c r="M7" s="191">
        <f>IF(SUM(M8:M15)=0,"-",SUM(M8:M15))</f>
        <v>12</v>
      </c>
      <c r="N7" s="191">
        <f>IF(SUM(J7:M7)=0,"-",SUM(J7:M7))</f>
        <v>52</v>
      </c>
      <c r="O7" s="190">
        <f>IF(SUM(N7)=0,"-",N7/D7*100)</f>
        <v>6.8965517241379306</v>
      </c>
      <c r="P7" s="191">
        <f>IF(SUM(P8:P15)=0,"-",SUM(P8:P15))</f>
        <v>118</v>
      </c>
      <c r="Q7" s="213">
        <f>IF(SUM(P7)=0,"-",P7/D7)</f>
        <v>0.15649867374005305</v>
      </c>
      <c r="R7" s="191">
        <f>IF(SUM(R8:R15)=0,"-",SUM(R8:R15))</f>
        <v>7</v>
      </c>
      <c r="S7" s="191">
        <f>IF(SUM(S8:S15)=0,"-",SUM(S8:S15))</f>
        <v>29</v>
      </c>
      <c r="T7" s="191">
        <f>IF(SUM(T8:T15)=0,"-",SUM(T8:T15))</f>
        <v>7</v>
      </c>
      <c r="U7" s="212"/>
    </row>
    <row r="8" spans="2:21" ht="13.5" customHeight="1">
      <c r="B8" s="226" t="s">
        <v>34</v>
      </c>
      <c r="C8" s="202">
        <v>389</v>
      </c>
      <c r="D8" s="202">
        <v>321</v>
      </c>
      <c r="E8" s="205">
        <f>IF(SUM(D8)=0,"-",D8/C8*100)</f>
        <v>82.519280205655534</v>
      </c>
      <c r="F8" s="202">
        <v>285</v>
      </c>
      <c r="G8" s="202">
        <v>2</v>
      </c>
      <c r="H8" s="202">
        <v>0</v>
      </c>
      <c r="I8" s="203">
        <f>IF(SUM(F8:H8)=0,"-",SUM((F8:H8)))</f>
        <v>287</v>
      </c>
      <c r="J8" s="202">
        <v>21</v>
      </c>
      <c r="K8" s="202">
        <v>1</v>
      </c>
      <c r="L8" s="202">
        <v>0</v>
      </c>
      <c r="M8" s="202">
        <v>12</v>
      </c>
      <c r="N8" s="210">
        <f>IF(SUM(J8:M8)=0,"-",SUM(J8:M8))</f>
        <v>34</v>
      </c>
      <c r="O8" s="200">
        <f>IF(SUM(N8)=0,"-",N8/D8*100)</f>
        <v>10.59190031152648</v>
      </c>
      <c r="P8" s="202">
        <v>65</v>
      </c>
      <c r="Q8" s="223">
        <f>IF(SUM(P8)=0,"-",P8/D8)</f>
        <v>0.20249221183800623</v>
      </c>
      <c r="R8" s="202">
        <v>3</v>
      </c>
      <c r="S8" s="202">
        <v>14</v>
      </c>
      <c r="T8" s="202">
        <v>7</v>
      </c>
      <c r="U8" s="217"/>
    </row>
    <row r="9" spans="2:21" ht="13.5" customHeight="1">
      <c r="B9" s="206" t="s">
        <v>33</v>
      </c>
      <c r="C9" s="202">
        <v>39</v>
      </c>
      <c r="D9" s="202">
        <v>38</v>
      </c>
      <c r="E9" s="205">
        <f>IF(SUM(D9)=0,"-",D9/C9*100)</f>
        <v>97.435897435897431</v>
      </c>
      <c r="F9" s="202">
        <v>37</v>
      </c>
      <c r="G9" s="202">
        <v>1</v>
      </c>
      <c r="H9" s="202">
        <v>0</v>
      </c>
      <c r="I9" s="203">
        <f>IF(SUM(F9:H9)=0,"-",SUM((F9:H9)))</f>
        <v>38</v>
      </c>
      <c r="J9" s="202">
        <v>0</v>
      </c>
      <c r="K9" s="202">
        <v>0</v>
      </c>
      <c r="L9" s="202">
        <v>0</v>
      </c>
      <c r="M9" s="202">
        <v>0</v>
      </c>
      <c r="N9" s="201" t="str">
        <f>IF(SUM(J9:M9)=0,"-",SUM(J9:M9))</f>
        <v>-</v>
      </c>
      <c r="O9" s="200" t="str">
        <f>IF(SUM(N9)=0,"-",N9/D9*100)</f>
        <v>-</v>
      </c>
      <c r="P9" s="202">
        <v>0</v>
      </c>
      <c r="Q9" s="200" t="str">
        <f>IF(SUM(P9)=0,"-",P9/D9)</f>
        <v>-</v>
      </c>
      <c r="R9" s="202">
        <v>0</v>
      </c>
      <c r="S9" s="202">
        <v>3</v>
      </c>
      <c r="T9" s="202">
        <v>0</v>
      </c>
      <c r="U9" s="217"/>
    </row>
    <row r="10" spans="2:21" ht="13.5" customHeight="1">
      <c r="B10" s="206" t="s">
        <v>32</v>
      </c>
      <c r="C10" s="202">
        <v>16</v>
      </c>
      <c r="D10" s="202">
        <v>11</v>
      </c>
      <c r="E10" s="205">
        <f>IF(SUM(D10)=0,"-",D10/C10*100)</f>
        <v>68.75</v>
      </c>
      <c r="F10" s="202">
        <v>0</v>
      </c>
      <c r="G10" s="202">
        <v>0</v>
      </c>
      <c r="H10" s="202">
        <v>11</v>
      </c>
      <c r="I10" s="203">
        <f>IF(SUM(F10:H10)=0,"-",SUM((F10:H10)))</f>
        <v>11</v>
      </c>
      <c r="J10" s="202">
        <v>0</v>
      </c>
      <c r="K10" s="202">
        <v>0</v>
      </c>
      <c r="L10" s="202">
        <v>0</v>
      </c>
      <c r="M10" s="202">
        <v>0</v>
      </c>
      <c r="N10" s="201" t="str">
        <f>IF(SUM(J10:M10)=0,"-",SUM(J10:M10))</f>
        <v>-</v>
      </c>
      <c r="O10" s="200" t="str">
        <f>IF(SUM(N10)=0,"-",N10/D10*100)</f>
        <v>-</v>
      </c>
      <c r="P10" s="202">
        <v>0</v>
      </c>
      <c r="Q10" s="200" t="str">
        <f>IF(SUM(P10)=0,"-",P10/D10)</f>
        <v>-</v>
      </c>
      <c r="R10" s="202">
        <v>0</v>
      </c>
      <c r="S10" s="202">
        <v>0</v>
      </c>
      <c r="T10" s="202">
        <v>0</v>
      </c>
      <c r="U10" s="217"/>
    </row>
    <row r="11" spans="2:21" ht="13.5" customHeight="1">
      <c r="B11" s="206" t="s">
        <v>31</v>
      </c>
      <c r="C11" s="202">
        <v>47</v>
      </c>
      <c r="D11" s="202">
        <v>44</v>
      </c>
      <c r="E11" s="205">
        <f>IF(SUM(D11)=0,"-",D11/C11*100)</f>
        <v>93.61702127659575</v>
      </c>
      <c r="F11" s="202">
        <v>42</v>
      </c>
      <c r="G11" s="202">
        <v>2</v>
      </c>
      <c r="H11" s="202">
        <v>0</v>
      </c>
      <c r="I11" s="203">
        <f>IF(SUM(F11:H11)=0,"-",SUM((F11:H11)))</f>
        <v>44</v>
      </c>
      <c r="J11" s="202">
        <v>0</v>
      </c>
      <c r="K11" s="202">
        <v>0</v>
      </c>
      <c r="L11" s="202">
        <v>0</v>
      </c>
      <c r="M11" s="202">
        <v>0</v>
      </c>
      <c r="N11" s="201" t="str">
        <f>IF(SUM(J11:M11)=0,"-",SUM(J11:M11))</f>
        <v>-</v>
      </c>
      <c r="O11" s="200" t="str">
        <f>IF(SUM(N11)=0,"-",N11/D11*100)</f>
        <v>-</v>
      </c>
      <c r="P11" s="202">
        <v>0</v>
      </c>
      <c r="Q11" s="200" t="str">
        <f>IF(SUM(P11)=0,"-",P11/D11)</f>
        <v>-</v>
      </c>
      <c r="R11" s="202">
        <v>0</v>
      </c>
      <c r="S11" s="202">
        <v>4</v>
      </c>
      <c r="T11" s="202">
        <v>0</v>
      </c>
      <c r="U11" s="217"/>
    </row>
    <row r="12" spans="2:21" ht="13.5" customHeight="1">
      <c r="B12" s="206" t="s">
        <v>30</v>
      </c>
      <c r="C12" s="202">
        <v>22</v>
      </c>
      <c r="D12" s="202">
        <v>22</v>
      </c>
      <c r="E12" s="205">
        <f>IF(SUM(D12)=0,"-",D12/C12*100)</f>
        <v>100</v>
      </c>
      <c r="F12" s="202">
        <v>22</v>
      </c>
      <c r="G12" s="202">
        <v>0</v>
      </c>
      <c r="H12" s="202">
        <v>0</v>
      </c>
      <c r="I12" s="203">
        <f>IF(SUM(F12:H12)=0,"-",SUM((F12:H12)))</f>
        <v>22</v>
      </c>
      <c r="J12" s="202">
        <v>0</v>
      </c>
      <c r="K12" s="202">
        <v>0</v>
      </c>
      <c r="L12" s="202">
        <v>0</v>
      </c>
      <c r="M12" s="202">
        <v>0</v>
      </c>
      <c r="N12" s="201" t="str">
        <f>IF(SUM(J12:M12)=0,"-",SUM(J12:M12))</f>
        <v>-</v>
      </c>
      <c r="O12" s="200" t="str">
        <f>IF(SUM(N12)=0,"-",N12/D12*100)</f>
        <v>-</v>
      </c>
      <c r="P12" s="202">
        <v>0</v>
      </c>
      <c r="Q12" s="200" t="str">
        <f>IF(SUM(P12)=0,"-",P12/D12)</f>
        <v>-</v>
      </c>
      <c r="R12" s="202">
        <v>0</v>
      </c>
      <c r="S12" s="202">
        <v>0</v>
      </c>
      <c r="T12" s="202">
        <v>0</v>
      </c>
      <c r="U12" s="217"/>
    </row>
    <row r="13" spans="2:21" ht="13.5" customHeight="1">
      <c r="B13" s="206" t="s">
        <v>29</v>
      </c>
      <c r="C13" s="202">
        <v>206</v>
      </c>
      <c r="D13" s="202">
        <v>182</v>
      </c>
      <c r="E13" s="205">
        <f>IF(SUM(D13)=0,"-",D13/C13*100)</f>
        <v>88.349514563106794</v>
      </c>
      <c r="F13" s="202">
        <v>177</v>
      </c>
      <c r="G13" s="202">
        <v>0</v>
      </c>
      <c r="H13" s="202">
        <v>0</v>
      </c>
      <c r="I13" s="203">
        <f>IF(SUM(F13:H13)=0,"-",SUM((F13:H13)))</f>
        <v>177</v>
      </c>
      <c r="J13" s="202">
        <v>5</v>
      </c>
      <c r="K13" s="202">
        <v>0</v>
      </c>
      <c r="L13" s="202">
        <v>0</v>
      </c>
      <c r="M13" s="202">
        <v>0</v>
      </c>
      <c r="N13" s="201">
        <f>IF(SUM(J13:M13)=0,"-",SUM(J13:M13))</f>
        <v>5</v>
      </c>
      <c r="O13" s="200">
        <f>IF(SUM(N13)=0,"-",N13/D13*100)</f>
        <v>2.7472527472527473</v>
      </c>
      <c r="P13" s="202">
        <v>20</v>
      </c>
      <c r="Q13" s="200">
        <f>IF(SUM(P13)=0,"-",P13/D13)</f>
        <v>0.10989010989010989</v>
      </c>
      <c r="R13" s="202">
        <v>0</v>
      </c>
      <c r="S13" s="202">
        <v>6</v>
      </c>
      <c r="T13" s="202">
        <v>0</v>
      </c>
      <c r="U13" s="217"/>
    </row>
    <row r="14" spans="2:21" ht="13.5" customHeight="1">
      <c r="B14" s="206" t="s">
        <v>28</v>
      </c>
      <c r="C14" s="202">
        <v>38</v>
      </c>
      <c r="D14" s="202">
        <v>37</v>
      </c>
      <c r="E14" s="205">
        <f>IF(SUM(D14)=0,"-",D14/C14*100)</f>
        <v>97.368421052631575</v>
      </c>
      <c r="F14" s="202">
        <v>31</v>
      </c>
      <c r="G14" s="202">
        <v>1</v>
      </c>
      <c r="H14" s="202">
        <v>0</v>
      </c>
      <c r="I14" s="203">
        <f>IF(SUM(F14:H14)=0,"-",SUM((F14:H14)))</f>
        <v>32</v>
      </c>
      <c r="J14" s="202">
        <v>4</v>
      </c>
      <c r="K14" s="202">
        <v>1</v>
      </c>
      <c r="L14" s="202">
        <v>0</v>
      </c>
      <c r="M14" s="202">
        <v>0</v>
      </c>
      <c r="N14" s="201">
        <f>IF(SUM(J14:M14)=0,"-",SUM(J14:M14))</f>
        <v>5</v>
      </c>
      <c r="O14" s="200">
        <f>IF(SUM(N14)=0,"-",N14/D14*100)</f>
        <v>13.513513513513514</v>
      </c>
      <c r="P14" s="202">
        <v>12</v>
      </c>
      <c r="Q14" s="200">
        <f>IF(SUM(P14)=0,"-",P14/D14)</f>
        <v>0.32432432432432434</v>
      </c>
      <c r="R14" s="202">
        <v>3</v>
      </c>
      <c r="S14" s="202">
        <v>2</v>
      </c>
      <c r="T14" s="202">
        <v>0</v>
      </c>
      <c r="U14" s="212"/>
    </row>
    <row r="15" spans="2:21" ht="13.5" customHeight="1">
      <c r="B15" s="196" t="s">
        <v>27</v>
      </c>
      <c r="C15" s="192">
        <v>101</v>
      </c>
      <c r="D15" s="192">
        <v>99</v>
      </c>
      <c r="E15" s="233">
        <f>IF(SUM(D15)=0,"-",D15/C15*100)</f>
        <v>98.019801980198025</v>
      </c>
      <c r="F15" s="192">
        <v>84</v>
      </c>
      <c r="G15" s="192">
        <v>7</v>
      </c>
      <c r="H15" s="192">
        <v>0</v>
      </c>
      <c r="I15" s="193">
        <f>IF(SUM(F15:H15)=0,"-",SUM((F15:H15)))</f>
        <v>91</v>
      </c>
      <c r="J15" s="192">
        <v>7</v>
      </c>
      <c r="K15" s="192">
        <v>1</v>
      </c>
      <c r="L15" s="192">
        <v>0</v>
      </c>
      <c r="M15" s="192">
        <v>0</v>
      </c>
      <c r="N15" s="191">
        <f>IF(SUM(J15:M15)=0,"-",SUM(J15:M15))</f>
        <v>8</v>
      </c>
      <c r="O15" s="190">
        <f>IF(SUM(N15)=0,"-",N15/D15*100)</f>
        <v>8.0808080808080813</v>
      </c>
      <c r="P15" s="202">
        <v>21</v>
      </c>
      <c r="Q15" s="200">
        <f>IF(SUM(P15)=0,"-",P15/D15)</f>
        <v>0.21212121212121213</v>
      </c>
      <c r="R15" s="192">
        <v>1</v>
      </c>
      <c r="S15" s="192">
        <v>0</v>
      </c>
      <c r="T15" s="192">
        <v>0</v>
      </c>
      <c r="U15" s="232"/>
    </row>
    <row r="16" spans="2:21" ht="13.5" customHeight="1">
      <c r="B16" s="231" t="s">
        <v>26</v>
      </c>
      <c r="C16" s="35">
        <v>1904</v>
      </c>
      <c r="D16" s="35">
        <v>1772</v>
      </c>
      <c r="E16" s="230">
        <f>IF(SUM(D16)=0,"-",D16/C16*100)</f>
        <v>93.067226890756302</v>
      </c>
      <c r="F16" s="35">
        <v>1411</v>
      </c>
      <c r="G16" s="35">
        <v>299</v>
      </c>
      <c r="H16" s="35">
        <v>0</v>
      </c>
      <c r="I16" s="229">
        <f>IF(SUM(F16:H16)=0,"-",SUM((F16:H16)))</f>
        <v>1710</v>
      </c>
      <c r="J16" s="35">
        <v>57</v>
      </c>
      <c r="K16" s="35">
        <v>3</v>
      </c>
      <c r="L16" s="35">
        <v>2</v>
      </c>
      <c r="M16" s="35">
        <v>0</v>
      </c>
      <c r="N16" s="229">
        <f>IF(SUM(J16:M16)=0,"-",SUM(J16:M16))</f>
        <v>62</v>
      </c>
      <c r="O16" s="228">
        <f>IF(SUM(N16)=0,"-",N16/D16*100)</f>
        <v>3.4988713318284423</v>
      </c>
      <c r="P16" s="35">
        <v>196</v>
      </c>
      <c r="Q16" s="228">
        <f>IF(SUM(P16)=0,"-",P16/D16)</f>
        <v>0.11060948081264109</v>
      </c>
      <c r="R16" s="35">
        <v>197</v>
      </c>
      <c r="S16" s="35">
        <v>21</v>
      </c>
      <c r="T16" s="35">
        <v>94</v>
      </c>
    </row>
    <row r="17" spans="2:21" ht="33.75">
      <c r="B17" s="227" t="s">
        <v>25</v>
      </c>
      <c r="C17" s="218">
        <f>C18</f>
        <v>183</v>
      </c>
      <c r="D17" s="218">
        <f>D18</f>
        <v>133</v>
      </c>
      <c r="E17" s="215">
        <f>IF(SUM(D17)=0,"-",D17/C17*100)</f>
        <v>72.677595628415304</v>
      </c>
      <c r="F17" s="218">
        <f>F18</f>
        <v>71</v>
      </c>
      <c r="G17" s="218">
        <f>G18</f>
        <v>46</v>
      </c>
      <c r="H17" s="218">
        <f>H18</f>
        <v>11</v>
      </c>
      <c r="I17" s="218">
        <f>I18</f>
        <v>128</v>
      </c>
      <c r="J17" s="218">
        <f>J18</f>
        <v>3</v>
      </c>
      <c r="K17" s="218">
        <f>K18</f>
        <v>1</v>
      </c>
      <c r="L17" s="218">
        <f>L18</f>
        <v>1</v>
      </c>
      <c r="M17" s="218" t="str">
        <f>M18</f>
        <v>-</v>
      </c>
      <c r="N17" s="218">
        <f>N18</f>
        <v>5</v>
      </c>
      <c r="O17" s="213">
        <f>IF(SUM(N17)=0,"-",N17/D17*100)</f>
        <v>3.7593984962406015</v>
      </c>
      <c r="P17" s="218">
        <f>P18</f>
        <v>21</v>
      </c>
      <c r="Q17" s="213">
        <f>IF(SUM(P17)=0,"-",P17/D17)</f>
        <v>0.15789473684210525</v>
      </c>
      <c r="R17" s="218">
        <f>R18</f>
        <v>1</v>
      </c>
      <c r="S17" s="218">
        <f>S18</f>
        <v>2</v>
      </c>
      <c r="T17" s="218" t="str">
        <f>T18</f>
        <v>-</v>
      </c>
    </row>
    <row r="18" spans="2:21" ht="13.5" customHeight="1">
      <c r="B18" s="216" t="s">
        <v>99</v>
      </c>
      <c r="C18" s="51">
        <f>IF(SUM(C19:C23)=0,"-",SUM(C19:C23))</f>
        <v>183</v>
      </c>
      <c r="D18" s="51">
        <f>IF(SUM(D19:D23)=0,"-",SUM(D19:D23))</f>
        <v>133</v>
      </c>
      <c r="E18" s="215">
        <f>IF(SUM(D18)=0,"-",D18/C18*100)</f>
        <v>72.677595628415304</v>
      </c>
      <c r="F18" s="51">
        <f>IF(SUM(F19:F23)=0,"-",SUM(F19:F23))</f>
        <v>71</v>
      </c>
      <c r="G18" s="51">
        <f>IF(SUM(G19:G23)=0,"-",SUM(G19:G23))</f>
        <v>46</v>
      </c>
      <c r="H18" s="51">
        <f>IF(SUM(H19:H23)=0,"-",SUM(H19:H23))</f>
        <v>11</v>
      </c>
      <c r="I18" s="51">
        <f>IF(SUM(F18:H18)=0,"-",SUM((F18:H18)))</f>
        <v>128</v>
      </c>
      <c r="J18" s="51">
        <f>IF(SUM(J19:J23)=0,"-",SUM(J19:J23))</f>
        <v>3</v>
      </c>
      <c r="K18" s="51">
        <f>IF(SUM(K19:K23)=0,"-",SUM(K19:K23))</f>
        <v>1</v>
      </c>
      <c r="L18" s="51">
        <f>IF(SUM(L19:L23)=0,"-",SUM(L19:L23))</f>
        <v>1</v>
      </c>
      <c r="M18" s="51" t="str">
        <f>IF(SUM(M19:M23)=0,"-",SUM(M19:M23))</f>
        <v>-</v>
      </c>
      <c r="N18" s="210">
        <f>IF(SUM(J18:M18)=0,"-",SUM(J18:M18))</f>
        <v>5</v>
      </c>
      <c r="O18" s="214">
        <f>IF(SUM(N18)=0,"-",N18/D18*100)</f>
        <v>3.7593984962406015</v>
      </c>
      <c r="P18" s="219">
        <f>IF(SUM(P19:P23)=0,"-",SUM(P19:P23))</f>
        <v>21</v>
      </c>
      <c r="Q18" s="213">
        <f>IF(SUM(P18)=0,"-",P18/D18)</f>
        <v>0.15789473684210525</v>
      </c>
      <c r="R18" s="51">
        <f>IF(SUM(R19:R23)=0,"-",SUM(R19:R23))</f>
        <v>1</v>
      </c>
      <c r="S18" s="51">
        <f>IF(SUM(S19:S23)=0,"-",SUM(S19:S23))</f>
        <v>2</v>
      </c>
      <c r="T18" s="51" t="str">
        <f>IF(SUM(T19:T23)=0,"-",SUM(T19:T23))</f>
        <v>-</v>
      </c>
      <c r="U18" s="212"/>
    </row>
    <row r="19" spans="2:21" ht="13.5" customHeight="1">
      <c r="B19" s="226" t="s">
        <v>98</v>
      </c>
      <c r="C19" s="208">
        <v>58</v>
      </c>
      <c r="D19" s="208">
        <v>22</v>
      </c>
      <c r="E19" s="225">
        <f>IF(SUM(D19)=0,"-",D19/C19*100)</f>
        <v>37.931034482758619</v>
      </c>
      <c r="F19" s="208">
        <v>5</v>
      </c>
      <c r="G19" s="208">
        <v>17</v>
      </c>
      <c r="H19" s="208">
        <v>0</v>
      </c>
      <c r="I19" s="210">
        <f>IF(SUM(F19:H19)=0,"-",SUM((F19:H19)))</f>
        <v>22</v>
      </c>
      <c r="J19" s="208">
        <v>0</v>
      </c>
      <c r="K19" s="208">
        <v>0</v>
      </c>
      <c r="L19" s="208">
        <v>0</v>
      </c>
      <c r="M19" s="208">
        <v>0</v>
      </c>
      <c r="N19" s="210" t="str">
        <f>IF(SUM(J19:M19)=0,"-",SUM(J19:M19))</f>
        <v>-</v>
      </c>
      <c r="O19" s="223">
        <v>0</v>
      </c>
      <c r="P19" s="224">
        <v>0</v>
      </c>
      <c r="Q19" s="223" t="str">
        <f>IF(SUM(P19)=0,"-",P19/D19)</f>
        <v>-</v>
      </c>
      <c r="R19" s="208">
        <v>0</v>
      </c>
      <c r="S19" s="208">
        <v>0</v>
      </c>
      <c r="T19" s="208">
        <v>0</v>
      </c>
      <c r="U19" s="17"/>
    </row>
    <row r="20" spans="2:21" ht="13.5" customHeight="1">
      <c r="B20" s="206" t="s">
        <v>97</v>
      </c>
      <c r="C20" s="197">
        <v>29</v>
      </c>
      <c r="D20" s="197">
        <v>24</v>
      </c>
      <c r="E20" s="222">
        <f>IF(SUM(D20)=0,"-",D20/C20*100)</f>
        <v>82.758620689655174</v>
      </c>
      <c r="F20" s="197">
        <v>3</v>
      </c>
      <c r="G20" s="197">
        <v>20</v>
      </c>
      <c r="H20" s="197">
        <v>0</v>
      </c>
      <c r="I20" s="201">
        <f>IF(SUM(F20:H20)=0,"-",SUM((F20:H20)))</f>
        <v>23</v>
      </c>
      <c r="J20" s="197">
        <v>1</v>
      </c>
      <c r="K20" s="197">
        <v>0</v>
      </c>
      <c r="L20" s="197">
        <v>0</v>
      </c>
      <c r="M20" s="197">
        <v>0</v>
      </c>
      <c r="N20" s="201">
        <f>IF(SUM(J20:M20)=0,"-",SUM(J20:M20))</f>
        <v>1</v>
      </c>
      <c r="O20" s="200">
        <f>IF(SUM(N20)=0,"-",N20/D20*100)</f>
        <v>4.1666666666666661</v>
      </c>
      <c r="P20" s="199">
        <v>4</v>
      </c>
      <c r="Q20" s="200">
        <f>IF(SUM(P20)=0,"-",P20/D20)</f>
        <v>0.16666666666666666</v>
      </c>
      <c r="R20" s="197">
        <v>0</v>
      </c>
      <c r="S20" s="197">
        <v>1</v>
      </c>
      <c r="T20" s="197">
        <v>0</v>
      </c>
      <c r="U20" s="17"/>
    </row>
    <row r="21" spans="2:21" ht="13.5" customHeight="1">
      <c r="B21" s="206" t="s">
        <v>96</v>
      </c>
      <c r="C21" s="197">
        <v>38</v>
      </c>
      <c r="D21" s="197">
        <v>32</v>
      </c>
      <c r="E21" s="222">
        <f>IF(SUM(D21)=0,"-",D21/C21*100)</f>
        <v>84.210526315789465</v>
      </c>
      <c r="F21" s="197">
        <v>31</v>
      </c>
      <c r="G21" s="197">
        <v>0</v>
      </c>
      <c r="H21" s="197">
        <v>0</v>
      </c>
      <c r="I21" s="201">
        <f>IF(SUM(F21:H21)=0,"-",SUM((F21:H21)))</f>
        <v>31</v>
      </c>
      <c r="J21" s="197">
        <v>0</v>
      </c>
      <c r="K21" s="197">
        <v>0</v>
      </c>
      <c r="L21" s="197">
        <v>1</v>
      </c>
      <c r="M21" s="197">
        <v>0</v>
      </c>
      <c r="N21" s="201">
        <f>IF(SUM(J21:M21)=0,"-",SUM(J21:M21))</f>
        <v>1</v>
      </c>
      <c r="O21" s="200">
        <f>IF(SUM(N21)=0,"-",N21/D21*100)</f>
        <v>3.125</v>
      </c>
      <c r="P21" s="199">
        <v>5</v>
      </c>
      <c r="Q21" s="200">
        <f>IF(SUM(P21)=0,"-",P21/D21)</f>
        <v>0.15625</v>
      </c>
      <c r="R21" s="197">
        <v>0</v>
      </c>
      <c r="S21" s="197">
        <v>0</v>
      </c>
      <c r="T21" s="197">
        <v>0</v>
      </c>
      <c r="U21" s="17"/>
    </row>
    <row r="22" spans="2:21" ht="13.5" customHeight="1">
      <c r="B22" s="206" t="s">
        <v>95</v>
      </c>
      <c r="C22" s="197">
        <v>34</v>
      </c>
      <c r="D22" s="197">
        <v>33</v>
      </c>
      <c r="E22" s="222">
        <f>IF(SUM(D22)=0,"-",D22/C22*100)</f>
        <v>97.058823529411768</v>
      </c>
      <c r="F22" s="197">
        <v>14</v>
      </c>
      <c r="G22" s="197">
        <v>8</v>
      </c>
      <c r="H22" s="197">
        <v>11</v>
      </c>
      <c r="I22" s="201">
        <f>IF(SUM(F22:H22)=0,"-",SUM((F22:H22)))</f>
        <v>33</v>
      </c>
      <c r="J22" s="197">
        <v>0</v>
      </c>
      <c r="K22" s="197">
        <v>0</v>
      </c>
      <c r="L22" s="197">
        <v>0</v>
      </c>
      <c r="M22" s="197">
        <v>0</v>
      </c>
      <c r="N22" s="201" t="str">
        <f>IF(SUM(J22:M22)=0,"-",SUM(J22:M22))</f>
        <v>-</v>
      </c>
      <c r="O22" s="200">
        <v>0</v>
      </c>
      <c r="P22" s="199">
        <v>0</v>
      </c>
      <c r="Q22" s="200" t="str">
        <f>IF(SUM(P22)=0,"-",P22/D22)</f>
        <v>-</v>
      </c>
      <c r="R22" s="197">
        <v>0</v>
      </c>
      <c r="S22" s="197">
        <v>0</v>
      </c>
      <c r="T22" s="197">
        <v>0</v>
      </c>
      <c r="U22" s="17"/>
    </row>
    <row r="23" spans="2:21" ht="13.5" customHeight="1">
      <c r="B23" s="196" t="s">
        <v>94</v>
      </c>
      <c r="C23" s="187">
        <v>24</v>
      </c>
      <c r="D23" s="187">
        <v>22</v>
      </c>
      <c r="E23" s="195">
        <f>IF(SUM(D23)=0,"-",D23/C23*100)</f>
        <v>91.666666666666657</v>
      </c>
      <c r="F23" s="187">
        <v>18</v>
      </c>
      <c r="G23" s="187">
        <v>1</v>
      </c>
      <c r="H23" s="187">
        <v>0</v>
      </c>
      <c r="I23" s="191">
        <f>IF(SUM(F23:H23)=0,"-",SUM((F23:H23)))</f>
        <v>19</v>
      </c>
      <c r="J23" s="187">
        <v>2</v>
      </c>
      <c r="K23" s="187">
        <v>1</v>
      </c>
      <c r="L23" s="187">
        <v>0</v>
      </c>
      <c r="M23" s="187">
        <v>0</v>
      </c>
      <c r="N23" s="191">
        <f>IF(SUM(J23:M23)=0,"-",SUM(J23:M23))</f>
        <v>3</v>
      </c>
      <c r="O23" s="190">
        <f>IF(SUM(N23)=0,"-",N23/D23*100)</f>
        <v>13.636363636363635</v>
      </c>
      <c r="P23" s="221">
        <v>12</v>
      </c>
      <c r="Q23" s="190">
        <f>IF(SUM(P23)=0,"-",P23/D23)</f>
        <v>0.54545454545454541</v>
      </c>
      <c r="R23" s="187">
        <v>1</v>
      </c>
      <c r="S23" s="187">
        <v>1</v>
      </c>
      <c r="T23" s="187">
        <v>0</v>
      </c>
    </row>
    <row r="24" spans="2:21" ht="33.75">
      <c r="B24" s="220" t="s">
        <v>14</v>
      </c>
      <c r="C24" s="218">
        <f>C25</f>
        <v>273</v>
      </c>
      <c r="D24" s="218">
        <f>D25</f>
        <v>258</v>
      </c>
      <c r="E24" s="215">
        <f>IF(SUM(D24)=0,"-",D24/C24*100)</f>
        <v>94.505494505494497</v>
      </c>
      <c r="F24" s="218">
        <f>F25</f>
        <v>210</v>
      </c>
      <c r="G24" s="218">
        <f>G25</f>
        <v>1</v>
      </c>
      <c r="H24" s="218">
        <f>H25</f>
        <v>39</v>
      </c>
      <c r="I24" s="219">
        <f>IF(SUM(F24:H24)=0,"-",SUM((F24:H24)))</f>
        <v>250</v>
      </c>
      <c r="J24" s="218">
        <f>J25</f>
        <v>10</v>
      </c>
      <c r="K24" s="218" t="str">
        <f>K25</f>
        <v>-</v>
      </c>
      <c r="L24" s="218" t="str">
        <f>L25</f>
        <v>-</v>
      </c>
      <c r="M24" s="218" t="str">
        <f>M25</f>
        <v>-</v>
      </c>
      <c r="N24" s="219">
        <f>IF(SUM(J24:M24)=0,"-",SUM(J24:M24))</f>
        <v>10</v>
      </c>
      <c r="O24" s="213">
        <f>IF(SUM(N24)=0,"-",N24/D24*100)</f>
        <v>3.8759689922480618</v>
      </c>
      <c r="P24" s="218">
        <f>P25</f>
        <v>30</v>
      </c>
      <c r="Q24" s="213">
        <f>IF(SUM(P24)=0,"-",P24/D24)</f>
        <v>0.11627906976744186</v>
      </c>
      <c r="R24" s="218">
        <f>R25</f>
        <v>2</v>
      </c>
      <c r="S24" s="218">
        <f>S25</f>
        <v>5</v>
      </c>
      <c r="T24" s="218">
        <f>T25</f>
        <v>1</v>
      </c>
      <c r="U24" s="217"/>
    </row>
    <row r="25" spans="2:21" ht="13.5" customHeight="1">
      <c r="B25" s="216" t="s">
        <v>13</v>
      </c>
      <c r="C25" s="51">
        <f>IF(SUM(C26:C29)=0,"-",SUM(C26:C29))</f>
        <v>273</v>
      </c>
      <c r="D25" s="51">
        <f>IF(SUM(D26:D29)=0,"-",SUM(D26:D29))</f>
        <v>258</v>
      </c>
      <c r="E25" s="215">
        <f>IF(SUM(D25)=0,"-",D25/C25*100)</f>
        <v>94.505494505494497</v>
      </c>
      <c r="F25" s="51">
        <f>IF(SUM(F26:F29)=0,"-",SUM(F26:F29))</f>
        <v>210</v>
      </c>
      <c r="G25" s="51">
        <f>IF(SUM(G26:G29)=0,"-",SUM(G26:G29))</f>
        <v>1</v>
      </c>
      <c r="H25" s="51">
        <f>IF(SUM(H26:H29)=0,"-",SUM(H26:H29))</f>
        <v>39</v>
      </c>
      <c r="I25" s="51">
        <f>IF(SUM(F25:H25)=0,"-",SUM((F25:H25)))</f>
        <v>250</v>
      </c>
      <c r="J25" s="51">
        <f>IF(SUM(J26:J29)=0,"-",SUM(J26:J29))</f>
        <v>10</v>
      </c>
      <c r="K25" s="51" t="str">
        <f>IF(SUM(K26:K29)=0,"-",SUM(K26:K29))</f>
        <v>-</v>
      </c>
      <c r="L25" s="51" t="str">
        <f>IF(SUM(L26:L29)=0,"-",SUM(L26:L29))</f>
        <v>-</v>
      </c>
      <c r="M25" s="51" t="str">
        <f>IF(SUM(M26:M29)=0,"-",SUM(M26:M29))</f>
        <v>-</v>
      </c>
      <c r="N25" s="51">
        <f>IF(SUM(J25:M25)=0,"-",SUM(J25:M25))</f>
        <v>10</v>
      </c>
      <c r="O25" s="214">
        <f>IF(SUM(N25)=0,"-",N25/D25*100)</f>
        <v>3.8759689922480618</v>
      </c>
      <c r="P25" s="51">
        <f>IF(SUM(P26:P29)=0,"-",SUM(P26:P29))</f>
        <v>30</v>
      </c>
      <c r="Q25" s="213">
        <f>IF(SUM(P25)=0,"-",P25/D25)</f>
        <v>0.11627906976744186</v>
      </c>
      <c r="R25" s="51">
        <f>IF(SUM(R26:R29)=0,"-",SUM(R26:R29))</f>
        <v>2</v>
      </c>
      <c r="S25" s="51">
        <f>IF(SUM(S26:S29)=0,"-",SUM(S26:S29))</f>
        <v>5</v>
      </c>
      <c r="T25" s="51">
        <f>IF(SUM(T26:T29)=0,"-",SUM(T26:T29))</f>
        <v>1</v>
      </c>
      <c r="U25" s="212"/>
    </row>
    <row r="26" spans="2:21" ht="13.5" customHeight="1">
      <c r="B26" s="206" t="s">
        <v>12</v>
      </c>
      <c r="C26" s="208">
        <v>163</v>
      </c>
      <c r="D26" s="208">
        <v>149</v>
      </c>
      <c r="E26" s="205">
        <f>IF(SUM(D26)=0,"-",D26/C26*100)</f>
        <v>91.411042944785279</v>
      </c>
      <c r="F26" s="208">
        <v>141</v>
      </c>
      <c r="G26" s="208">
        <v>1</v>
      </c>
      <c r="H26" s="211">
        <v>1</v>
      </c>
      <c r="I26" s="203">
        <f>IF(SUM(F26:H26)=0,"-",SUM((F26:H26)))</f>
        <v>143</v>
      </c>
      <c r="J26" s="202">
        <v>6</v>
      </c>
      <c r="K26" s="202" t="s">
        <v>93</v>
      </c>
      <c r="L26" s="202" t="s">
        <v>93</v>
      </c>
      <c r="M26" s="202" t="s">
        <v>6</v>
      </c>
      <c r="N26" s="210">
        <f>IF(SUM(J26:M26)=0,"-",SUM(J26:M26))</f>
        <v>6</v>
      </c>
      <c r="O26" s="200">
        <f>IF(SUM(N26)=0,"-",N26/D26*100)</f>
        <v>4.0268456375838921</v>
      </c>
      <c r="P26" s="209">
        <v>14</v>
      </c>
      <c r="Q26" s="198">
        <f>IF(SUM(P26)=0,"-",P26/D26)</f>
        <v>9.3959731543624164E-2</v>
      </c>
      <c r="R26" s="208" t="s">
        <v>93</v>
      </c>
      <c r="S26" s="208" t="s">
        <v>93</v>
      </c>
      <c r="T26" s="208">
        <v>1</v>
      </c>
      <c r="U26" s="17"/>
    </row>
    <row r="27" spans="2:21" ht="13.5" customHeight="1">
      <c r="B27" s="206" t="s">
        <v>11</v>
      </c>
      <c r="C27" s="197">
        <v>36</v>
      </c>
      <c r="D27" s="197">
        <v>36</v>
      </c>
      <c r="E27" s="205">
        <f>IF(SUM(D27)=0,"-",D27/C27*100)</f>
        <v>100</v>
      </c>
      <c r="F27" s="197">
        <v>33</v>
      </c>
      <c r="G27" s="197" t="s">
        <v>93</v>
      </c>
      <c r="H27" s="204" t="s">
        <v>93</v>
      </c>
      <c r="I27" s="203">
        <f>IF(SUM(F27:H27)=0,"-",SUM((F27:H27)))</f>
        <v>33</v>
      </c>
      <c r="J27" s="202">
        <v>3</v>
      </c>
      <c r="K27" s="202" t="s">
        <v>93</v>
      </c>
      <c r="L27" s="202" t="s">
        <v>93</v>
      </c>
      <c r="M27" s="202" t="s">
        <v>93</v>
      </c>
      <c r="N27" s="201">
        <f>IF(SUM(J27:M27)=0,"-",SUM(J27:M27))</f>
        <v>3</v>
      </c>
      <c r="O27" s="200">
        <f>IF(SUM(N27)=0,"-",N27/D27*100)</f>
        <v>8.3333333333333321</v>
      </c>
      <c r="P27" s="207">
        <v>14</v>
      </c>
      <c r="Q27" s="198">
        <f>IF(SUM(P27)=0,"-",P27/D27)</f>
        <v>0.3888888888888889</v>
      </c>
      <c r="R27" s="197" t="s">
        <v>93</v>
      </c>
      <c r="S27" s="197" t="s">
        <v>93</v>
      </c>
      <c r="T27" s="197" t="s">
        <v>93</v>
      </c>
      <c r="U27" s="17"/>
    </row>
    <row r="28" spans="2:21" ht="13.5" customHeight="1">
      <c r="B28" s="206" t="s">
        <v>10</v>
      </c>
      <c r="C28" s="197">
        <v>32</v>
      </c>
      <c r="D28" s="197">
        <v>31</v>
      </c>
      <c r="E28" s="205">
        <f>IF(SUM(D28)=0,"-",D28/C28*100)</f>
        <v>96.875</v>
      </c>
      <c r="F28" s="197">
        <v>31</v>
      </c>
      <c r="G28" s="197" t="s">
        <v>93</v>
      </c>
      <c r="H28" s="204" t="s">
        <v>93</v>
      </c>
      <c r="I28" s="203">
        <f>IF(SUM(F28:H28)=0,"-",SUM((F28:H28)))</f>
        <v>31</v>
      </c>
      <c r="J28" s="202" t="s">
        <v>6</v>
      </c>
      <c r="K28" s="202" t="s">
        <v>93</v>
      </c>
      <c r="L28" s="202" t="s">
        <v>6</v>
      </c>
      <c r="M28" s="202" t="s">
        <v>6</v>
      </c>
      <c r="N28" s="201" t="str">
        <f>IF(SUM(J28:M28)=0,"-",SUM(J28:M28))</f>
        <v>-</v>
      </c>
      <c r="O28" s="200">
        <v>0</v>
      </c>
      <c r="P28" s="199" t="s">
        <v>93</v>
      </c>
      <c r="Q28" s="198" t="str">
        <f>IF(SUM(P28)=0,"-",P28/D28)</f>
        <v>-</v>
      </c>
      <c r="R28" s="197" t="s">
        <v>93</v>
      </c>
      <c r="S28" s="197">
        <v>1</v>
      </c>
      <c r="T28" s="197" t="s">
        <v>93</v>
      </c>
      <c r="U28" s="17"/>
    </row>
    <row r="29" spans="2:21" ht="13.5" customHeight="1">
      <c r="B29" s="196" t="s">
        <v>9</v>
      </c>
      <c r="C29" s="187">
        <v>42</v>
      </c>
      <c r="D29" s="187">
        <v>42</v>
      </c>
      <c r="E29" s="195">
        <f>IF(SUM(D29)=0,"-",D29/C29*100)</f>
        <v>100</v>
      </c>
      <c r="F29" s="187">
        <v>5</v>
      </c>
      <c r="G29" s="187" t="s">
        <v>93</v>
      </c>
      <c r="H29" s="194">
        <v>38</v>
      </c>
      <c r="I29" s="193">
        <f>IF(SUM(F29:H29)=0,"-",SUM((F29:H29)))</f>
        <v>43</v>
      </c>
      <c r="J29" s="192">
        <v>1</v>
      </c>
      <c r="K29" s="192" t="s">
        <v>93</v>
      </c>
      <c r="L29" s="192" t="s">
        <v>93</v>
      </c>
      <c r="M29" s="192" t="s">
        <v>6</v>
      </c>
      <c r="N29" s="191">
        <f>IF(SUM(J29:M29)=0,"-",SUM(J29:M29))</f>
        <v>1</v>
      </c>
      <c r="O29" s="190">
        <f>IF(SUM(N29)=0,"-",N29/D29*100)</f>
        <v>2.3809523809523809</v>
      </c>
      <c r="P29" s="189">
        <v>2</v>
      </c>
      <c r="Q29" s="188">
        <f>IF(SUM(P29)=0,"-",P29/D29)</f>
        <v>4.7619047619047616E-2</v>
      </c>
      <c r="R29" s="187">
        <v>2</v>
      </c>
      <c r="S29" s="187">
        <v>4</v>
      </c>
      <c r="T29" s="187" t="s">
        <v>93</v>
      </c>
    </row>
    <row r="30" spans="2:21" ht="13.5" customHeight="1">
      <c r="B30" s="33" t="s">
        <v>92</v>
      </c>
      <c r="C30" s="33"/>
      <c r="D30" s="33"/>
      <c r="E30" s="33"/>
      <c r="F30" s="33"/>
      <c r="G30" s="129"/>
      <c r="H30" s="129"/>
      <c r="I30" s="17"/>
      <c r="J30" s="17"/>
      <c r="K30" s="17"/>
      <c r="L30" s="17"/>
      <c r="M30" s="17"/>
      <c r="N30" s="30"/>
      <c r="O30" s="30"/>
      <c r="P30" s="186"/>
      <c r="Q30" s="186"/>
      <c r="R30" s="30"/>
      <c r="S30" s="17"/>
      <c r="T30" s="17"/>
    </row>
    <row r="31" spans="2:21">
      <c r="B31" s="185"/>
      <c r="C31" s="148"/>
      <c r="D31" s="148"/>
      <c r="E31" s="148"/>
      <c r="F31" s="148"/>
      <c r="G31" s="148"/>
      <c r="H31" s="148"/>
    </row>
    <row r="32" spans="2:21">
      <c r="B32" s="185" t="s">
        <v>2</v>
      </c>
      <c r="C32" s="148"/>
      <c r="D32" s="148"/>
      <c r="E32" s="148"/>
      <c r="F32" s="148"/>
      <c r="G32" s="148"/>
      <c r="H32" s="148"/>
    </row>
    <row r="33" spans="2:12">
      <c r="B33" s="185" t="s">
        <v>91</v>
      </c>
      <c r="C33" s="148"/>
      <c r="D33" s="148"/>
      <c r="E33" s="148"/>
      <c r="F33" s="148"/>
      <c r="G33" s="148"/>
      <c r="H33" s="148"/>
    </row>
    <row r="34" spans="2:12" ht="11.25" customHeight="1">
      <c r="B34" s="184" t="s">
        <v>90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</row>
    <row r="35" spans="2:12" ht="11.25" customHeight="1">
      <c r="B35" s="184" t="s">
        <v>89</v>
      </c>
    </row>
    <row r="36" spans="2:12">
      <c r="B36" s="183" t="s">
        <v>88</v>
      </c>
    </row>
  </sheetData>
  <mergeCells count="20">
    <mergeCell ref="R2:R4"/>
    <mergeCell ref="L3:L4"/>
    <mergeCell ref="M3:M4"/>
    <mergeCell ref="J2:O2"/>
    <mergeCell ref="J3:J4"/>
    <mergeCell ref="F2:I2"/>
    <mergeCell ref="F3:F4"/>
    <mergeCell ref="H3:H4"/>
    <mergeCell ref="I3:I4"/>
    <mergeCell ref="G3:G4"/>
    <mergeCell ref="B3:B4"/>
    <mergeCell ref="C2:C4"/>
    <mergeCell ref="D2:D4"/>
    <mergeCell ref="E2:E4"/>
    <mergeCell ref="T2:T4"/>
    <mergeCell ref="N3:N4"/>
    <mergeCell ref="P2:P4"/>
    <mergeCell ref="K3:K4"/>
    <mergeCell ref="Q2:Q3"/>
    <mergeCell ref="S2:S4"/>
  </mergeCells>
  <phoneticPr fontId="7"/>
  <pageMargins left="0.68" right="0.32" top="0.39370078740157483" bottom="0.35" header="0" footer="0"/>
  <headerFooter alignWithMargins="0"/>
  <colBreaks count="1" manualBreakCount="1">
    <brk id="2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showGridLines="0" view="pageBreakPreview" zoomScaleNormal="75" zoomScaleSheetLayoutView="100" workbookViewId="0">
      <selection activeCell="E12" sqref="E12"/>
    </sheetView>
  </sheetViews>
  <sheetFormatPr defaultColWidth="10" defaultRowHeight="11.25"/>
  <cols>
    <col min="1" max="1" width="10" style="1" customWidth="1"/>
    <col min="2" max="2" width="10" style="4" customWidth="1"/>
    <col min="3" max="6" width="6.5" style="1" customWidth="1"/>
    <col min="7" max="7" width="6.375" style="1" customWidth="1"/>
    <col min="8" max="8" width="6.125" style="1" customWidth="1"/>
    <col min="9" max="9" width="6.25" style="1" customWidth="1"/>
    <col min="10" max="10" width="5.875" style="1" customWidth="1"/>
    <col min="11" max="11" width="6.5" style="181" customWidth="1"/>
    <col min="12" max="12" width="5" style="181" customWidth="1"/>
    <col min="13" max="13" width="6.25" style="181" customWidth="1"/>
    <col min="14" max="14" width="5.875" style="181" customWidth="1"/>
    <col min="15" max="15" width="5.375" style="181" customWidth="1"/>
    <col min="16" max="17" width="5.375" style="1" customWidth="1"/>
    <col min="18" max="16384" width="10" style="1"/>
  </cols>
  <sheetData>
    <row r="1" spans="2:18" s="173" customFormat="1" ht="13.5">
      <c r="B1" s="180" t="s">
        <v>136</v>
      </c>
      <c r="C1" s="180"/>
      <c r="D1" s="180"/>
      <c r="E1" s="180"/>
      <c r="F1" s="180"/>
      <c r="K1" s="261"/>
      <c r="L1" s="261"/>
      <c r="M1" s="261"/>
      <c r="N1" s="261"/>
      <c r="O1" s="261"/>
      <c r="Q1" s="174" t="s">
        <v>86</v>
      </c>
    </row>
    <row r="2" spans="2:18" ht="29.25" customHeight="1">
      <c r="B2" s="260"/>
      <c r="C2" s="130" t="s">
        <v>135</v>
      </c>
      <c r="D2" s="130" t="s">
        <v>134</v>
      </c>
      <c r="E2" s="130" t="s">
        <v>133</v>
      </c>
      <c r="F2" s="287" t="s">
        <v>132</v>
      </c>
      <c r="G2" s="257" t="s">
        <v>116</v>
      </c>
      <c r="H2" s="288"/>
      <c r="I2" s="288"/>
      <c r="J2" s="288"/>
      <c r="K2" s="288"/>
      <c r="L2" s="288"/>
      <c r="M2" s="130" t="s">
        <v>131</v>
      </c>
      <c r="N2" s="130" t="s">
        <v>114</v>
      </c>
      <c r="O2" s="287" t="s">
        <v>130</v>
      </c>
      <c r="P2" s="287" t="s">
        <v>112</v>
      </c>
      <c r="Q2" s="287" t="s">
        <v>111</v>
      </c>
      <c r="R2" s="255"/>
    </row>
    <row r="3" spans="2:18" ht="66.75" customHeight="1">
      <c r="B3" s="286"/>
      <c r="C3" s="248"/>
      <c r="D3" s="248"/>
      <c r="E3" s="285"/>
      <c r="F3" s="284"/>
      <c r="G3" s="283" t="s">
        <v>107</v>
      </c>
      <c r="H3" s="283" t="s">
        <v>106</v>
      </c>
      <c r="I3" s="283" t="s">
        <v>105</v>
      </c>
      <c r="J3" s="283" t="s">
        <v>69</v>
      </c>
      <c r="K3" s="282" t="s">
        <v>108</v>
      </c>
      <c r="L3" s="281" t="s">
        <v>103</v>
      </c>
      <c r="M3" s="248"/>
      <c r="N3" s="248"/>
      <c r="O3" s="280"/>
      <c r="P3" s="280"/>
      <c r="Q3" s="280"/>
      <c r="R3" s="17"/>
    </row>
    <row r="4" spans="2:18" ht="15.75" customHeight="1">
      <c r="B4" s="279"/>
      <c r="C4" s="243" t="s">
        <v>129</v>
      </c>
      <c r="D4" s="243" t="s">
        <v>128</v>
      </c>
      <c r="E4" s="278" t="s">
        <v>127</v>
      </c>
      <c r="F4" s="277"/>
      <c r="G4" s="243"/>
      <c r="H4" s="243"/>
      <c r="I4" s="243"/>
      <c r="J4" s="243"/>
      <c r="K4" s="243" t="s">
        <v>126</v>
      </c>
      <c r="L4" s="243" t="s">
        <v>102</v>
      </c>
      <c r="M4" s="116" t="s">
        <v>125</v>
      </c>
      <c r="N4" s="243" t="s">
        <v>101</v>
      </c>
      <c r="O4" s="276"/>
      <c r="P4" s="276"/>
      <c r="Q4" s="276"/>
      <c r="R4" s="17"/>
    </row>
    <row r="5" spans="2:18" ht="13.5" customHeight="1">
      <c r="B5" s="275" t="s">
        <v>37</v>
      </c>
      <c r="C5" s="237">
        <v>41422</v>
      </c>
      <c r="D5" s="237">
        <v>37810</v>
      </c>
      <c r="E5" s="239">
        <f>IF(SUM(D5)=0,"-",D5/C5*100)</f>
        <v>91.279996137318335</v>
      </c>
      <c r="F5" s="274">
        <v>29432</v>
      </c>
      <c r="G5" s="238">
        <v>5176</v>
      </c>
      <c r="H5" s="237">
        <v>2517</v>
      </c>
      <c r="I5" s="237">
        <v>622</v>
      </c>
      <c r="J5" s="237">
        <v>63</v>
      </c>
      <c r="K5" s="240">
        <f>IF(SUM(G5:J5)=0,"-",SUM(G5:J5))</f>
        <v>8378</v>
      </c>
      <c r="L5" s="239">
        <f>IF(SUM(K5)=0,"-",K5/D5*100)</f>
        <v>22.158159217138323</v>
      </c>
      <c r="M5" s="237">
        <v>33857</v>
      </c>
      <c r="N5" s="239">
        <f>IF(SUM(M5)=0,"-",M5/D5)</f>
        <v>0.89545093890505156</v>
      </c>
      <c r="O5" s="237">
        <v>828</v>
      </c>
      <c r="P5" s="237">
        <v>4806</v>
      </c>
      <c r="Q5" s="236">
        <v>1151</v>
      </c>
      <c r="R5" s="17"/>
    </row>
    <row r="6" spans="2:18" ht="33.75">
      <c r="B6" s="235" t="s">
        <v>36</v>
      </c>
      <c r="C6" s="219">
        <f>IF(SUM(C7,C16)=0,"-",SUM(C7,C16))</f>
        <v>2779</v>
      </c>
      <c r="D6" s="219">
        <f>IF(SUM(D7,D16)=0,"-",SUM(D7,D16))</f>
        <v>2365</v>
      </c>
      <c r="E6" s="215">
        <f>IF(SUM(D6)=0,"-",D6/C6*100)</f>
        <v>85.102554875854622</v>
      </c>
      <c r="F6" s="219">
        <f>IF(SUM(F7,F16)=0,"-",SUM(F7,F16))</f>
        <v>1707</v>
      </c>
      <c r="G6" s="219">
        <f>IF(SUM(G7,G16)=0,"-",SUM(G7,G16))</f>
        <v>342</v>
      </c>
      <c r="H6" s="219">
        <f>IF(SUM(H7,H16)=0,"-",SUM(H7,H16))</f>
        <v>213</v>
      </c>
      <c r="I6" s="219">
        <f>IF(SUM(I7,I16)=0,"-",SUM(I7,I16))</f>
        <v>95</v>
      </c>
      <c r="J6" s="219">
        <f>IF(SUM(J7,J16)=0,"-",SUM(J7,J16))</f>
        <v>8</v>
      </c>
      <c r="K6" s="219">
        <f>IF(SUM(G6:J6)=0,"-",SUM(G6:J6))</f>
        <v>658</v>
      </c>
      <c r="L6" s="213">
        <f>IF(SUM(K6)=0,"-",K6/D6*100)</f>
        <v>27.822410147991544</v>
      </c>
      <c r="M6" s="219">
        <f>IF(SUM(M7,M16)=0,"-",SUM(M7,M16))</f>
        <v>2534</v>
      </c>
      <c r="N6" s="188">
        <f>IF(SUM(M6)=0,"-",M6/D6)</f>
        <v>1.0714587737843553</v>
      </c>
      <c r="O6" s="219">
        <f>IF(SUM(O7,O16)=0,"-",SUM(O7,O16))</f>
        <v>164</v>
      </c>
      <c r="P6" s="219">
        <f>IF(SUM(P7,P16)=0,"-",SUM(P7,P16))</f>
        <v>138</v>
      </c>
      <c r="Q6" s="219">
        <f>IF(SUM(Q7,Q16)=0,"-",SUM(Q7,Q16))</f>
        <v>109</v>
      </c>
      <c r="R6" s="212"/>
    </row>
    <row r="7" spans="2:18" ht="13.5" customHeight="1">
      <c r="B7" s="273" t="s">
        <v>124</v>
      </c>
      <c r="C7" s="51">
        <f>IF(SUM(C8:C15)=0,"-",SUM(C8:C15))</f>
        <v>887</v>
      </c>
      <c r="D7" s="268">
        <f>IF(SUM(D8:D15)=0,"-",SUM(D8:D15))</f>
        <v>685</v>
      </c>
      <c r="E7" s="195">
        <f>IF(SUM(D7)=0,"-",D7/C7*100)</f>
        <v>77.226606538895155</v>
      </c>
      <c r="F7" s="51">
        <f>IF(SUM(F8:F15)=0,"-",SUM(F8:F15))</f>
        <v>436</v>
      </c>
      <c r="G7" s="51">
        <f>IF(SUM(G8:G15)=0,"-",SUM(G8:G15))</f>
        <v>102</v>
      </c>
      <c r="H7" s="51">
        <f>IF(SUM(H8:H15)=0,"-",SUM(H8:H15))</f>
        <v>67</v>
      </c>
      <c r="I7" s="51">
        <f>IF(SUM(I8:I15)=0,"-",SUM(I8:I15))</f>
        <v>72</v>
      </c>
      <c r="J7" s="51">
        <f>IF(SUM(J8:J15)=0,"-",SUM(J8:J15))</f>
        <v>8</v>
      </c>
      <c r="K7" s="51">
        <f>IF(SUM(G7:J7)=0,"-",SUM(G7:J7))</f>
        <v>249</v>
      </c>
      <c r="L7" s="214">
        <f>IF(SUM(K7)=0,"-",K7/D7*100)</f>
        <v>36.350364963503651</v>
      </c>
      <c r="M7" s="51">
        <f>IF(SUM(M8:M15)=0,"-",SUM(M8:M15))</f>
        <v>879</v>
      </c>
      <c r="N7" s="188">
        <f>IF(SUM(M7)=0,"-",M7/D7)</f>
        <v>1.2832116788321168</v>
      </c>
      <c r="O7" s="51">
        <f>SUM(O8:O15)</f>
        <v>0</v>
      </c>
      <c r="P7" s="51">
        <f>IF(SUM(P8:P15)=0,"-",SUM(P8:P15))</f>
        <v>25</v>
      </c>
      <c r="Q7" s="51">
        <f>IF(SUM(Q8:Q15)=0,"-",SUM(Q8:Q15))</f>
        <v>20</v>
      </c>
      <c r="R7" s="212"/>
    </row>
    <row r="8" spans="2:18" ht="13.5" customHeight="1">
      <c r="B8" s="226" t="s">
        <v>34</v>
      </c>
      <c r="C8" s="202">
        <v>415</v>
      </c>
      <c r="D8" s="202">
        <v>263</v>
      </c>
      <c r="E8" s="205">
        <f>IF(SUM(D8)=0,"-",D8/C8*100)</f>
        <v>63.373493975903614</v>
      </c>
      <c r="F8" s="202">
        <v>135</v>
      </c>
      <c r="G8" s="202">
        <v>53</v>
      </c>
      <c r="H8" s="202">
        <v>22</v>
      </c>
      <c r="I8" s="202">
        <v>46</v>
      </c>
      <c r="J8" s="202">
        <v>7</v>
      </c>
      <c r="K8" s="201">
        <f>IF(SUM(G8:J8)=0,"-",SUM(G8:J8))</f>
        <v>128</v>
      </c>
      <c r="L8" s="200">
        <f>IF(SUM(K8)=0,"-",K8/D8*100)</f>
        <v>48.669201520912544</v>
      </c>
      <c r="M8" s="202">
        <v>310</v>
      </c>
      <c r="N8" s="200">
        <f>IF(SUM(M8)=0,"-",M8/D8)</f>
        <v>1.1787072243346008</v>
      </c>
      <c r="O8" s="202">
        <v>0</v>
      </c>
      <c r="P8" s="202">
        <v>14</v>
      </c>
      <c r="Q8" s="202">
        <v>20</v>
      </c>
      <c r="R8" s="212"/>
    </row>
    <row r="9" spans="2:18" ht="13.5" customHeight="1">
      <c r="B9" s="206" t="s">
        <v>33</v>
      </c>
      <c r="C9" s="202">
        <v>39</v>
      </c>
      <c r="D9" s="202">
        <v>35</v>
      </c>
      <c r="E9" s="205">
        <f>IF(SUM(D9)=0,"-",D9/C9*100)</f>
        <v>89.743589743589752</v>
      </c>
      <c r="F9" s="202">
        <v>21</v>
      </c>
      <c r="G9" s="202">
        <v>1</v>
      </c>
      <c r="H9" s="202">
        <v>2</v>
      </c>
      <c r="I9" s="202">
        <v>11</v>
      </c>
      <c r="J9" s="202">
        <v>0</v>
      </c>
      <c r="K9" s="201">
        <f>IF(SUM(G9:J9)=0,"-",SUM(G9:J9))</f>
        <v>14</v>
      </c>
      <c r="L9" s="200">
        <f>IF(SUM(K9)=0,"-",K9/D9*100)</f>
        <v>40</v>
      </c>
      <c r="M9" s="202">
        <v>30</v>
      </c>
      <c r="N9" s="200">
        <f>IF(SUM(M9)=0,"-",M9/D9)</f>
        <v>0.8571428571428571</v>
      </c>
      <c r="O9" s="202">
        <v>0</v>
      </c>
      <c r="P9" s="202">
        <v>1</v>
      </c>
      <c r="Q9" s="202">
        <v>0</v>
      </c>
      <c r="R9" s="212"/>
    </row>
    <row r="10" spans="2:18" ht="13.5" customHeight="1">
      <c r="B10" s="206" t="s">
        <v>32</v>
      </c>
      <c r="C10" s="202">
        <v>18</v>
      </c>
      <c r="D10" s="202">
        <v>14</v>
      </c>
      <c r="E10" s="205">
        <f>IF(SUM(D10)=0,"-",D10/C10*100)</f>
        <v>77.777777777777786</v>
      </c>
      <c r="F10" s="202">
        <v>13</v>
      </c>
      <c r="G10" s="202">
        <v>0</v>
      </c>
      <c r="H10" s="202">
        <v>0</v>
      </c>
      <c r="I10" s="202">
        <v>0</v>
      </c>
      <c r="J10" s="202">
        <v>1</v>
      </c>
      <c r="K10" s="201">
        <f>IF(SUM(G10:J10)=0,"-",SUM(G10:J10))</f>
        <v>1</v>
      </c>
      <c r="L10" s="200">
        <f>IF(SUM(K10)=0,"-",K10/D10*100)</f>
        <v>7.1428571428571423</v>
      </c>
      <c r="M10" s="202">
        <v>3</v>
      </c>
      <c r="N10" s="200">
        <f>IF(SUM(M10)=0,"-",M10/D10)</f>
        <v>0.21428571428571427</v>
      </c>
      <c r="O10" s="202">
        <v>0</v>
      </c>
      <c r="P10" s="202">
        <v>2</v>
      </c>
      <c r="Q10" s="202">
        <v>0</v>
      </c>
      <c r="R10" s="212"/>
    </row>
    <row r="11" spans="2:18" ht="13.5" customHeight="1">
      <c r="B11" s="206" t="s">
        <v>31</v>
      </c>
      <c r="C11" s="202">
        <v>35</v>
      </c>
      <c r="D11" s="202">
        <v>31</v>
      </c>
      <c r="E11" s="205">
        <f>IF(SUM(D11)=0,"-",D11/C11*100)</f>
        <v>88.571428571428569</v>
      </c>
      <c r="F11" s="202">
        <v>23</v>
      </c>
      <c r="G11" s="202">
        <v>0</v>
      </c>
      <c r="H11" s="202">
        <v>0</v>
      </c>
      <c r="I11" s="202">
        <v>8</v>
      </c>
      <c r="J11" s="202">
        <v>0</v>
      </c>
      <c r="K11" s="201">
        <f>IF(SUM(G11:J11)=0,"-",SUM(G11:J11))</f>
        <v>8</v>
      </c>
      <c r="L11" s="200">
        <f>IF(SUM(K11)=0,"-",K11/D11*100)</f>
        <v>25.806451612903224</v>
      </c>
      <c r="M11" s="202">
        <v>33</v>
      </c>
      <c r="N11" s="200">
        <f>IF(SUM(M11)=0,"-",M11/D11)</f>
        <v>1.064516129032258</v>
      </c>
      <c r="O11" s="202">
        <v>0</v>
      </c>
      <c r="P11" s="202">
        <v>2</v>
      </c>
      <c r="Q11" s="202">
        <v>0</v>
      </c>
      <c r="R11" s="212"/>
    </row>
    <row r="12" spans="2:18" ht="13.5" customHeight="1">
      <c r="B12" s="206" t="s">
        <v>30</v>
      </c>
      <c r="C12" s="202">
        <v>19</v>
      </c>
      <c r="D12" s="202">
        <v>18</v>
      </c>
      <c r="E12" s="205">
        <f>IF(SUM(D12)=0,"-",D12/C12*100)</f>
        <v>94.73684210526315</v>
      </c>
      <c r="F12" s="202">
        <v>12</v>
      </c>
      <c r="G12" s="202">
        <v>5</v>
      </c>
      <c r="H12" s="202">
        <v>0</v>
      </c>
      <c r="I12" s="202">
        <v>1</v>
      </c>
      <c r="J12" s="202">
        <v>0</v>
      </c>
      <c r="K12" s="201">
        <f>IF(SUM(G12:J12)=0,"-",SUM(G12:J12))</f>
        <v>6</v>
      </c>
      <c r="L12" s="200">
        <f>IF(SUM(K12)=0,"-",K12/D12*100)</f>
        <v>33.333333333333329</v>
      </c>
      <c r="M12" s="202">
        <v>16</v>
      </c>
      <c r="N12" s="200">
        <f>IF(SUM(M12)=0,"-",M12/D12)</f>
        <v>0.88888888888888884</v>
      </c>
      <c r="O12" s="202">
        <v>0</v>
      </c>
      <c r="P12" s="202">
        <v>1</v>
      </c>
      <c r="Q12" s="202">
        <v>0</v>
      </c>
      <c r="R12" s="212"/>
    </row>
    <row r="13" spans="2:18" ht="13.5" customHeight="1">
      <c r="B13" s="206" t="s">
        <v>29</v>
      </c>
      <c r="C13" s="202">
        <v>213</v>
      </c>
      <c r="D13" s="202">
        <v>183</v>
      </c>
      <c r="E13" s="205">
        <f>IF(SUM(D13)=0,"-",D13/C13*100)</f>
        <v>85.91549295774648</v>
      </c>
      <c r="F13" s="202">
        <v>145</v>
      </c>
      <c r="G13" s="202">
        <v>23</v>
      </c>
      <c r="H13" s="202">
        <v>14</v>
      </c>
      <c r="I13" s="202">
        <v>1</v>
      </c>
      <c r="J13" s="202">
        <v>0</v>
      </c>
      <c r="K13" s="201">
        <f>IF(SUM(G13:J13)=0,"-",SUM(G13:J13))</f>
        <v>38</v>
      </c>
      <c r="L13" s="200">
        <f>IF(SUM(K13)=0,"-",K13/D13*100)</f>
        <v>20.765027322404372</v>
      </c>
      <c r="M13" s="202">
        <v>155</v>
      </c>
      <c r="N13" s="200">
        <f>IF(SUM(M13)=0,"-",M13/D13)</f>
        <v>0.84699453551912574</v>
      </c>
      <c r="O13" s="202">
        <v>0</v>
      </c>
      <c r="P13" s="202">
        <v>0</v>
      </c>
      <c r="Q13" s="202">
        <v>0</v>
      </c>
      <c r="R13" s="212"/>
    </row>
    <row r="14" spans="2:18" ht="13.5" customHeight="1">
      <c r="B14" s="206" t="s">
        <v>28</v>
      </c>
      <c r="C14" s="202">
        <v>30</v>
      </c>
      <c r="D14" s="202">
        <v>30</v>
      </c>
      <c r="E14" s="205">
        <f>IF(SUM(D14)=0,"-",D14/C14*100)</f>
        <v>100</v>
      </c>
      <c r="F14" s="202">
        <v>15</v>
      </c>
      <c r="G14" s="202">
        <v>4</v>
      </c>
      <c r="H14" s="202">
        <v>10</v>
      </c>
      <c r="I14" s="202">
        <v>1</v>
      </c>
      <c r="J14" s="202">
        <v>0</v>
      </c>
      <c r="K14" s="201">
        <f>IF(SUM(G14:J14)=0,"-",SUM(G14:J14))</f>
        <v>15</v>
      </c>
      <c r="L14" s="200">
        <f>IF(SUM(K14)=0,"-",K14/D14*100)</f>
        <v>50</v>
      </c>
      <c r="M14" s="202">
        <v>116</v>
      </c>
      <c r="N14" s="200">
        <f>IF(SUM(M14)=0,"-",M14/D14)</f>
        <v>3.8666666666666667</v>
      </c>
      <c r="O14" s="202">
        <v>0</v>
      </c>
      <c r="P14" s="202">
        <v>0</v>
      </c>
      <c r="Q14" s="202">
        <v>0</v>
      </c>
      <c r="R14" s="212"/>
    </row>
    <row r="15" spans="2:18" ht="13.5" customHeight="1">
      <c r="B15" s="196" t="s">
        <v>27</v>
      </c>
      <c r="C15" s="192">
        <v>118</v>
      </c>
      <c r="D15" s="192">
        <v>111</v>
      </c>
      <c r="E15" s="195">
        <f>IF(SUM(D15)=0,"-",D15/C15*100)</f>
        <v>94.067796610169495</v>
      </c>
      <c r="F15" s="192">
        <v>72</v>
      </c>
      <c r="G15" s="192">
        <v>16</v>
      </c>
      <c r="H15" s="192">
        <v>19</v>
      </c>
      <c r="I15" s="192">
        <v>4</v>
      </c>
      <c r="J15" s="192">
        <v>0</v>
      </c>
      <c r="K15" s="191">
        <f>IF(SUM(G15:J15)=0,"-",SUM(G15:J15))</f>
        <v>39</v>
      </c>
      <c r="L15" s="190">
        <f>IF(SUM(K15)=0,"-",K15/D15*100)</f>
        <v>35.135135135135137</v>
      </c>
      <c r="M15" s="192">
        <v>216</v>
      </c>
      <c r="N15" s="200">
        <f>IF(SUM(M15)=0,"-",M15/D15)</f>
        <v>1.9459459459459461</v>
      </c>
      <c r="O15" s="192">
        <v>0</v>
      </c>
      <c r="P15" s="192">
        <v>5</v>
      </c>
      <c r="Q15" s="192">
        <v>0</v>
      </c>
      <c r="R15" s="232"/>
    </row>
    <row r="16" spans="2:18" ht="13.5" customHeight="1">
      <c r="B16" s="196" t="s">
        <v>26</v>
      </c>
      <c r="C16" s="35">
        <v>1892</v>
      </c>
      <c r="D16" s="35">
        <v>1680</v>
      </c>
      <c r="E16" s="230">
        <f>IF(SUM(D16)=0,"-",D16/C16*100)</f>
        <v>88.79492600422833</v>
      </c>
      <c r="F16" s="35">
        <v>1271</v>
      </c>
      <c r="G16" s="35">
        <v>240</v>
      </c>
      <c r="H16" s="35">
        <v>146</v>
      </c>
      <c r="I16" s="35">
        <v>23</v>
      </c>
      <c r="J16" s="35">
        <v>0</v>
      </c>
      <c r="K16" s="229">
        <f>IF(SUM(G16:J16)=0,"-",SUM(G16:J16))</f>
        <v>409</v>
      </c>
      <c r="L16" s="190">
        <f>IF(SUM(K16)=0,"-",K16/D16*100)</f>
        <v>24.345238095238095</v>
      </c>
      <c r="M16" s="35">
        <v>1655</v>
      </c>
      <c r="N16" s="214">
        <f>IF(SUM(M16)=0,"-",M16/D16)</f>
        <v>0.98511904761904767</v>
      </c>
      <c r="O16" s="35">
        <v>164</v>
      </c>
      <c r="P16" s="35">
        <v>113</v>
      </c>
      <c r="Q16" s="35">
        <v>89</v>
      </c>
    </row>
    <row r="17" spans="2:18" ht="33.75">
      <c r="B17" s="227" t="s">
        <v>25</v>
      </c>
      <c r="C17" s="218">
        <f>C18</f>
        <v>158</v>
      </c>
      <c r="D17" s="218">
        <f>D18</f>
        <v>94</v>
      </c>
      <c r="E17" s="195">
        <f>IF(SUM(D17)=0,"-",D17/C17*100)</f>
        <v>59.493670886075947</v>
      </c>
      <c r="F17" s="218">
        <f>F18</f>
        <v>63</v>
      </c>
      <c r="G17" s="218">
        <f>G18</f>
        <v>10</v>
      </c>
      <c r="H17" s="218">
        <f>H18</f>
        <v>6</v>
      </c>
      <c r="I17" s="218">
        <f>I18</f>
        <v>12</v>
      </c>
      <c r="J17" s="218">
        <f>J18</f>
        <v>3</v>
      </c>
      <c r="K17" s="218">
        <f>K18</f>
        <v>31</v>
      </c>
      <c r="L17" s="213">
        <f>IF(SUM(K17)=0,"-",K17/D17*100)</f>
        <v>32.978723404255319</v>
      </c>
      <c r="M17" s="218">
        <f>M18</f>
        <v>160</v>
      </c>
      <c r="N17" s="213">
        <f>IF(SUM(M17)=0,"-",M17/K17)</f>
        <v>5.161290322580645</v>
      </c>
      <c r="O17" s="218">
        <f>O18</f>
        <v>0</v>
      </c>
      <c r="P17" s="218">
        <f>P18</f>
        <v>3</v>
      </c>
      <c r="Q17" s="218">
        <f>Q18</f>
        <v>2</v>
      </c>
    </row>
    <row r="18" spans="2:18" ht="13.5" customHeight="1">
      <c r="B18" s="272" t="s">
        <v>99</v>
      </c>
      <c r="C18" s="210">
        <f>IF(SUM(C19:C23)=0,"-",SUM(C19:C23))</f>
        <v>158</v>
      </c>
      <c r="D18" s="271">
        <f>IF(SUM(D19:D23)=0,"-",SUM(D19:D23))</f>
        <v>94</v>
      </c>
      <c r="E18" s="222">
        <f>IF(SUM(D18)=0,"-",D18/C18*100)</f>
        <v>59.493670886075947</v>
      </c>
      <c r="F18" s="210">
        <f>IF(SUM(F19:F23)=0,"-",SUM(F19:F23))</f>
        <v>63</v>
      </c>
      <c r="G18" s="210">
        <f>IF(SUM(G19:G23)=0,"-",SUM(G19:G23))</f>
        <v>10</v>
      </c>
      <c r="H18" s="210">
        <f>IF(SUM(H19:H23)=0,"-",SUM(H19:H23))</f>
        <v>6</v>
      </c>
      <c r="I18" s="210">
        <f>IF(SUM(I19:I23)=0,"-",SUM(I19:I23))</f>
        <v>12</v>
      </c>
      <c r="J18" s="210">
        <f>IF(SUM(J19:J23)=0,"-",SUM(J19:J23))</f>
        <v>3</v>
      </c>
      <c r="K18" s="210">
        <f>IF(SUM(G18:J18)=0,"-",SUM(G18:J18))</f>
        <v>31</v>
      </c>
      <c r="L18" s="223">
        <f>IF(SUM(K18)=0,"-",K18/D18*100)</f>
        <v>32.978723404255319</v>
      </c>
      <c r="M18" s="210">
        <f>IF(SUM(M19:M23)=0,"-",SUM(M19:M23))</f>
        <v>160</v>
      </c>
      <c r="N18" s="200">
        <f>IF(SUM(M18)=0,"-",M18/K18)</f>
        <v>5.161290322580645</v>
      </c>
      <c r="O18" s="210">
        <f>SUM(O19:O23)</f>
        <v>0</v>
      </c>
      <c r="P18" s="210">
        <f>IF(SUM(P19:P23)=0,"-",SUM(P19:P23))</f>
        <v>3</v>
      </c>
      <c r="Q18" s="210">
        <f>IF(SUM(Q19:Q23)=0,"-",SUM(Q19:Q23))</f>
        <v>2</v>
      </c>
      <c r="R18" s="212"/>
    </row>
    <row r="19" spans="2:18" ht="13.5" customHeight="1">
      <c r="B19" s="226" t="s">
        <v>98</v>
      </c>
      <c r="C19" s="208">
        <v>56</v>
      </c>
      <c r="D19" s="208">
        <v>6</v>
      </c>
      <c r="E19" s="225">
        <f>IF(SUM(D19)=0,"-",D19/C19*100)</f>
        <v>10.714285714285714</v>
      </c>
      <c r="F19" s="208">
        <v>6</v>
      </c>
      <c r="G19" s="208">
        <v>0</v>
      </c>
      <c r="H19" s="208">
        <v>0</v>
      </c>
      <c r="I19" s="208">
        <v>0</v>
      </c>
      <c r="J19" s="208">
        <v>0</v>
      </c>
      <c r="K19" s="210">
        <f>SUM(G19:J19)</f>
        <v>0</v>
      </c>
      <c r="L19" s="223">
        <v>0</v>
      </c>
      <c r="M19" s="208">
        <v>0</v>
      </c>
      <c r="N19" s="223">
        <v>0</v>
      </c>
      <c r="O19" s="208">
        <v>0</v>
      </c>
      <c r="P19" s="208">
        <v>0</v>
      </c>
      <c r="Q19" s="208">
        <v>0</v>
      </c>
      <c r="R19" s="17"/>
    </row>
    <row r="20" spans="2:18" ht="13.5" customHeight="1">
      <c r="B20" s="206" t="s">
        <v>97</v>
      </c>
      <c r="C20" s="197">
        <v>29</v>
      </c>
      <c r="D20" s="197">
        <v>26</v>
      </c>
      <c r="E20" s="222">
        <f>IF(SUM(D20)=0,"-",D20/C20*100)</f>
        <v>89.65517241379311</v>
      </c>
      <c r="F20" s="197">
        <v>19</v>
      </c>
      <c r="G20" s="197">
        <v>0</v>
      </c>
      <c r="H20" s="197">
        <v>3</v>
      </c>
      <c r="I20" s="197">
        <v>3</v>
      </c>
      <c r="J20" s="197">
        <v>1</v>
      </c>
      <c r="K20" s="201">
        <f>SUM(G20:J20)</f>
        <v>7</v>
      </c>
      <c r="L20" s="200">
        <f>IF(SUM(K20)=0,"-",K20/D20*100)</f>
        <v>26.923076923076923</v>
      </c>
      <c r="M20" s="197">
        <v>49</v>
      </c>
      <c r="N20" s="200">
        <f>IF(SUM(M20)=0,"-",M20/D20)</f>
        <v>1.8846153846153846</v>
      </c>
      <c r="O20" s="197">
        <v>0</v>
      </c>
      <c r="P20" s="197">
        <v>1</v>
      </c>
      <c r="Q20" s="197">
        <v>0</v>
      </c>
      <c r="R20" s="17"/>
    </row>
    <row r="21" spans="2:18" ht="13.5" customHeight="1">
      <c r="B21" s="206" t="s">
        <v>96</v>
      </c>
      <c r="C21" s="197">
        <v>30</v>
      </c>
      <c r="D21" s="197">
        <v>26</v>
      </c>
      <c r="E21" s="222">
        <f>IF(SUM(D21)=0,"-",D21/C21*100)</f>
        <v>86.666666666666671</v>
      </c>
      <c r="F21" s="197">
        <v>14</v>
      </c>
      <c r="G21" s="197">
        <v>4</v>
      </c>
      <c r="H21" s="197">
        <v>0</v>
      </c>
      <c r="I21" s="197">
        <v>8</v>
      </c>
      <c r="J21" s="197">
        <v>0</v>
      </c>
      <c r="K21" s="201">
        <f>SUM(G21:J21)</f>
        <v>12</v>
      </c>
      <c r="L21" s="200">
        <f>IF(SUM(K21)=0,"-",K21/D21*100)</f>
        <v>46.153846153846153</v>
      </c>
      <c r="M21" s="197">
        <v>52</v>
      </c>
      <c r="N21" s="200">
        <f>IF(SUM(M21)=0,"-",M21/D21)</f>
        <v>2</v>
      </c>
      <c r="O21" s="197">
        <v>0</v>
      </c>
      <c r="P21" s="197">
        <v>1</v>
      </c>
      <c r="Q21" s="197">
        <v>0</v>
      </c>
      <c r="R21" s="17"/>
    </row>
    <row r="22" spans="2:18" ht="13.5" customHeight="1">
      <c r="B22" s="206" t="s">
        <v>95</v>
      </c>
      <c r="C22" s="197">
        <v>21</v>
      </c>
      <c r="D22" s="197">
        <v>21</v>
      </c>
      <c r="E22" s="222">
        <f>IF(SUM(D22)=0,"-",D22/C22*100)</f>
        <v>100</v>
      </c>
      <c r="F22" s="197">
        <v>18</v>
      </c>
      <c r="G22" s="197">
        <v>1</v>
      </c>
      <c r="H22" s="197">
        <v>0</v>
      </c>
      <c r="I22" s="197">
        <v>0</v>
      </c>
      <c r="J22" s="197">
        <v>2</v>
      </c>
      <c r="K22" s="201">
        <f>SUM(G22:J22)</f>
        <v>3</v>
      </c>
      <c r="L22" s="200">
        <f>IF(SUM(K22)=0,"-",K22/D22*100)</f>
        <v>14.285714285714285</v>
      </c>
      <c r="M22" s="197">
        <v>4</v>
      </c>
      <c r="N22" s="200">
        <f>IF(SUM(M22)=0,"-",M22/D22)</f>
        <v>0.19047619047619047</v>
      </c>
      <c r="O22" s="197">
        <v>0</v>
      </c>
      <c r="P22" s="197">
        <v>0</v>
      </c>
      <c r="Q22" s="197">
        <v>0</v>
      </c>
      <c r="R22" s="17"/>
    </row>
    <row r="23" spans="2:18" ht="13.5" customHeight="1">
      <c r="B23" s="196" t="s">
        <v>94</v>
      </c>
      <c r="C23" s="187">
        <v>22</v>
      </c>
      <c r="D23" s="187">
        <v>15</v>
      </c>
      <c r="E23" s="195">
        <f>IF(SUM(D23)=0,"-",D23/C23*100)</f>
        <v>68.181818181818173</v>
      </c>
      <c r="F23" s="187">
        <v>6</v>
      </c>
      <c r="G23" s="187">
        <v>5</v>
      </c>
      <c r="H23" s="187">
        <v>3</v>
      </c>
      <c r="I23" s="187">
        <v>1</v>
      </c>
      <c r="J23" s="187">
        <v>0</v>
      </c>
      <c r="K23" s="191">
        <f>SUM(G23:J23)</f>
        <v>9</v>
      </c>
      <c r="L23" s="190">
        <f>IF(SUM(K23)=0,"-",K23/D23*100)</f>
        <v>60</v>
      </c>
      <c r="M23" s="187">
        <v>55</v>
      </c>
      <c r="N23" s="190">
        <f>IF(SUM(M23)=0,"-",M23/D23)</f>
        <v>3.6666666666666665</v>
      </c>
      <c r="O23" s="187">
        <v>0</v>
      </c>
      <c r="P23" s="187">
        <v>1</v>
      </c>
      <c r="Q23" s="187">
        <v>2</v>
      </c>
    </row>
    <row r="24" spans="2:18" ht="33.75">
      <c r="B24" s="220" t="s">
        <v>14</v>
      </c>
      <c r="C24" s="218">
        <f>C25</f>
        <v>268</v>
      </c>
      <c r="D24" s="218">
        <f>D25</f>
        <v>255</v>
      </c>
      <c r="E24" s="270">
        <f>E25</f>
        <v>95.149253731343293</v>
      </c>
      <c r="F24" s="218">
        <f>F25</f>
        <v>178</v>
      </c>
      <c r="G24" s="218">
        <f>G25</f>
        <v>50</v>
      </c>
      <c r="H24" s="218">
        <f>H25</f>
        <v>20</v>
      </c>
      <c r="I24" s="218">
        <f>I25</f>
        <v>5</v>
      </c>
      <c r="J24" s="218" t="str">
        <f>J25</f>
        <v>-</v>
      </c>
      <c r="K24" s="218">
        <f>K25</f>
        <v>75</v>
      </c>
      <c r="L24" s="269">
        <f>L25</f>
        <v>29.411764705882355</v>
      </c>
      <c r="M24" s="218">
        <f>M25</f>
        <v>360</v>
      </c>
      <c r="N24" s="269">
        <f>N25</f>
        <v>1.411764705882353</v>
      </c>
      <c r="O24" s="218">
        <f>O25</f>
        <v>5</v>
      </c>
      <c r="P24" s="218">
        <f>P25</f>
        <v>7</v>
      </c>
      <c r="Q24" s="218" t="str">
        <f>Q25</f>
        <v>-</v>
      </c>
      <c r="R24" s="212"/>
    </row>
    <row r="25" spans="2:18" ht="13.5" customHeight="1">
      <c r="B25" s="216" t="s">
        <v>13</v>
      </c>
      <c r="C25" s="51">
        <f>IF(SUM(C26:C29)=0,"-",SUM(C26:C29))</f>
        <v>268</v>
      </c>
      <c r="D25" s="268">
        <f>IF(SUM(D26:D29)=0,"-",SUM(D26:D29))</f>
        <v>255</v>
      </c>
      <c r="E25" s="195">
        <f>IF(SUM(D25)=0,"-",D25/C25*100)</f>
        <v>95.149253731343293</v>
      </c>
      <c r="F25" s="51">
        <f>IF(SUM(F26:F29)=0,"-",SUM(F26:F29))</f>
        <v>178</v>
      </c>
      <c r="G25" s="51">
        <f>IF(SUM(G26:G29)=0,"-",SUM(G26:G29))</f>
        <v>50</v>
      </c>
      <c r="H25" s="51">
        <f>IF(SUM(H26:H29)=0,"-",SUM(H26:H29))</f>
        <v>20</v>
      </c>
      <c r="I25" s="51">
        <f>IF(SUM(I26:I29)=0,"-",SUM(I26:I29))</f>
        <v>5</v>
      </c>
      <c r="J25" s="51" t="str">
        <f>IF(SUM(J26:J29)=0,"-",SUM(J26:J29))</f>
        <v>-</v>
      </c>
      <c r="K25" s="51">
        <f>IF(SUM(G25:J25)=0,"-",SUM(G25:J25))</f>
        <v>75</v>
      </c>
      <c r="L25" s="214">
        <f>IF(SUM(K25)=0,"-",K25/D25*100)</f>
        <v>29.411764705882355</v>
      </c>
      <c r="M25" s="51">
        <f>IF(SUM(M26:M29)=0,"-",SUM(M26:M29))</f>
        <v>360</v>
      </c>
      <c r="N25" s="214">
        <f>IF(SUM(M25)=0,"-",M25/D25)</f>
        <v>1.411764705882353</v>
      </c>
      <c r="O25" s="51">
        <f>IF(SUM(O26:O29)=0,"-",SUM(O26:O29))</f>
        <v>5</v>
      </c>
      <c r="P25" s="51">
        <f>IF(SUM(P26:P29)=0,"-",SUM(P26:P29))</f>
        <v>7</v>
      </c>
      <c r="Q25" s="51" t="str">
        <f>IF(SUM(Q26:Q29)=0,"-",SUM(Q26:Q29))</f>
        <v>-</v>
      </c>
      <c r="R25" s="212"/>
    </row>
    <row r="26" spans="2:18" ht="13.5" customHeight="1">
      <c r="B26" s="206" t="s">
        <v>12</v>
      </c>
      <c r="C26" s="208">
        <v>144</v>
      </c>
      <c r="D26" s="208">
        <v>135</v>
      </c>
      <c r="E26" s="205">
        <f>IF(SUM(D26)=0,"-",D26/C26*100)</f>
        <v>93.75</v>
      </c>
      <c r="F26" s="208">
        <v>91</v>
      </c>
      <c r="G26" s="208">
        <v>29</v>
      </c>
      <c r="H26" s="208">
        <v>10</v>
      </c>
      <c r="I26" s="208">
        <v>5</v>
      </c>
      <c r="J26" s="208" t="s">
        <v>5</v>
      </c>
      <c r="K26" s="210">
        <f>IF(SUM(G26:J26)=0,"-",SUM(G26:J26))</f>
        <v>44</v>
      </c>
      <c r="L26" s="200">
        <f>IF(SUM(K26)=0,"-",K26/D26*100)</f>
        <v>32.592592592592595</v>
      </c>
      <c r="M26" s="208">
        <v>185</v>
      </c>
      <c r="N26" s="200">
        <f>IF(SUM(M26)=0,"-",M26/D26)</f>
        <v>1.3703703703703705</v>
      </c>
      <c r="O26" s="208">
        <v>2</v>
      </c>
      <c r="P26" s="208">
        <v>2</v>
      </c>
      <c r="Q26" s="208" t="s">
        <v>5</v>
      </c>
      <c r="R26" s="17"/>
    </row>
    <row r="27" spans="2:18" ht="13.5" customHeight="1">
      <c r="B27" s="206" t="s">
        <v>11</v>
      </c>
      <c r="C27" s="197">
        <v>38</v>
      </c>
      <c r="D27" s="197">
        <v>38</v>
      </c>
      <c r="E27" s="205">
        <f>IF(SUM(D27)=0,"-",D27/C27*100)</f>
        <v>100</v>
      </c>
      <c r="F27" s="197">
        <v>26</v>
      </c>
      <c r="G27" s="197">
        <v>10</v>
      </c>
      <c r="H27" s="197">
        <v>2</v>
      </c>
      <c r="I27" s="197" t="s">
        <v>5</v>
      </c>
      <c r="J27" s="197" t="s">
        <v>5</v>
      </c>
      <c r="K27" s="201">
        <f>IF(SUM(G27:J27)=0,"-",SUM(G27:J27))</f>
        <v>12</v>
      </c>
      <c r="L27" s="200">
        <f>IF(SUM(K27)=0,"-",K27/D27*100)</f>
        <v>31.578947368421051</v>
      </c>
      <c r="M27" s="197">
        <v>40</v>
      </c>
      <c r="N27" s="200">
        <f>IF(SUM(M27)=0,"-",M27/D27)</f>
        <v>1.0526315789473684</v>
      </c>
      <c r="O27" s="197" t="s">
        <v>5</v>
      </c>
      <c r="P27" s="197" t="s">
        <v>5</v>
      </c>
      <c r="Q27" s="197" t="s">
        <v>5</v>
      </c>
      <c r="R27" s="17"/>
    </row>
    <row r="28" spans="2:18" ht="13.5" customHeight="1">
      <c r="B28" s="206" t="s">
        <v>10</v>
      </c>
      <c r="C28" s="197">
        <v>29</v>
      </c>
      <c r="D28" s="197">
        <v>27</v>
      </c>
      <c r="E28" s="205">
        <f>IF(SUM(D28)=0,"-",D28/C28*100)</f>
        <v>93.103448275862064</v>
      </c>
      <c r="F28" s="197">
        <v>23</v>
      </c>
      <c r="G28" s="197">
        <v>2</v>
      </c>
      <c r="H28" s="197">
        <v>2</v>
      </c>
      <c r="I28" s="197" t="s">
        <v>5</v>
      </c>
      <c r="J28" s="197" t="s">
        <v>5</v>
      </c>
      <c r="K28" s="201">
        <f>IF(SUM(G28:J28)=0,"-",SUM(G28:J28))</f>
        <v>4</v>
      </c>
      <c r="L28" s="200">
        <f>IF(SUM(K28)=0,"-",K28/D28*100)</f>
        <v>14.814814814814813</v>
      </c>
      <c r="M28" s="197">
        <v>36</v>
      </c>
      <c r="N28" s="200">
        <f>IF(SUM(M28)=0,"-",M28/D28)</f>
        <v>1.3333333333333333</v>
      </c>
      <c r="O28" s="197" t="s">
        <v>5</v>
      </c>
      <c r="P28" s="197" t="s">
        <v>5</v>
      </c>
      <c r="Q28" s="197" t="s">
        <v>5</v>
      </c>
      <c r="R28" s="17"/>
    </row>
    <row r="29" spans="2:18" ht="13.5" customHeight="1">
      <c r="B29" s="196" t="s">
        <v>9</v>
      </c>
      <c r="C29" s="187">
        <v>57</v>
      </c>
      <c r="D29" s="187">
        <v>55</v>
      </c>
      <c r="E29" s="195">
        <f>IF(SUM(D29)=0,"-",D29/C29*100)</f>
        <v>96.491228070175438</v>
      </c>
      <c r="F29" s="187">
        <v>38</v>
      </c>
      <c r="G29" s="187">
        <v>9</v>
      </c>
      <c r="H29" s="187">
        <v>6</v>
      </c>
      <c r="I29" s="187" t="s">
        <v>5</v>
      </c>
      <c r="J29" s="187" t="s">
        <v>5</v>
      </c>
      <c r="K29" s="191">
        <f>IF(SUM(G29:J29)=0,"-",SUM(G29:J29))</f>
        <v>15</v>
      </c>
      <c r="L29" s="190">
        <f>IF(SUM(K29)=0,"-",K29/D29*100)</f>
        <v>27.27272727272727</v>
      </c>
      <c r="M29" s="187">
        <v>99</v>
      </c>
      <c r="N29" s="190">
        <f>IF(SUM(M29)=0,"-",M29/D29)</f>
        <v>1.8</v>
      </c>
      <c r="O29" s="187">
        <v>3</v>
      </c>
      <c r="P29" s="187">
        <v>5</v>
      </c>
      <c r="Q29" s="187" t="s">
        <v>5</v>
      </c>
    </row>
    <row r="30" spans="2:18" ht="13.5" customHeight="1">
      <c r="B30" s="33" t="s">
        <v>92</v>
      </c>
      <c r="C30" s="33"/>
      <c r="D30" s="33"/>
      <c r="E30" s="33"/>
      <c r="F30" s="33"/>
      <c r="G30" s="129"/>
      <c r="H30" s="129"/>
      <c r="I30" s="17"/>
      <c r="J30" s="17"/>
      <c r="K30" s="30"/>
      <c r="L30" s="30"/>
      <c r="M30" s="30"/>
      <c r="N30" s="30"/>
      <c r="O30" s="30"/>
      <c r="P30" s="17"/>
      <c r="Q30" s="17"/>
    </row>
    <row r="31" spans="2:18">
      <c r="B31" s="185"/>
      <c r="C31" s="148"/>
      <c r="D31" s="148"/>
      <c r="E31" s="148"/>
      <c r="F31" s="148"/>
      <c r="G31" s="148"/>
      <c r="H31" s="148"/>
    </row>
    <row r="32" spans="2:18">
      <c r="B32" s="185" t="s">
        <v>2</v>
      </c>
      <c r="C32" s="148"/>
      <c r="D32" s="148"/>
      <c r="E32" s="148"/>
      <c r="F32" s="148"/>
      <c r="G32" s="148"/>
      <c r="H32" s="148"/>
    </row>
    <row r="33" spans="2:15">
      <c r="B33" s="185" t="s">
        <v>91</v>
      </c>
      <c r="C33" s="148"/>
      <c r="D33" s="148"/>
      <c r="E33" s="148"/>
      <c r="F33" s="148"/>
      <c r="G33" s="148"/>
      <c r="H33" s="148"/>
    </row>
    <row r="34" spans="2:15">
      <c r="B34" s="184" t="s">
        <v>90</v>
      </c>
      <c r="C34" s="148"/>
      <c r="D34" s="148"/>
      <c r="E34" s="148"/>
      <c r="F34" s="148"/>
      <c r="G34" s="148"/>
      <c r="H34" s="148"/>
      <c r="I34" s="148"/>
      <c r="J34" s="148"/>
      <c r="K34" s="267"/>
      <c r="L34" s="267"/>
    </row>
    <row r="35" spans="2:15" ht="11.25" customHeight="1">
      <c r="B35" s="184" t="s">
        <v>123</v>
      </c>
    </row>
    <row r="36" spans="2:15" s="263" customFormat="1" ht="11.25" customHeight="1">
      <c r="B36" s="266" t="s">
        <v>122</v>
      </c>
      <c r="K36" s="264"/>
      <c r="L36" s="264"/>
      <c r="M36" s="264"/>
      <c r="N36" s="264"/>
      <c r="O36" s="264"/>
    </row>
    <row r="37" spans="2:15" s="263" customFormat="1" ht="20.100000000000001" customHeight="1">
      <c r="B37" s="265"/>
      <c r="K37" s="264"/>
      <c r="L37" s="264"/>
      <c r="M37" s="264"/>
      <c r="N37" s="264"/>
      <c r="O37" s="264"/>
    </row>
    <row r="38" spans="2:15" s="263" customFormat="1" ht="20.100000000000001" customHeight="1">
      <c r="B38" s="265"/>
      <c r="K38" s="264"/>
      <c r="L38" s="264"/>
      <c r="M38" s="264"/>
      <c r="N38" s="264"/>
      <c r="O38" s="264"/>
    </row>
    <row r="39" spans="2:15" s="263" customFormat="1" ht="20.100000000000001" customHeight="1">
      <c r="B39" s="265"/>
      <c r="K39" s="264"/>
      <c r="L39" s="264"/>
      <c r="M39" s="264"/>
      <c r="N39" s="264"/>
      <c r="O39" s="264"/>
    </row>
    <row r="40" spans="2:15" s="263" customFormat="1" ht="20.100000000000001" customHeight="1">
      <c r="B40" s="265"/>
      <c r="K40" s="264"/>
      <c r="L40" s="264"/>
      <c r="M40" s="264"/>
      <c r="N40" s="264"/>
      <c r="O40" s="264"/>
    </row>
    <row r="41" spans="2:15" s="263" customFormat="1" ht="20.100000000000001" customHeight="1">
      <c r="B41" s="265"/>
      <c r="K41" s="264"/>
      <c r="L41" s="264"/>
      <c r="M41" s="264"/>
      <c r="N41" s="264"/>
      <c r="O41" s="264"/>
    </row>
    <row r="42" spans="2:15" s="263" customFormat="1" ht="20.100000000000001" customHeight="1">
      <c r="B42" s="265"/>
      <c r="K42" s="264"/>
      <c r="L42" s="264"/>
      <c r="M42" s="264"/>
      <c r="N42" s="264"/>
      <c r="O42" s="264"/>
    </row>
  </sheetData>
  <mergeCells count="10">
    <mergeCell ref="Q2:Q3"/>
    <mergeCell ref="C2:C3"/>
    <mergeCell ref="D2:D3"/>
    <mergeCell ref="E2:E3"/>
    <mergeCell ref="F2:F3"/>
    <mergeCell ref="G2:L2"/>
    <mergeCell ref="M2:M3"/>
    <mergeCell ref="N2:N3"/>
    <mergeCell ref="O2:O3"/>
    <mergeCell ref="P2:P3"/>
  </mergeCells>
  <phoneticPr fontId="7"/>
  <pageMargins left="0.78740157480314965" right="0.63" top="0.78740157480314965" bottom="0.78740157480314965" header="0" footer="0"/>
  <headerFooter alignWithMargins="0"/>
  <rowBreaks count="4" manualBreakCount="4">
    <brk id="65" max="16383" man="1"/>
    <brk id="132" max="16383" man="1"/>
    <brk id="209" max="16383" man="1"/>
    <brk id="228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view="pageBreakPreview" zoomScaleNormal="75" zoomScaleSheetLayoutView="100" workbookViewId="0">
      <selection activeCell="E12" sqref="E12"/>
    </sheetView>
  </sheetViews>
  <sheetFormatPr defaultRowHeight="12"/>
  <cols>
    <col min="1" max="1" width="9.875" style="290" customWidth="1"/>
    <col min="2" max="16" width="6.5" style="289" customWidth="1"/>
    <col min="17" max="17" width="8.25" style="289" customWidth="1"/>
    <col min="18" max="16384" width="9" style="289"/>
  </cols>
  <sheetData>
    <row r="1" spans="1:23" s="342" customFormat="1" ht="13.5" customHeight="1">
      <c r="A1" s="344" t="s">
        <v>148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174" t="s">
        <v>86</v>
      </c>
      <c r="V1" s="343"/>
      <c r="W1" s="343"/>
    </row>
    <row r="2" spans="1:23" ht="32.25" customHeight="1">
      <c r="A2" s="341"/>
      <c r="B2" s="340" t="s">
        <v>147</v>
      </c>
      <c r="C2" s="339"/>
      <c r="D2" s="338"/>
      <c r="E2" s="337" t="s">
        <v>146</v>
      </c>
      <c r="F2" s="336"/>
      <c r="G2" s="335"/>
      <c r="H2" s="337" t="s">
        <v>145</v>
      </c>
      <c r="I2" s="336"/>
      <c r="J2" s="335"/>
      <c r="K2" s="337" t="s">
        <v>144</v>
      </c>
      <c r="L2" s="336"/>
      <c r="M2" s="335"/>
      <c r="N2" s="337" t="s">
        <v>53</v>
      </c>
      <c r="O2" s="336"/>
      <c r="P2" s="335"/>
      <c r="Q2" s="334" t="s">
        <v>143</v>
      </c>
      <c r="V2" s="316"/>
      <c r="W2" s="316"/>
    </row>
    <row r="3" spans="1:23" ht="24.75" customHeight="1">
      <c r="A3" s="333"/>
      <c r="B3" s="332" t="s">
        <v>142</v>
      </c>
      <c r="C3" s="331"/>
      <c r="D3" s="330" t="s">
        <v>141</v>
      </c>
      <c r="E3" s="332" t="s">
        <v>142</v>
      </c>
      <c r="F3" s="331"/>
      <c r="G3" s="330" t="s">
        <v>141</v>
      </c>
      <c r="H3" s="332" t="s">
        <v>142</v>
      </c>
      <c r="I3" s="331"/>
      <c r="J3" s="330" t="s">
        <v>141</v>
      </c>
      <c r="K3" s="332" t="s">
        <v>142</v>
      </c>
      <c r="L3" s="331"/>
      <c r="M3" s="330" t="s">
        <v>141</v>
      </c>
      <c r="N3" s="332" t="s">
        <v>142</v>
      </c>
      <c r="O3" s="331"/>
      <c r="P3" s="330" t="s">
        <v>141</v>
      </c>
      <c r="Q3" s="329"/>
      <c r="V3" s="316"/>
      <c r="W3" s="316"/>
    </row>
    <row r="4" spans="1:23" ht="45">
      <c r="A4" s="328"/>
      <c r="B4" s="327"/>
      <c r="C4" s="326" t="s">
        <v>140</v>
      </c>
      <c r="D4" s="325"/>
      <c r="E4" s="327"/>
      <c r="F4" s="326" t="s">
        <v>140</v>
      </c>
      <c r="G4" s="325"/>
      <c r="H4" s="327"/>
      <c r="I4" s="326" t="s">
        <v>140</v>
      </c>
      <c r="J4" s="325"/>
      <c r="K4" s="327"/>
      <c r="L4" s="326" t="s">
        <v>140</v>
      </c>
      <c r="M4" s="325"/>
      <c r="N4" s="327"/>
      <c r="O4" s="326" t="s">
        <v>140</v>
      </c>
      <c r="P4" s="325"/>
      <c r="Q4" s="324"/>
      <c r="R4" s="323"/>
      <c r="V4" s="316"/>
      <c r="W4" s="316"/>
    </row>
    <row r="5" spans="1:23" s="315" customFormat="1" ht="20.25" customHeight="1">
      <c r="A5" s="322" t="s">
        <v>139</v>
      </c>
      <c r="B5" s="321">
        <v>19343</v>
      </c>
      <c r="C5" s="321">
        <v>492</v>
      </c>
      <c r="D5" s="321">
        <v>23069</v>
      </c>
      <c r="E5" s="320">
        <v>8124</v>
      </c>
      <c r="F5" s="320">
        <v>4220</v>
      </c>
      <c r="G5" s="320">
        <v>10529</v>
      </c>
      <c r="H5" s="320">
        <v>29676</v>
      </c>
      <c r="I5" s="320">
        <v>14334</v>
      </c>
      <c r="J5" s="320">
        <v>38947</v>
      </c>
      <c r="K5" s="320">
        <v>30682</v>
      </c>
      <c r="L5" s="320">
        <v>17524</v>
      </c>
      <c r="M5" s="320">
        <v>42343</v>
      </c>
      <c r="N5" s="320">
        <v>2788</v>
      </c>
      <c r="O5" s="320">
        <v>262</v>
      </c>
      <c r="P5" s="320">
        <v>4479</v>
      </c>
      <c r="Q5" s="320">
        <v>54664</v>
      </c>
      <c r="R5" s="317"/>
      <c r="V5" s="316"/>
      <c r="W5" s="316"/>
    </row>
    <row r="6" spans="1:23" s="315" customFormat="1" ht="20.25" customHeight="1">
      <c r="A6" s="319" t="s">
        <v>36</v>
      </c>
      <c r="B6" s="318">
        <f>IF(SUM(B7,B17)=0,"-",SUM(B7,B17))</f>
        <v>656</v>
      </c>
      <c r="C6" s="318" t="str">
        <f>IF(SUM(C7,C17)=0,"-",SUM(C7,C17))</f>
        <v>-</v>
      </c>
      <c r="D6" s="318">
        <f>IF(SUM(D7,D17)=0,"-",SUM(D7,D17))</f>
        <v>671</v>
      </c>
      <c r="E6" s="318">
        <f>IF(SUM(E7,E17)=0,"-",SUM(E7,E17))</f>
        <v>49</v>
      </c>
      <c r="F6" s="318" t="str">
        <f>IF(SUM(F7,F17)=0,"-",SUM(F7,F17))</f>
        <v>-</v>
      </c>
      <c r="G6" s="318">
        <f>IF(SUM(G7,G17)=0,"-",SUM(G7,G17))</f>
        <v>34</v>
      </c>
      <c r="H6" s="318">
        <f>IF(SUM(H7,H17)=0,"-",SUM(H7,H17))</f>
        <v>492</v>
      </c>
      <c r="I6" s="318">
        <f>IF(SUM(I7,I17)=0,"-",SUM(I7,I17))</f>
        <v>88</v>
      </c>
      <c r="J6" s="318">
        <f>IF(SUM(J7,J17)=0,"-",SUM(J7,J17))</f>
        <v>688</v>
      </c>
      <c r="K6" s="318">
        <f>IF(SUM(K7,K17)=0,"-",SUM(K7,K17))</f>
        <v>388</v>
      </c>
      <c r="L6" s="318">
        <f>IF(SUM(L7,L17)=0,"-",SUM(L7,L17))</f>
        <v>270</v>
      </c>
      <c r="M6" s="318">
        <f>IF(SUM(M7,M17)=0,"-",SUM(M7,M17))</f>
        <v>561</v>
      </c>
      <c r="N6" s="318">
        <f>IF(SUM(N7,N17)=0,"-",SUM(N7,N17))</f>
        <v>126</v>
      </c>
      <c r="O6" s="318">
        <f>IF(SUM(O7,O17)=0,"-",SUM(O7,O17))</f>
        <v>26</v>
      </c>
      <c r="P6" s="318">
        <f>IF(SUM(P7,P17)=0,"-",SUM(P7,P17))</f>
        <v>161</v>
      </c>
      <c r="Q6" s="318">
        <f>IF(SUM(Q7,Q17)=0,"-",SUM(Q7,Q17))</f>
        <v>5939</v>
      </c>
      <c r="R6" s="317"/>
      <c r="V6" s="316"/>
      <c r="W6" s="316"/>
    </row>
    <row r="7" spans="1:23" ht="13.5" customHeight="1">
      <c r="A7" s="314" t="s">
        <v>124</v>
      </c>
      <c r="B7" s="306">
        <f>IF(SUM(B8:B16)=0,"-",SUM(B8:B16))</f>
        <v>649</v>
      </c>
      <c r="C7" s="306" t="str">
        <f>IF(SUM(C8:C16)=0,"-",SUM(C8:C16))</f>
        <v>-</v>
      </c>
      <c r="D7" s="306">
        <f>IF(SUM(D8:D16)=0,"-",SUM(D8:D16))</f>
        <v>663</v>
      </c>
      <c r="E7" s="306">
        <f>IF(SUM(E8:E16)=0,"-",SUM(E8:E16))</f>
        <v>34</v>
      </c>
      <c r="F7" s="306" t="str">
        <f>IF(SUM(F8:F16)=0,"-",SUM(F8:F16))</f>
        <v>-</v>
      </c>
      <c r="G7" s="306">
        <f>IF(SUM(G8:G16)=0,"-",SUM(G8:G16))</f>
        <v>15</v>
      </c>
      <c r="H7" s="306">
        <f>IF(SUM(H8:H16)=0,"-",SUM(H8:H16))</f>
        <v>424</v>
      </c>
      <c r="I7" s="306">
        <f>IF(SUM(I8:I16)=0,"-",SUM(I8:I16))</f>
        <v>20</v>
      </c>
      <c r="J7" s="306">
        <f>IF(SUM(J8:J16)=0,"-",SUM(J8:J16))</f>
        <v>614</v>
      </c>
      <c r="K7" s="306">
        <f>IF(SUM(K8:K16)=0,"-",SUM(K8:K16))</f>
        <v>184</v>
      </c>
      <c r="L7" s="306">
        <f>IF(SUM(L8:L16)=0,"-",SUM(L8:L16))</f>
        <v>66</v>
      </c>
      <c r="M7" s="306">
        <f>IF(SUM(M8:M16)=0,"-",SUM(M8:M16))</f>
        <v>307</v>
      </c>
      <c r="N7" s="306">
        <f>IF(SUM(N8:N16)=0,"-",SUM(N8:N16))</f>
        <v>103</v>
      </c>
      <c r="O7" s="306">
        <f>IF(SUM(O8:O16)=0,"-",SUM(O8:O16))</f>
        <v>3</v>
      </c>
      <c r="P7" s="306">
        <f>IF(SUM(P8:P16)=0,"-",SUM(P8:P16))</f>
        <v>131</v>
      </c>
      <c r="Q7" s="306">
        <f>IF(SUM(Q8:Q16)=0,"-",SUM(Q8:Q16))</f>
        <v>844</v>
      </c>
      <c r="R7" s="305"/>
      <c r="S7" s="305"/>
      <c r="V7" s="291"/>
      <c r="W7" s="291"/>
    </row>
    <row r="8" spans="1:23" ht="13.5" customHeight="1">
      <c r="A8" s="304" t="s">
        <v>137</v>
      </c>
      <c r="B8" s="312">
        <v>1</v>
      </c>
      <c r="C8" s="313" t="s">
        <v>5</v>
      </c>
      <c r="D8" s="312">
        <v>2</v>
      </c>
      <c r="E8" s="312">
        <v>1</v>
      </c>
      <c r="F8" s="311" t="s">
        <v>5</v>
      </c>
      <c r="G8" s="312">
        <v>1</v>
      </c>
      <c r="H8" s="312">
        <v>4</v>
      </c>
      <c r="I8" s="311" t="s">
        <v>5</v>
      </c>
      <c r="J8" s="312">
        <v>7</v>
      </c>
      <c r="K8" s="312">
        <v>2</v>
      </c>
      <c r="L8" s="312"/>
      <c r="M8" s="312">
        <v>2</v>
      </c>
      <c r="N8" s="312">
        <v>3</v>
      </c>
      <c r="O8" s="311" t="s">
        <v>5</v>
      </c>
      <c r="P8" s="312">
        <v>3</v>
      </c>
      <c r="Q8" s="312">
        <v>14</v>
      </c>
      <c r="R8" s="305"/>
      <c r="S8" s="305"/>
      <c r="V8" s="291"/>
      <c r="W8" s="291"/>
    </row>
    <row r="9" spans="1:23" ht="13.5" customHeight="1">
      <c r="A9" s="302" t="s">
        <v>34</v>
      </c>
      <c r="B9" s="310">
        <v>372</v>
      </c>
      <c r="C9" s="311" t="s">
        <v>5</v>
      </c>
      <c r="D9" s="310">
        <v>373</v>
      </c>
      <c r="E9" s="311" t="s">
        <v>5</v>
      </c>
      <c r="F9" s="311" t="s">
        <v>5</v>
      </c>
      <c r="G9" s="311" t="s">
        <v>5</v>
      </c>
      <c r="H9" s="310">
        <v>158</v>
      </c>
      <c r="I9" s="310">
        <v>10</v>
      </c>
      <c r="J9" s="310">
        <v>163</v>
      </c>
      <c r="K9" s="310">
        <v>49</v>
      </c>
      <c r="L9" s="310">
        <v>11</v>
      </c>
      <c r="M9" s="310">
        <v>85</v>
      </c>
      <c r="N9" s="311" t="s">
        <v>5</v>
      </c>
      <c r="O9" s="311" t="s">
        <v>5</v>
      </c>
      <c r="P9" s="311" t="s">
        <v>5</v>
      </c>
      <c r="Q9" s="310">
        <v>288</v>
      </c>
      <c r="R9" s="305"/>
      <c r="S9" s="305"/>
      <c r="V9" s="291"/>
      <c r="W9" s="291"/>
    </row>
    <row r="10" spans="1:23" ht="13.5" customHeight="1">
      <c r="A10" s="302" t="s">
        <v>33</v>
      </c>
      <c r="B10" s="311" t="s">
        <v>5</v>
      </c>
      <c r="C10" s="311" t="s">
        <v>5</v>
      </c>
      <c r="D10" s="311" t="s">
        <v>5</v>
      </c>
      <c r="E10" s="311" t="s">
        <v>5</v>
      </c>
      <c r="F10" s="311" t="s">
        <v>5</v>
      </c>
      <c r="G10" s="311" t="s">
        <v>5</v>
      </c>
      <c r="H10" s="311" t="s">
        <v>5</v>
      </c>
      <c r="I10" s="311" t="s">
        <v>5</v>
      </c>
      <c r="J10" s="311" t="s">
        <v>5</v>
      </c>
      <c r="K10" s="311" t="s">
        <v>5</v>
      </c>
      <c r="L10" s="311" t="s">
        <v>5</v>
      </c>
      <c r="M10" s="311" t="s">
        <v>5</v>
      </c>
      <c r="N10" s="311" t="s">
        <v>5</v>
      </c>
      <c r="O10" s="311" t="s">
        <v>5</v>
      </c>
      <c r="P10" s="311" t="s">
        <v>5</v>
      </c>
      <c r="Q10" s="311" t="s">
        <v>5</v>
      </c>
      <c r="R10" s="305"/>
      <c r="S10" s="305"/>
      <c r="V10" s="291"/>
      <c r="W10" s="291"/>
    </row>
    <row r="11" spans="1:23" ht="13.5" customHeight="1">
      <c r="A11" s="302" t="s">
        <v>32</v>
      </c>
      <c r="B11" s="310">
        <v>24</v>
      </c>
      <c r="C11" s="311" t="s">
        <v>5</v>
      </c>
      <c r="D11" s="310">
        <v>24</v>
      </c>
      <c r="E11" s="311" t="s">
        <v>5</v>
      </c>
      <c r="F11" s="311" t="s">
        <v>5</v>
      </c>
      <c r="G11" s="311" t="s">
        <v>5</v>
      </c>
      <c r="H11" s="311" t="s">
        <v>5</v>
      </c>
      <c r="I11" s="311" t="s">
        <v>5</v>
      </c>
      <c r="J11" s="310">
        <v>91</v>
      </c>
      <c r="K11" s="310">
        <v>53</v>
      </c>
      <c r="L11" s="311" t="s">
        <v>5</v>
      </c>
      <c r="M11" s="310">
        <v>94</v>
      </c>
      <c r="N11" s="310">
        <v>91</v>
      </c>
      <c r="O11" s="311" t="s">
        <v>5</v>
      </c>
      <c r="P11" s="310">
        <v>116</v>
      </c>
      <c r="Q11" s="310">
        <v>255</v>
      </c>
      <c r="R11" s="305"/>
      <c r="S11" s="305"/>
      <c r="V11" s="291"/>
      <c r="W11" s="291"/>
    </row>
    <row r="12" spans="1:23" ht="13.5" customHeight="1">
      <c r="A12" s="302" t="s">
        <v>31</v>
      </c>
      <c r="B12" s="310">
        <v>26</v>
      </c>
      <c r="C12" s="311" t="s">
        <v>5</v>
      </c>
      <c r="D12" s="310">
        <v>26</v>
      </c>
      <c r="E12" s="310">
        <v>24</v>
      </c>
      <c r="F12" s="311" t="s">
        <v>5</v>
      </c>
      <c r="G12" s="311" t="s">
        <v>5</v>
      </c>
      <c r="H12" s="311" t="s">
        <v>5</v>
      </c>
      <c r="I12" s="311" t="s">
        <v>5</v>
      </c>
      <c r="J12" s="310">
        <v>34</v>
      </c>
      <c r="K12" s="310">
        <v>16</v>
      </c>
      <c r="L12" s="310">
        <v>8</v>
      </c>
      <c r="M12" s="310">
        <v>21</v>
      </c>
      <c r="N12" s="310">
        <v>4</v>
      </c>
      <c r="O12" s="310">
        <v>3</v>
      </c>
      <c r="P12" s="310">
        <v>7</v>
      </c>
      <c r="Q12" s="310">
        <v>34</v>
      </c>
      <c r="R12" s="305"/>
      <c r="S12" s="305"/>
      <c r="V12" s="291"/>
      <c r="W12" s="291"/>
    </row>
    <row r="13" spans="1:23" ht="13.5" customHeight="1">
      <c r="A13" s="302" t="s">
        <v>30</v>
      </c>
      <c r="B13" s="310">
        <v>19</v>
      </c>
      <c r="C13" s="311" t="s">
        <v>5</v>
      </c>
      <c r="D13" s="310">
        <v>21</v>
      </c>
      <c r="E13" s="311" t="s">
        <v>5</v>
      </c>
      <c r="F13" s="311" t="s">
        <v>5</v>
      </c>
      <c r="G13" s="311" t="s">
        <v>5</v>
      </c>
      <c r="H13" s="311" t="s">
        <v>5</v>
      </c>
      <c r="I13" s="311" t="s">
        <v>5</v>
      </c>
      <c r="J13" s="310">
        <v>17</v>
      </c>
      <c r="K13" s="310">
        <v>6</v>
      </c>
      <c r="L13" s="311" t="s">
        <v>5</v>
      </c>
      <c r="M13" s="310">
        <v>11</v>
      </c>
      <c r="N13" s="310">
        <v>1</v>
      </c>
      <c r="O13" s="311" t="s">
        <v>5</v>
      </c>
      <c r="P13" s="310">
        <v>1</v>
      </c>
      <c r="Q13" s="310">
        <v>21</v>
      </c>
      <c r="R13" s="305"/>
      <c r="S13" s="305"/>
      <c r="V13" s="291"/>
      <c r="W13" s="291"/>
    </row>
    <row r="14" spans="1:23" ht="13.5" customHeight="1">
      <c r="A14" s="302" t="s">
        <v>29</v>
      </c>
      <c r="B14" s="310">
        <v>172</v>
      </c>
      <c r="C14" s="311" t="s">
        <v>5</v>
      </c>
      <c r="D14" s="310">
        <v>182</v>
      </c>
      <c r="E14" s="311" t="s">
        <v>5</v>
      </c>
      <c r="F14" s="311" t="s">
        <v>5</v>
      </c>
      <c r="G14" s="311" t="s">
        <v>5</v>
      </c>
      <c r="H14" s="310">
        <v>179</v>
      </c>
      <c r="I14" s="310">
        <v>6</v>
      </c>
      <c r="J14" s="310">
        <v>189</v>
      </c>
      <c r="K14" s="310">
        <v>37</v>
      </c>
      <c r="L14" s="310">
        <v>30</v>
      </c>
      <c r="M14" s="310">
        <v>64</v>
      </c>
      <c r="N14" s="311" t="s">
        <v>5</v>
      </c>
      <c r="O14" s="311" t="s">
        <v>5</v>
      </c>
      <c r="P14" s="311" t="s">
        <v>5</v>
      </c>
      <c r="Q14" s="310">
        <v>71</v>
      </c>
      <c r="R14" s="305"/>
      <c r="S14" s="305"/>
      <c r="V14" s="291"/>
      <c r="W14" s="291"/>
    </row>
    <row r="15" spans="1:23" ht="13.5" customHeight="1">
      <c r="A15" s="302" t="s">
        <v>28</v>
      </c>
      <c r="B15" s="310">
        <v>27</v>
      </c>
      <c r="C15" s="311" t="s">
        <v>5</v>
      </c>
      <c r="D15" s="310">
        <v>27</v>
      </c>
      <c r="E15" s="311" t="s">
        <v>5</v>
      </c>
      <c r="F15" s="311" t="s">
        <v>5</v>
      </c>
      <c r="G15" s="311" t="s">
        <v>5</v>
      </c>
      <c r="H15" s="310">
        <v>67</v>
      </c>
      <c r="I15" s="311" t="s">
        <v>5</v>
      </c>
      <c r="J15" s="310">
        <v>91</v>
      </c>
      <c r="K15" s="310">
        <v>1</v>
      </c>
      <c r="L15" s="311" t="s">
        <v>5</v>
      </c>
      <c r="M15" s="310">
        <v>1</v>
      </c>
      <c r="N15" s="310">
        <v>3</v>
      </c>
      <c r="O15" s="311" t="s">
        <v>5</v>
      </c>
      <c r="P15" s="310">
        <v>3</v>
      </c>
      <c r="Q15" s="310">
        <v>81</v>
      </c>
      <c r="R15" s="305"/>
      <c r="S15" s="305"/>
      <c r="V15" s="291"/>
      <c r="W15" s="291"/>
    </row>
    <row r="16" spans="1:23" ht="13.5" customHeight="1">
      <c r="A16" s="302" t="s">
        <v>27</v>
      </c>
      <c r="B16" s="310">
        <v>8</v>
      </c>
      <c r="C16" s="311" t="s">
        <v>5</v>
      </c>
      <c r="D16" s="310">
        <v>8</v>
      </c>
      <c r="E16" s="310">
        <v>9</v>
      </c>
      <c r="F16" s="311" t="s">
        <v>5</v>
      </c>
      <c r="G16" s="310">
        <v>14</v>
      </c>
      <c r="H16" s="310">
        <v>16</v>
      </c>
      <c r="I16" s="310">
        <v>4</v>
      </c>
      <c r="J16" s="310">
        <v>22</v>
      </c>
      <c r="K16" s="310">
        <v>20</v>
      </c>
      <c r="L16" s="310">
        <v>17</v>
      </c>
      <c r="M16" s="310">
        <v>29</v>
      </c>
      <c r="N16" s="310">
        <v>1</v>
      </c>
      <c r="O16" s="311" t="s">
        <v>5</v>
      </c>
      <c r="P16" s="310">
        <v>1</v>
      </c>
      <c r="Q16" s="310">
        <v>80</v>
      </c>
      <c r="R16" s="305"/>
      <c r="S16" s="305"/>
      <c r="V16" s="291"/>
      <c r="W16" s="291"/>
    </row>
    <row r="17" spans="1:23" ht="13.5" customHeight="1">
      <c r="A17" s="309" t="s">
        <v>26</v>
      </c>
      <c r="B17" s="308">
        <v>7</v>
      </c>
      <c r="C17" s="308" t="s">
        <v>5</v>
      </c>
      <c r="D17" s="308">
        <v>8</v>
      </c>
      <c r="E17" s="308">
        <v>15</v>
      </c>
      <c r="F17" s="308" t="s">
        <v>5</v>
      </c>
      <c r="G17" s="308">
        <v>19</v>
      </c>
      <c r="H17" s="308">
        <v>68</v>
      </c>
      <c r="I17" s="308">
        <v>68</v>
      </c>
      <c r="J17" s="308">
        <v>74</v>
      </c>
      <c r="K17" s="308">
        <v>204</v>
      </c>
      <c r="L17" s="308">
        <v>204</v>
      </c>
      <c r="M17" s="308">
        <v>254</v>
      </c>
      <c r="N17" s="308">
        <v>23</v>
      </c>
      <c r="O17" s="308">
        <v>23</v>
      </c>
      <c r="P17" s="308">
        <v>30</v>
      </c>
      <c r="Q17" s="308">
        <v>5095</v>
      </c>
      <c r="R17" s="297"/>
      <c r="S17" s="297"/>
      <c r="V17" s="291"/>
      <c r="W17" s="291"/>
    </row>
    <row r="18" spans="1:23" ht="33.75">
      <c r="A18" s="227" t="s">
        <v>25</v>
      </c>
      <c r="B18" s="218">
        <f>B19</f>
        <v>64</v>
      </c>
      <c r="C18" s="218" t="str">
        <f>C19</f>
        <v>-</v>
      </c>
      <c r="D18" s="218">
        <f>D19</f>
        <v>72</v>
      </c>
      <c r="E18" s="218">
        <f>E19</f>
        <v>2</v>
      </c>
      <c r="F18" s="218" t="str">
        <f>F19</f>
        <v>-</v>
      </c>
      <c r="G18" s="218">
        <f>G19</f>
        <v>3</v>
      </c>
      <c r="H18" s="218">
        <f>H19</f>
        <v>47</v>
      </c>
      <c r="I18" s="218">
        <f>I19</f>
        <v>2</v>
      </c>
      <c r="J18" s="218">
        <f>J19</f>
        <v>60</v>
      </c>
      <c r="K18" s="218">
        <f>K19</f>
        <v>54</v>
      </c>
      <c r="L18" s="218">
        <f>L19</f>
        <v>22</v>
      </c>
      <c r="M18" s="218">
        <f>M19</f>
        <v>107</v>
      </c>
      <c r="N18" s="218">
        <f>N19</f>
        <v>17</v>
      </c>
      <c r="O18" s="218" t="str">
        <f>O19</f>
        <v>-</v>
      </c>
      <c r="P18" s="218">
        <f>P19</f>
        <v>27</v>
      </c>
      <c r="Q18" s="218">
        <f>Q19</f>
        <v>191</v>
      </c>
      <c r="V18" s="291"/>
      <c r="W18" s="291"/>
    </row>
    <row r="19" spans="1:23" ht="13.5" customHeight="1">
      <c r="A19" s="307" t="s">
        <v>99</v>
      </c>
      <c r="B19" s="306">
        <f>IF(SUM(B20:B25)=0,"-",SUM(B20:B25))</f>
        <v>64</v>
      </c>
      <c r="C19" s="306" t="str">
        <f>IF(SUM(C20:C25)=0,"-",SUM(C20:C25))</f>
        <v>-</v>
      </c>
      <c r="D19" s="306">
        <f>IF(SUM(D20:D25)=0,"-",SUM(D20:D25))</f>
        <v>72</v>
      </c>
      <c r="E19" s="306">
        <f>IF(SUM(E20:E25)=0,"-",SUM(E20:E25))</f>
        <v>2</v>
      </c>
      <c r="F19" s="306" t="str">
        <f>IF(SUM(F20:F25)=0,"-",SUM(F20:F25))</f>
        <v>-</v>
      </c>
      <c r="G19" s="306">
        <f>IF(SUM(G20:G25)=0,"-",SUM(G20:G25))</f>
        <v>3</v>
      </c>
      <c r="H19" s="306">
        <f>IF(SUM(H20:H25)=0,"-",SUM(H20:H25))</f>
        <v>47</v>
      </c>
      <c r="I19" s="306">
        <f>IF(SUM(I20:I25)=0,"-",SUM(I20:I25))</f>
        <v>2</v>
      </c>
      <c r="J19" s="306">
        <f>IF(SUM(J20:J25)=0,"-",SUM(J20:J25))</f>
        <v>60</v>
      </c>
      <c r="K19" s="306">
        <f>IF(SUM(K20:K25)=0,"-",SUM(K20:K25))</f>
        <v>54</v>
      </c>
      <c r="L19" s="306">
        <f>IF(SUM(L20:L25)=0,"-",SUM(L20:L25))</f>
        <v>22</v>
      </c>
      <c r="M19" s="306">
        <f>IF(SUM(M20:M25)=0,"-",SUM(M20:M25))</f>
        <v>107</v>
      </c>
      <c r="N19" s="306">
        <f>IF(SUM(N20:N25)=0,"-",SUM(N20:N25))</f>
        <v>17</v>
      </c>
      <c r="O19" s="306" t="str">
        <f>IF(SUM(O20:O25)=0,"-",SUM(O20:O25))</f>
        <v>-</v>
      </c>
      <c r="P19" s="306">
        <f>IF(SUM(P20:P25)=0,"-",SUM(P20:P25))</f>
        <v>27</v>
      </c>
      <c r="Q19" s="306">
        <f>IF(SUM(Q20:Q25)=0,"-",SUM(Q20:Q25))</f>
        <v>191</v>
      </c>
      <c r="R19" s="305"/>
      <c r="S19" s="305"/>
      <c r="V19" s="291"/>
      <c r="W19" s="291"/>
    </row>
    <row r="20" spans="1:23" ht="13.5" customHeight="1">
      <c r="A20" s="304" t="s">
        <v>137</v>
      </c>
      <c r="B20" s="303" t="s">
        <v>138</v>
      </c>
      <c r="C20" s="303" t="s">
        <v>138</v>
      </c>
      <c r="D20" s="303" t="s">
        <v>138</v>
      </c>
      <c r="E20" s="303" t="s">
        <v>138</v>
      </c>
      <c r="F20" s="303" t="s">
        <v>138</v>
      </c>
      <c r="G20" s="303" t="s">
        <v>138</v>
      </c>
      <c r="H20" s="303" t="s">
        <v>138</v>
      </c>
      <c r="I20" s="303" t="s">
        <v>138</v>
      </c>
      <c r="J20" s="303" t="s">
        <v>138</v>
      </c>
      <c r="K20" s="303" t="s">
        <v>138</v>
      </c>
      <c r="L20" s="303" t="s">
        <v>138</v>
      </c>
      <c r="M20" s="303" t="s">
        <v>138</v>
      </c>
      <c r="N20" s="303">
        <v>1</v>
      </c>
      <c r="O20" s="303" t="s">
        <v>138</v>
      </c>
      <c r="P20" s="303">
        <v>1</v>
      </c>
      <c r="Q20" s="303">
        <v>67</v>
      </c>
      <c r="R20" s="297"/>
      <c r="S20" s="297"/>
      <c r="V20" s="291"/>
      <c r="W20" s="291"/>
    </row>
    <row r="21" spans="1:23" ht="13.5" customHeight="1">
      <c r="A21" s="302" t="s">
        <v>23</v>
      </c>
      <c r="B21" s="301">
        <v>2</v>
      </c>
      <c r="C21" s="301" t="s">
        <v>22</v>
      </c>
      <c r="D21" s="301">
        <v>2</v>
      </c>
      <c r="E21" s="301">
        <v>1</v>
      </c>
      <c r="F21" s="301" t="s">
        <v>22</v>
      </c>
      <c r="G21" s="301">
        <v>1</v>
      </c>
      <c r="H21" s="301">
        <v>28</v>
      </c>
      <c r="I21" s="301" t="s">
        <v>22</v>
      </c>
      <c r="J21" s="301">
        <v>34</v>
      </c>
      <c r="K21" s="301">
        <v>40</v>
      </c>
      <c r="L21" s="301">
        <v>22</v>
      </c>
      <c r="M21" s="301">
        <v>87</v>
      </c>
      <c r="N21" s="301">
        <v>8</v>
      </c>
      <c r="O21" s="301" t="s">
        <v>22</v>
      </c>
      <c r="P21" s="301">
        <v>15</v>
      </c>
      <c r="Q21" s="301">
        <v>92</v>
      </c>
      <c r="R21" s="297"/>
      <c r="S21" s="297"/>
      <c r="V21" s="291"/>
      <c r="W21" s="291"/>
    </row>
    <row r="22" spans="1:23" ht="13.5" customHeight="1">
      <c r="A22" s="302" t="s">
        <v>21</v>
      </c>
      <c r="B22" s="301" t="s">
        <v>20</v>
      </c>
      <c r="C22" s="301" t="s">
        <v>20</v>
      </c>
      <c r="D22" s="301" t="s">
        <v>20</v>
      </c>
      <c r="E22" s="301" t="s">
        <v>20</v>
      </c>
      <c r="F22" s="301" t="s">
        <v>20</v>
      </c>
      <c r="G22" s="301" t="s">
        <v>20</v>
      </c>
      <c r="H22" s="301">
        <v>10</v>
      </c>
      <c r="I22" s="301">
        <v>2</v>
      </c>
      <c r="J22" s="301">
        <v>15</v>
      </c>
      <c r="K22" s="301">
        <v>5</v>
      </c>
      <c r="L22" s="301" t="s">
        <v>20</v>
      </c>
      <c r="M22" s="301">
        <v>11</v>
      </c>
      <c r="N22" s="301">
        <v>8</v>
      </c>
      <c r="O22" s="301" t="s">
        <v>20</v>
      </c>
      <c r="P22" s="301">
        <v>11</v>
      </c>
      <c r="Q22" s="301">
        <v>32</v>
      </c>
      <c r="R22" s="297"/>
      <c r="S22" s="297"/>
      <c r="V22" s="291"/>
      <c r="W22" s="291"/>
    </row>
    <row r="23" spans="1:23" ht="13.5" customHeight="1">
      <c r="A23" s="302" t="s">
        <v>19</v>
      </c>
      <c r="B23" s="301">
        <v>29</v>
      </c>
      <c r="C23" s="301" t="s">
        <v>17</v>
      </c>
      <c r="D23" s="301">
        <v>29</v>
      </c>
      <c r="E23" s="301" t="s">
        <v>17</v>
      </c>
      <c r="F23" s="301" t="s">
        <v>17</v>
      </c>
      <c r="G23" s="301" t="s">
        <v>17</v>
      </c>
      <c r="H23" s="301">
        <v>8</v>
      </c>
      <c r="I23" s="301" t="s">
        <v>17</v>
      </c>
      <c r="J23" s="301">
        <v>10</v>
      </c>
      <c r="K23" s="301" t="s">
        <v>17</v>
      </c>
      <c r="L23" s="301" t="s">
        <v>17</v>
      </c>
      <c r="M23" s="301" t="s">
        <v>17</v>
      </c>
      <c r="N23" s="301" t="s">
        <v>17</v>
      </c>
      <c r="O23" s="301" t="s">
        <v>17</v>
      </c>
      <c r="P23" s="301" t="s">
        <v>17</v>
      </c>
      <c r="Q23" s="301" t="s">
        <v>17</v>
      </c>
      <c r="R23" s="297"/>
      <c r="S23" s="297"/>
      <c r="V23" s="291"/>
      <c r="W23" s="291"/>
    </row>
    <row r="24" spans="1:23" ht="13.5" customHeight="1">
      <c r="A24" s="302" t="s">
        <v>18</v>
      </c>
      <c r="B24" s="301">
        <v>20</v>
      </c>
      <c r="C24" s="301" t="s">
        <v>17</v>
      </c>
      <c r="D24" s="301">
        <v>28</v>
      </c>
      <c r="E24" s="301">
        <v>1</v>
      </c>
      <c r="F24" s="301" t="s">
        <v>17</v>
      </c>
      <c r="G24" s="301">
        <v>2</v>
      </c>
      <c r="H24" s="301" t="s">
        <v>17</v>
      </c>
      <c r="I24" s="301" t="s">
        <v>17</v>
      </c>
      <c r="J24" s="301" t="s">
        <v>17</v>
      </c>
      <c r="K24" s="301">
        <v>1</v>
      </c>
      <c r="L24" s="301" t="s">
        <v>17</v>
      </c>
      <c r="M24" s="301">
        <v>1</v>
      </c>
      <c r="N24" s="301" t="s">
        <v>17</v>
      </c>
      <c r="O24" s="301" t="s">
        <v>17</v>
      </c>
      <c r="P24" s="301" t="s">
        <v>17</v>
      </c>
      <c r="Q24" s="301" t="s">
        <v>17</v>
      </c>
      <c r="R24" s="297"/>
      <c r="S24" s="297"/>
      <c r="V24" s="291"/>
      <c r="W24" s="291"/>
    </row>
    <row r="25" spans="1:23" ht="13.5" customHeight="1">
      <c r="A25" s="300" t="s">
        <v>16</v>
      </c>
      <c r="B25" s="299">
        <v>13</v>
      </c>
      <c r="C25" s="299" t="s">
        <v>5</v>
      </c>
      <c r="D25" s="299">
        <v>13</v>
      </c>
      <c r="E25" s="299" t="s">
        <v>5</v>
      </c>
      <c r="F25" s="299" t="s">
        <v>5</v>
      </c>
      <c r="G25" s="299" t="s">
        <v>5</v>
      </c>
      <c r="H25" s="299">
        <v>1</v>
      </c>
      <c r="I25" s="299" t="s">
        <v>5</v>
      </c>
      <c r="J25" s="299">
        <v>1</v>
      </c>
      <c r="K25" s="299">
        <v>8</v>
      </c>
      <c r="L25" s="299" t="s">
        <v>5</v>
      </c>
      <c r="M25" s="299">
        <v>8</v>
      </c>
      <c r="N25" s="299" t="s">
        <v>5</v>
      </c>
      <c r="O25" s="299" t="s">
        <v>5</v>
      </c>
      <c r="P25" s="299" t="s">
        <v>5</v>
      </c>
      <c r="Q25" s="299" t="s">
        <v>5</v>
      </c>
      <c r="R25" s="297"/>
      <c r="S25" s="297"/>
      <c r="V25" s="291"/>
      <c r="W25" s="291"/>
    </row>
    <row r="26" spans="1:23" ht="33.75">
      <c r="A26" s="227" t="s">
        <v>25</v>
      </c>
      <c r="B26" s="218">
        <f>B27</f>
        <v>258</v>
      </c>
      <c r="C26" s="218">
        <f>C27</f>
        <v>1</v>
      </c>
      <c r="D26" s="218">
        <f>D27</f>
        <v>349</v>
      </c>
      <c r="E26" s="218">
        <f>E27</f>
        <v>62</v>
      </c>
      <c r="F26" s="218" t="str">
        <f>F27</f>
        <v>-</v>
      </c>
      <c r="G26" s="218">
        <f>G27</f>
        <v>143</v>
      </c>
      <c r="H26" s="218">
        <f>H27</f>
        <v>527</v>
      </c>
      <c r="I26" s="218">
        <f>I27</f>
        <v>2</v>
      </c>
      <c r="J26" s="218">
        <f>J27</f>
        <v>809</v>
      </c>
      <c r="K26" s="218">
        <f>K27</f>
        <v>725</v>
      </c>
      <c r="L26" s="218">
        <f>L27</f>
        <v>10</v>
      </c>
      <c r="M26" s="218">
        <f>M27</f>
        <v>1100</v>
      </c>
      <c r="N26" s="218">
        <f>N27</f>
        <v>53</v>
      </c>
      <c r="O26" s="218">
        <f>O27</f>
        <v>2</v>
      </c>
      <c r="P26" s="218">
        <f>P27</f>
        <v>69</v>
      </c>
      <c r="Q26" s="218">
        <f>Q27</f>
        <v>564</v>
      </c>
      <c r="V26" s="291"/>
      <c r="W26" s="291"/>
    </row>
    <row r="27" spans="1:23" ht="13.5" customHeight="1">
      <c r="A27" s="307" t="s">
        <v>99</v>
      </c>
      <c r="B27" s="306">
        <f>IF(SUM(B28:B32)=0,"-",SUM(B28:B32))</f>
        <v>258</v>
      </c>
      <c r="C27" s="306">
        <f>IF(SUM(C28:C32)=0,"-",SUM(C28:C32))</f>
        <v>1</v>
      </c>
      <c r="D27" s="306">
        <f>IF(SUM(D28:D32)=0,"-",SUM(D28:D32))</f>
        <v>349</v>
      </c>
      <c r="E27" s="306">
        <f>IF(SUM(E28:E32)=0,"-",SUM(E28:E32))</f>
        <v>62</v>
      </c>
      <c r="F27" s="306" t="str">
        <f>IF(SUM(F28:F32)=0,"-",SUM(F28:F32))</f>
        <v>-</v>
      </c>
      <c r="G27" s="306">
        <f>IF(SUM(G28:G32)=0,"-",SUM(G28:G32))</f>
        <v>143</v>
      </c>
      <c r="H27" s="306">
        <f>IF(SUM(H28:H32)=0,"-",SUM(H28:H32))</f>
        <v>527</v>
      </c>
      <c r="I27" s="306">
        <f>IF(SUM(I28:I32)=0,"-",SUM(I28:I32))</f>
        <v>2</v>
      </c>
      <c r="J27" s="306">
        <f>IF(SUM(J28:J32)=0,"-",SUM(J28:J32))</f>
        <v>809</v>
      </c>
      <c r="K27" s="306">
        <f>IF(SUM(K28:K32)=0,"-",SUM(K28:K32))</f>
        <v>725</v>
      </c>
      <c r="L27" s="306">
        <f>IF(SUM(L28:L32)=0,"-",SUM(L28:L32))</f>
        <v>10</v>
      </c>
      <c r="M27" s="306">
        <f>IF(SUM(M28:M32)=0,"-",SUM(M28:M32))</f>
        <v>1100</v>
      </c>
      <c r="N27" s="306">
        <f>IF(SUM(N28:N32)=0,"-",SUM(N28:N32))</f>
        <v>53</v>
      </c>
      <c r="O27" s="306">
        <f>IF(SUM(O28:O32)=0,"-",SUM(O28:O32))</f>
        <v>2</v>
      </c>
      <c r="P27" s="306">
        <f>IF(SUM(P28:P32)=0,"-",SUM(P28:P32))</f>
        <v>69</v>
      </c>
      <c r="Q27" s="306">
        <f>IF(SUM(Q28:Q32)=0,"-",SUM(Q28:Q32))</f>
        <v>564</v>
      </c>
      <c r="R27" s="305"/>
      <c r="S27" s="305"/>
      <c r="V27" s="291"/>
      <c r="W27" s="291"/>
    </row>
    <row r="28" spans="1:23" ht="13.5" customHeight="1">
      <c r="A28" s="304" t="s">
        <v>137</v>
      </c>
      <c r="B28" s="303" t="s">
        <v>5</v>
      </c>
      <c r="C28" s="303" t="s">
        <v>5</v>
      </c>
      <c r="D28" s="303" t="s">
        <v>5</v>
      </c>
      <c r="E28" s="303" t="s">
        <v>5</v>
      </c>
      <c r="F28" s="303" t="s">
        <v>5</v>
      </c>
      <c r="G28" s="303" t="s">
        <v>5</v>
      </c>
      <c r="H28" s="303" t="s">
        <v>5</v>
      </c>
      <c r="I28" s="303" t="s">
        <v>5</v>
      </c>
      <c r="J28" s="303" t="s">
        <v>5</v>
      </c>
      <c r="K28" s="303" t="s">
        <v>5</v>
      </c>
      <c r="L28" s="303" t="s">
        <v>5</v>
      </c>
      <c r="M28" s="303" t="s">
        <v>5</v>
      </c>
      <c r="N28" s="303" t="s">
        <v>5</v>
      </c>
      <c r="O28" s="303" t="s">
        <v>5</v>
      </c>
      <c r="P28" s="303" t="s">
        <v>5</v>
      </c>
      <c r="Q28" s="303">
        <v>52</v>
      </c>
      <c r="R28" s="297"/>
      <c r="S28" s="297"/>
      <c r="V28" s="291"/>
      <c r="W28" s="291"/>
    </row>
    <row r="29" spans="1:23" ht="13.5" customHeight="1">
      <c r="A29" s="302" t="s">
        <v>12</v>
      </c>
      <c r="B29" s="301">
        <v>146</v>
      </c>
      <c r="C29" s="301" t="s">
        <v>5</v>
      </c>
      <c r="D29" s="301">
        <v>229</v>
      </c>
      <c r="E29" s="301">
        <v>41</v>
      </c>
      <c r="F29" s="301" t="s">
        <v>5</v>
      </c>
      <c r="G29" s="301">
        <v>104</v>
      </c>
      <c r="H29" s="301">
        <v>321</v>
      </c>
      <c r="I29" s="301" t="s">
        <v>5</v>
      </c>
      <c r="J29" s="301">
        <v>449</v>
      </c>
      <c r="K29" s="301">
        <v>374</v>
      </c>
      <c r="L29" s="301" t="s">
        <v>5</v>
      </c>
      <c r="M29" s="301">
        <v>386</v>
      </c>
      <c r="N29" s="301">
        <v>20</v>
      </c>
      <c r="O29" s="301" t="s">
        <v>5</v>
      </c>
      <c r="P29" s="301">
        <v>20</v>
      </c>
      <c r="Q29" s="301">
        <v>294</v>
      </c>
      <c r="R29" s="297"/>
      <c r="S29" s="297"/>
      <c r="V29" s="291"/>
      <c r="W29" s="291"/>
    </row>
    <row r="30" spans="1:23" ht="13.5" customHeight="1">
      <c r="A30" s="302" t="s">
        <v>11</v>
      </c>
      <c r="B30" s="301">
        <v>43</v>
      </c>
      <c r="C30" s="301" t="s">
        <v>5</v>
      </c>
      <c r="D30" s="301">
        <v>43</v>
      </c>
      <c r="E30" s="301" t="s">
        <v>5</v>
      </c>
      <c r="F30" s="301" t="s">
        <v>5</v>
      </c>
      <c r="G30" s="301" t="s">
        <v>5</v>
      </c>
      <c r="H30" s="301">
        <v>104</v>
      </c>
      <c r="I30" s="301" t="s">
        <v>5</v>
      </c>
      <c r="J30" s="301">
        <v>104</v>
      </c>
      <c r="K30" s="301">
        <v>120</v>
      </c>
      <c r="L30" s="301" t="s">
        <v>5</v>
      </c>
      <c r="M30" s="301">
        <v>122</v>
      </c>
      <c r="N30" s="301">
        <v>7</v>
      </c>
      <c r="O30" s="301" t="s">
        <v>5</v>
      </c>
      <c r="P30" s="301">
        <v>7</v>
      </c>
      <c r="Q30" s="301">
        <v>12</v>
      </c>
      <c r="R30" s="297"/>
      <c r="S30" s="297"/>
      <c r="V30" s="291"/>
      <c r="W30" s="291"/>
    </row>
    <row r="31" spans="1:23" ht="13.5" customHeight="1">
      <c r="A31" s="302" t="s">
        <v>10</v>
      </c>
      <c r="B31" s="301">
        <v>36</v>
      </c>
      <c r="C31" s="301" t="s">
        <v>5</v>
      </c>
      <c r="D31" s="301">
        <v>36</v>
      </c>
      <c r="E31" s="301">
        <v>2</v>
      </c>
      <c r="F31" s="301" t="s">
        <v>5</v>
      </c>
      <c r="G31" s="301">
        <v>2</v>
      </c>
      <c r="H31" s="301">
        <v>6</v>
      </c>
      <c r="I31" s="301" t="s">
        <v>5</v>
      </c>
      <c r="J31" s="301">
        <v>8</v>
      </c>
      <c r="K31" s="301">
        <v>15</v>
      </c>
      <c r="L31" s="301">
        <v>2</v>
      </c>
      <c r="M31" s="301">
        <v>69</v>
      </c>
      <c r="N31" s="301">
        <v>7</v>
      </c>
      <c r="O31" s="301" t="s">
        <v>5</v>
      </c>
      <c r="P31" s="301">
        <v>18</v>
      </c>
      <c r="Q31" s="301">
        <v>55</v>
      </c>
      <c r="R31" s="297"/>
      <c r="S31" s="297"/>
      <c r="V31" s="291"/>
      <c r="W31" s="291"/>
    </row>
    <row r="32" spans="1:23" ht="13.5" customHeight="1">
      <c r="A32" s="300" t="s">
        <v>9</v>
      </c>
      <c r="B32" s="299">
        <v>33</v>
      </c>
      <c r="C32" s="299">
        <v>1</v>
      </c>
      <c r="D32" s="299">
        <v>41</v>
      </c>
      <c r="E32" s="299">
        <v>19</v>
      </c>
      <c r="F32" s="299" t="s">
        <v>5</v>
      </c>
      <c r="G32" s="299">
        <v>37</v>
      </c>
      <c r="H32" s="299">
        <v>96</v>
      </c>
      <c r="I32" s="299">
        <v>2</v>
      </c>
      <c r="J32" s="299">
        <v>248</v>
      </c>
      <c r="K32" s="299">
        <v>216</v>
      </c>
      <c r="L32" s="299">
        <v>8</v>
      </c>
      <c r="M32" s="299">
        <v>523</v>
      </c>
      <c r="N32" s="299">
        <v>19</v>
      </c>
      <c r="O32" s="299">
        <v>2</v>
      </c>
      <c r="P32" s="299">
        <v>24</v>
      </c>
      <c r="Q32" s="299">
        <v>151</v>
      </c>
      <c r="R32" s="297"/>
      <c r="S32" s="297"/>
      <c r="V32" s="291"/>
      <c r="W32" s="291"/>
    </row>
    <row r="33" spans="1:23" ht="13.5" customHeight="1">
      <c r="A33" s="292" t="s">
        <v>4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7"/>
      <c r="S33" s="297"/>
      <c r="V33" s="291"/>
      <c r="W33" s="291"/>
    </row>
    <row r="34" spans="1:23" s="293" customFormat="1" ht="13.5" customHeight="1">
      <c r="A34" s="29" t="s">
        <v>3</v>
      </c>
      <c r="B34" s="295"/>
      <c r="C34" s="295"/>
      <c r="D34" s="295"/>
      <c r="E34" s="295"/>
      <c r="F34" s="295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</row>
    <row r="35" spans="1:23" s="293" customFormat="1" ht="11.25">
      <c r="A35" s="296"/>
      <c r="B35" s="296"/>
      <c r="C35" s="296"/>
      <c r="D35" s="296"/>
      <c r="E35" s="296"/>
      <c r="F35" s="295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</row>
    <row r="36" spans="1:23">
      <c r="A36" s="292" t="s">
        <v>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V36" s="291"/>
      <c r="W36" s="291"/>
    </row>
    <row r="37" spans="1:23">
      <c r="A37" s="292" t="s">
        <v>1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V37" s="291"/>
      <c r="W37" s="291"/>
    </row>
    <row r="38" spans="1:23">
      <c r="A38" s="292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</row>
  </sheetData>
  <mergeCells count="7">
    <mergeCell ref="Q2:Q4"/>
    <mergeCell ref="A35:E35"/>
    <mergeCell ref="B2:D2"/>
    <mergeCell ref="E2:G2"/>
    <mergeCell ref="H2:J2"/>
    <mergeCell ref="K2:M2"/>
    <mergeCell ref="N2:P2"/>
  </mergeCells>
  <phoneticPr fontId="7"/>
  <pageMargins left="0.78740157480314965" right="0.78740157480314965" top="0.48" bottom="0.45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showGridLines="0" view="pageBreakPreview" zoomScaleNormal="25" zoomScaleSheetLayoutView="100" workbookViewId="0">
      <pane ySplit="3" topLeftCell="A13" activePane="bottomLeft" state="frozen"/>
      <selection activeCell="E12" sqref="E12"/>
      <selection pane="bottomLeft" activeCell="E12" sqref="E12"/>
    </sheetView>
  </sheetViews>
  <sheetFormatPr defaultRowHeight="12"/>
  <cols>
    <col min="1" max="1" width="9" style="347"/>
    <col min="2" max="2" width="2.5" style="347" customWidth="1"/>
    <col min="3" max="3" width="17.375" style="347" customWidth="1"/>
    <col min="4" max="14" width="6.125" style="345" customWidth="1"/>
    <col min="15" max="15" width="6.125" style="346" customWidth="1"/>
    <col min="16" max="16" width="6.125" style="345" customWidth="1"/>
    <col min="17" max="17" width="6.125" style="346" customWidth="1"/>
    <col min="18" max="16384" width="9" style="345"/>
  </cols>
  <sheetData>
    <row r="1" spans="1:17" s="413" customFormat="1" ht="16.5" customHeight="1">
      <c r="A1" s="417" t="s">
        <v>163</v>
      </c>
      <c r="B1" s="418"/>
      <c r="C1" s="417"/>
      <c r="D1" s="416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5"/>
      <c r="P1" s="414"/>
      <c r="Q1" s="174" t="s">
        <v>86</v>
      </c>
    </row>
    <row r="2" spans="1:17" ht="43.5" customHeight="1">
      <c r="A2" s="412"/>
      <c r="B2" s="411"/>
      <c r="C2" s="410"/>
      <c r="D2" s="409" t="s">
        <v>52</v>
      </c>
      <c r="E2" s="408"/>
      <c r="F2" s="409" t="s">
        <v>79</v>
      </c>
      <c r="G2" s="408"/>
      <c r="H2" s="409" t="s">
        <v>162</v>
      </c>
      <c r="I2" s="408"/>
      <c r="J2" s="409" t="s">
        <v>161</v>
      </c>
      <c r="K2" s="408"/>
      <c r="L2" s="409" t="s">
        <v>160</v>
      </c>
      <c r="M2" s="408"/>
      <c r="N2" s="409" t="s">
        <v>77</v>
      </c>
      <c r="O2" s="408"/>
      <c r="P2" s="409" t="s">
        <v>53</v>
      </c>
      <c r="Q2" s="408"/>
    </row>
    <row r="3" spans="1:17" s="403" customFormat="1" ht="18" customHeight="1">
      <c r="A3" s="407"/>
      <c r="B3" s="406"/>
      <c r="C3" s="405"/>
      <c r="D3" s="404" t="s">
        <v>142</v>
      </c>
      <c r="E3" s="404" t="s">
        <v>141</v>
      </c>
      <c r="F3" s="404" t="s">
        <v>142</v>
      </c>
      <c r="G3" s="404" t="s">
        <v>141</v>
      </c>
      <c r="H3" s="404" t="s">
        <v>142</v>
      </c>
      <c r="I3" s="404" t="s">
        <v>141</v>
      </c>
      <c r="J3" s="404" t="s">
        <v>142</v>
      </c>
      <c r="K3" s="404" t="s">
        <v>141</v>
      </c>
      <c r="L3" s="404" t="s">
        <v>142</v>
      </c>
      <c r="M3" s="404" t="s">
        <v>141</v>
      </c>
      <c r="N3" s="404" t="s">
        <v>142</v>
      </c>
      <c r="O3" s="404" t="s">
        <v>141</v>
      </c>
      <c r="P3" s="404" t="s">
        <v>142</v>
      </c>
      <c r="Q3" s="404" t="s">
        <v>141</v>
      </c>
    </row>
    <row r="4" spans="1:17" ht="15" customHeight="1">
      <c r="A4" s="402" t="s">
        <v>159</v>
      </c>
      <c r="B4" s="372" t="s">
        <v>151</v>
      </c>
      <c r="C4" s="395"/>
      <c r="D4" s="320">
        <v>1195</v>
      </c>
      <c r="E4" s="320">
        <v>1495</v>
      </c>
      <c r="F4" s="320">
        <v>34148</v>
      </c>
      <c r="G4" s="320">
        <v>36583</v>
      </c>
      <c r="H4" s="320">
        <v>14319</v>
      </c>
      <c r="I4" s="320">
        <v>14978</v>
      </c>
      <c r="J4" s="320">
        <v>2918</v>
      </c>
      <c r="K4" s="320">
        <v>3198</v>
      </c>
      <c r="L4" s="320">
        <v>20000</v>
      </c>
      <c r="M4" s="320">
        <v>22213</v>
      </c>
      <c r="N4" s="320">
        <v>6592</v>
      </c>
      <c r="O4" s="320">
        <v>9273</v>
      </c>
      <c r="P4" s="320">
        <v>2026</v>
      </c>
      <c r="Q4" s="320">
        <v>3269</v>
      </c>
    </row>
    <row r="5" spans="1:17" ht="15" customHeight="1">
      <c r="A5" s="401"/>
      <c r="B5" s="393"/>
      <c r="C5" s="367" t="s">
        <v>150</v>
      </c>
      <c r="D5" s="320">
        <v>111</v>
      </c>
      <c r="E5" s="320">
        <v>152</v>
      </c>
      <c r="F5" s="320">
        <v>13219</v>
      </c>
      <c r="G5" s="320">
        <v>13599</v>
      </c>
      <c r="H5" s="320">
        <v>4647</v>
      </c>
      <c r="I5" s="320">
        <v>4777</v>
      </c>
      <c r="J5" s="320">
        <v>886</v>
      </c>
      <c r="K5" s="320">
        <v>914</v>
      </c>
      <c r="L5" s="320">
        <v>7781</v>
      </c>
      <c r="M5" s="320">
        <v>8026</v>
      </c>
      <c r="N5" s="320">
        <v>37</v>
      </c>
      <c r="O5" s="320">
        <v>59</v>
      </c>
      <c r="P5" s="320">
        <v>58</v>
      </c>
      <c r="Q5" s="320">
        <v>99</v>
      </c>
    </row>
    <row r="6" spans="1:17" ht="22.5" customHeight="1">
      <c r="A6" s="400"/>
      <c r="B6" s="393"/>
      <c r="C6" s="367" t="s">
        <v>153</v>
      </c>
      <c r="D6" s="320">
        <v>1187</v>
      </c>
      <c r="E6" s="320">
        <v>1479</v>
      </c>
      <c r="F6" s="320">
        <v>33974</v>
      </c>
      <c r="G6" s="320">
        <v>36286</v>
      </c>
      <c r="H6" s="320">
        <v>14251</v>
      </c>
      <c r="I6" s="320">
        <v>14873</v>
      </c>
      <c r="J6" s="320">
        <v>2806</v>
      </c>
      <c r="K6" s="320">
        <v>3053</v>
      </c>
      <c r="L6" s="320">
        <v>19964</v>
      </c>
      <c r="M6" s="320">
        <v>22097</v>
      </c>
      <c r="N6" s="320">
        <v>6566</v>
      </c>
      <c r="O6" s="320">
        <v>9230</v>
      </c>
      <c r="P6" s="320">
        <v>1943</v>
      </c>
      <c r="Q6" s="320">
        <v>3043</v>
      </c>
    </row>
    <row r="7" spans="1:17" ht="15" customHeight="1">
      <c r="A7" s="399" t="s">
        <v>36</v>
      </c>
      <c r="B7" s="372" t="s">
        <v>151</v>
      </c>
      <c r="C7" s="395"/>
      <c r="D7" s="392">
        <f>IF(SUM(D10,D40)=0,"-",SUM(D10,D40))</f>
        <v>71</v>
      </c>
      <c r="E7" s="392">
        <f>IF(SUM(E10,E40)=0,"-",SUM(E10,E40))</f>
        <v>74</v>
      </c>
      <c r="F7" s="392">
        <f>IF(SUM(F10,F40)=0,"-",SUM(F10,F40))</f>
        <v>945</v>
      </c>
      <c r="G7" s="392">
        <f>IF(SUM(G10,G40)=0,"-",SUM(G10,G40))</f>
        <v>1014</v>
      </c>
      <c r="H7" s="392">
        <f>IF(SUM(H10,H40)=0,"-",SUM(H10,H40))</f>
        <v>514</v>
      </c>
      <c r="I7" s="392">
        <f>IF(SUM(I10,I40)=0,"-",SUM(I10,I40))</f>
        <v>528</v>
      </c>
      <c r="J7" s="392">
        <f>IF(SUM(J10,J40)=0,"-",SUM(J10,J40))</f>
        <v>232</v>
      </c>
      <c r="K7" s="392">
        <f>IF(SUM(K10,K40)=0,"-",SUM(K10,K40))</f>
        <v>236</v>
      </c>
      <c r="L7" s="392">
        <f>IF(SUM(L10,L40)=0,"-",SUM(L10,L40))</f>
        <v>419</v>
      </c>
      <c r="M7" s="392">
        <f>IF(SUM(M10,M40)=0,"-",SUM(M10,M40))</f>
        <v>476</v>
      </c>
      <c r="N7" s="392">
        <f>IF(SUM(N10,N40)=0,"-",SUM(N10,N40))</f>
        <v>336</v>
      </c>
      <c r="O7" s="392">
        <f>IF(SUM(O10,O40)=0,"-",SUM(O10,O40))</f>
        <v>432</v>
      </c>
      <c r="P7" s="392">
        <f>IF(SUM(P10,P40)=0,"-",SUM(P10,P40))</f>
        <v>31</v>
      </c>
      <c r="Q7" s="392">
        <f>IF(SUM(Q10,Q40)=0,"-",SUM(Q10,Q40))</f>
        <v>43</v>
      </c>
    </row>
    <row r="8" spans="1:17" ht="15" customHeight="1">
      <c r="A8" s="398"/>
      <c r="B8" s="393"/>
      <c r="C8" s="367" t="s">
        <v>150</v>
      </c>
      <c r="D8" s="392" t="str">
        <f>IF(SUM(D11,D41)=0,"-",SUM(D11,D41))</f>
        <v>-</v>
      </c>
      <c r="E8" s="392" t="str">
        <f>IF(SUM(E11,E41)=0,"-",SUM(E11,E41))</f>
        <v>-</v>
      </c>
      <c r="F8" s="392" t="str">
        <f>IF(SUM(F11,F41)=0,"-",SUM(F11,F41))</f>
        <v>-</v>
      </c>
      <c r="G8" s="392" t="str">
        <f>IF(SUM(G11,G41)=0,"-",SUM(G11,G41))</f>
        <v>-</v>
      </c>
      <c r="H8" s="392" t="str">
        <f>IF(SUM(H11,H41)=0,"-",SUM(H11,H41))</f>
        <v>-</v>
      </c>
      <c r="I8" s="392" t="str">
        <f>IF(SUM(I11,I41)=0,"-",SUM(I11,I41))</f>
        <v>-</v>
      </c>
      <c r="J8" s="392" t="str">
        <f>IF(SUM(J11,J41)=0,"-",SUM(J11,J41))</f>
        <v>-</v>
      </c>
      <c r="K8" s="392" t="str">
        <f>IF(SUM(K11,K41)=0,"-",SUM(K11,K41))</f>
        <v>-</v>
      </c>
      <c r="L8" s="392" t="str">
        <f>IF(SUM(L11,L41)=0,"-",SUM(L11,L41))</f>
        <v>-</v>
      </c>
      <c r="M8" s="392" t="str">
        <f>IF(SUM(M11,M41)=0,"-",SUM(M11,M41))</f>
        <v>-</v>
      </c>
      <c r="N8" s="392" t="str">
        <f>IF(SUM(N11,N41)=0,"-",SUM(N11,N41))</f>
        <v>-</v>
      </c>
      <c r="O8" s="392" t="str">
        <f>IF(SUM(O11,O41)=0,"-",SUM(O11,O41))</f>
        <v>-</v>
      </c>
      <c r="P8" s="392" t="str">
        <f>IF(SUM(P11,P41)=0,"-",SUM(P11,P41))</f>
        <v>-</v>
      </c>
      <c r="Q8" s="392" t="str">
        <f>IF(SUM(Q11,Q41)=0,"-",SUM(Q11,Q41))</f>
        <v>-</v>
      </c>
    </row>
    <row r="9" spans="1:17" ht="22.5" customHeight="1">
      <c r="A9" s="397"/>
      <c r="B9" s="368"/>
      <c r="C9" s="367" t="s">
        <v>153</v>
      </c>
      <c r="D9" s="390" t="str">
        <f>IF(SUM(D12,D42)=0,"-",SUM(D12,D42))</f>
        <v>-</v>
      </c>
      <c r="E9" s="390" t="str">
        <f>IF(SUM(E12,E42)=0,"-",SUM(E12,E42))</f>
        <v>-</v>
      </c>
      <c r="F9" s="390" t="str">
        <f>IF(SUM(F12,F42)=0,"-",SUM(F12,F42))</f>
        <v>-</v>
      </c>
      <c r="G9" s="390" t="str">
        <f>IF(SUM(G12,G42)=0,"-",SUM(G12,G42))</f>
        <v>-</v>
      </c>
      <c r="H9" s="390">
        <f>IF(SUM(H12,H42)=0,"-",SUM(H12,H42))</f>
        <v>426</v>
      </c>
      <c r="I9" s="390" t="str">
        <f>IF(SUM(I12,I42)=0,"-",SUM(I12,I42))</f>
        <v>-</v>
      </c>
      <c r="J9" s="390">
        <f>IF(SUM(J12,J42)=0,"-",SUM(J12,J42))</f>
        <v>228</v>
      </c>
      <c r="K9" s="390" t="str">
        <f>IF(SUM(K12,K42)=0,"-",SUM(K12,K42))</f>
        <v>-</v>
      </c>
      <c r="L9" s="390">
        <f>IF(SUM(L12,L42)=0,"-",SUM(L12,L42))</f>
        <v>343</v>
      </c>
      <c r="M9" s="390" t="str">
        <f>IF(SUM(M12,M42)=0,"-",SUM(M12,M42))</f>
        <v>-</v>
      </c>
      <c r="N9" s="390" t="str">
        <f>IF(SUM(N12,N42)=0,"-",SUM(N12,N42))</f>
        <v>-</v>
      </c>
      <c r="O9" s="390" t="str">
        <f>IF(SUM(O12,O42)=0,"-",SUM(O12,O42))</f>
        <v>-</v>
      </c>
      <c r="P9" s="390" t="str">
        <f>IF(SUM(P12,P42)=0,"-",SUM(P12,P42))</f>
        <v>-</v>
      </c>
      <c r="Q9" s="390" t="str">
        <f>IF(SUM(Q12,Q42)=0,"-",SUM(Q12,Q42))</f>
        <v>-</v>
      </c>
    </row>
    <row r="10" spans="1:17" ht="15" customHeight="1">
      <c r="A10" s="396" t="s">
        <v>124</v>
      </c>
      <c r="B10" s="372" t="s">
        <v>151</v>
      </c>
      <c r="C10" s="395"/>
      <c r="D10" s="392">
        <f>IF(SUM(D13,D16,D19,D22,D25,D28,D31,D34,D37)=0,"-",SUM(D13,D16,D19,D22,D25,D28,D31,D34,D37))</f>
        <v>53</v>
      </c>
      <c r="E10" s="392">
        <f>IF(SUM(E13,E16,E19,E22,E25,E28,E31,E34,E37)=0,"-",SUM(E13,E16,E19,E22,E25,E28,E31,E34,E37))</f>
        <v>56</v>
      </c>
      <c r="F10" s="392">
        <f>IF(SUM(F13,F16,F19,F22,F25,F28,F31,F34,F37)=0,"-",SUM(F13,F16,F19,F22,F25,F28,F31,F34,F37))</f>
        <v>529</v>
      </c>
      <c r="G10" s="392">
        <f>IF(SUM(G13,G16,G19,G22,G25,G28,G31,G34,G37)=0,"-",SUM(G13,G16,G19,G22,G25,G28,G31,G34,G37))</f>
        <v>583</v>
      </c>
      <c r="H10" s="392">
        <f>IF(SUM(H13,H16,H19,H22,H25,H28,H31,H34,H37)=0,"-",SUM(H13,H16,H19,H22,H25,H28,H31,H34,H37))</f>
        <v>443</v>
      </c>
      <c r="I10" s="392">
        <f>IF(SUM(I13,I16,I19,I22,I25,I28,I31,I34,I37)=0,"-",SUM(I13,I16,I19,I22,I25,I28,I31,I34,I37))</f>
        <v>455</v>
      </c>
      <c r="J10" s="392">
        <f>IF(SUM(J13,J16,J19,J22,J25,J28,J31,J34,J37)=0,"-",SUM(J13,J16,J19,J22,J25,J28,J31,J34,J37))</f>
        <v>71</v>
      </c>
      <c r="K10" s="392">
        <f>IF(SUM(K13,K16,K19,K22,K25,K28,K31,K34,K37)=0,"-",SUM(K13,K16,K19,K22,K25,K28,K31,K34,K37))</f>
        <v>72</v>
      </c>
      <c r="L10" s="392">
        <f>IF(SUM(L13,L16,L19,L22,L25,L28,L31,L34,L37)=0,"-",SUM(L13,L16,L19,L22,L25,L28,L31,L34,L37))</f>
        <v>155</v>
      </c>
      <c r="M10" s="392">
        <f>IF(SUM(M13,M16,M19,M22,M25,M28,M31,M34,M37)=0,"-",SUM(M13,M16,M19,M22,M25,M28,M31,M34,M37))</f>
        <v>202</v>
      </c>
      <c r="N10" s="392">
        <f>IF(SUM(N13,N16,N19,N22,N25,N28,N31,N34,N37)=0,"-",SUM(N13,N16,N19,N22,N25,N28,N31,N34,N37))</f>
        <v>172</v>
      </c>
      <c r="O10" s="392">
        <f>IF(SUM(O13,O16,O19,O22,O25,O28,O31,O34,O37)=0,"-",SUM(O13,O16,O19,O22,O25,O28,O31,O34,O37))</f>
        <v>243</v>
      </c>
      <c r="P10" s="392">
        <f>IF(SUM(P13,P16,P19,P22,P25,P28,P31,P34,P37)=0,"-",SUM(P13,P16,P19,P22,P25,P28,P31,P34,P37))</f>
        <v>26</v>
      </c>
      <c r="Q10" s="392">
        <f>IF(SUM(Q13,Q16,Q19,Q22,Q25,Q28,Q31,Q34,Q37)=0,"-",SUM(Q13,Q16,Q19,Q22,Q25,Q28,Q31,Q34,Q37))</f>
        <v>37</v>
      </c>
    </row>
    <row r="11" spans="1:17" ht="14.25" customHeight="1">
      <c r="A11" s="394"/>
      <c r="B11" s="393"/>
      <c r="C11" s="367" t="s">
        <v>150</v>
      </c>
      <c r="D11" s="392" t="str">
        <f>IF(SUM(D14,D17,D20,D23,D26,D29,D32,D35,D38)=0,"-",SUM(D14,D17,D20,D23,D26,D29,D32,D35,D38))</f>
        <v>-</v>
      </c>
      <c r="E11" s="392" t="str">
        <f>IF(SUM(E14,E17,E20,E23,E26,E29,E32,E35,E38)=0,"-",SUM(E14,E17,E20,E23,E26,E29,E32,E35,E38))</f>
        <v>-</v>
      </c>
      <c r="F11" s="392" t="str">
        <f>IF(SUM(F14,F17,F20,F23,F26,F29,F32,F35,F38)=0,"-",SUM(F14,F17,F20,F23,F26,F29,F32,F35,F38))</f>
        <v>-</v>
      </c>
      <c r="G11" s="392" t="str">
        <f>IF(SUM(G14,G17,G20,G23,G26,G29,G32,G35,G38)=0,"-",SUM(G14,G17,G20,G23,G26,G29,G32,G35,G38))</f>
        <v>-</v>
      </c>
      <c r="H11" s="392" t="str">
        <f>IF(SUM(H14,H17,H20,H23,H26,H29,H32,H35,H38)=0,"-",SUM(H14,H17,H20,H23,H26,H29,H32,H35,H38))</f>
        <v>-</v>
      </c>
      <c r="I11" s="392" t="str">
        <f>IF(SUM(I14,I17,I20,I23,I26,I29,I32,I35,I38)=0,"-",SUM(I14,I17,I20,I23,I26,I29,I32,I35,I38))</f>
        <v>-</v>
      </c>
      <c r="J11" s="392" t="str">
        <f>IF(SUM(J14,J17,J20,J23,J26,J29,J32,J35,J38)=0,"-",SUM(J14,J17,J20,J23,J26,J29,J32,J35,J38))</f>
        <v>-</v>
      </c>
      <c r="K11" s="392" t="str">
        <f>IF(SUM(K14,K17,K20,K23,K26,K29,K32,K35,K38)=0,"-",SUM(K14,K17,K20,K23,K26,K29,K32,K35,K38))</f>
        <v>-</v>
      </c>
      <c r="L11" s="392" t="str">
        <f>IF(SUM(L14,L17,L20,L23,L26,L29,L32,L35,L38)=0,"-",SUM(L14,L17,L20,L23,L26,L29,L32,L35,L38))</f>
        <v>-</v>
      </c>
      <c r="M11" s="392" t="str">
        <f>IF(SUM(M14,M17,M20,M23,M26,M29,M32,M35,M38)=0,"-",SUM(M14,M17,M20,M23,M26,M29,M32,M35,M38))</f>
        <v>-</v>
      </c>
      <c r="N11" s="392" t="str">
        <f>IF(SUM(N14,N17,N20,N23,N26,N29,N32,N35,N38)=0,"-",SUM(N14,N17,N20,N23,N26,N29,N32,N35,N38))</f>
        <v>-</v>
      </c>
      <c r="O11" s="392" t="str">
        <f>IF(SUM(O14,O17,O20,O23,O26,O29,O32,O35,O38)=0,"-",SUM(O14,O17,O20,O23,O26,O29,O32,O35,O38))</f>
        <v>-</v>
      </c>
      <c r="P11" s="392" t="str">
        <f>IF(SUM(P14,P17,P20,P23,P26,P29,P32,P35,P38)=0,"-",SUM(P14,P17,P20,P23,P26,P29,P32,P35,P38))</f>
        <v>-</v>
      </c>
      <c r="Q11" s="392" t="str">
        <f>IF(SUM(Q14,Q17,Q20,Q23,Q26,Q29,Q32,Q35,Q38)=0,"-",SUM(Q14,Q17,Q20,Q23,Q26,Q29,Q32,Q35,Q38))</f>
        <v>-</v>
      </c>
    </row>
    <row r="12" spans="1:17" ht="22.5" customHeight="1">
      <c r="A12" s="391"/>
      <c r="B12" s="368"/>
      <c r="C12" s="367" t="s">
        <v>153</v>
      </c>
      <c r="D12" s="390" t="str">
        <f>IF(SUM(D15,D18,D21,D24,D27,D30,D33,D36,D39)=0,"-",SUM(D15,D18,D21,D24,D27,D30,D33,D36,D39))</f>
        <v>-</v>
      </c>
      <c r="E12" s="390" t="str">
        <f>IF(SUM(E15,E18,E21,E24,E27,E30,E33,E36,E39)=0,"-",SUM(E15,E18,E21,E24,E27,E30,E33,E36,E39))</f>
        <v>-</v>
      </c>
      <c r="F12" s="390" t="str">
        <f>IF(SUM(F15,F18,F21,F24,F27,F30,F33,F36,F39)=0,"-",SUM(F15,F18,F21,F24,F27,F30,F33,F36,F39))</f>
        <v>-</v>
      </c>
      <c r="G12" s="390" t="str">
        <f>IF(SUM(G15,G18,G21,G24,G27,G30,G33,G36,G39)=0,"-",SUM(G15,G18,G21,G24,G27,G30,G33,G36,G39))</f>
        <v>-</v>
      </c>
      <c r="H12" s="390">
        <f>IF(SUM(H15,H18,H21,H24,H27,H30,H33,H36,H39)=0,"-",SUM(H15,H18,H21,H24,H27,H30,H33,H36,H39))</f>
        <v>355</v>
      </c>
      <c r="I12" s="390" t="str">
        <f>IF(SUM(I15,I18,I21,I24,I27,I30,I33,I36,I39)=0,"-",SUM(I15,I18,I21,I24,I27,I30,I33,I36,I39))</f>
        <v>-</v>
      </c>
      <c r="J12" s="390">
        <f>IF(SUM(J15,J18,J21,J24,J27,J30,J33,J36,J39)=0,"-",SUM(J15,J18,J21,J24,J27,J30,J33,J36,J39))</f>
        <v>67</v>
      </c>
      <c r="K12" s="390" t="str">
        <f>IF(SUM(K15,K18,K21,K24,K27,K30,K33,K36,K39)=0,"-",SUM(K15,K18,K21,K24,K27,K30,K33,K36,K39))</f>
        <v>-</v>
      </c>
      <c r="L12" s="390">
        <f>IF(SUM(L15,L18,L21,L24,L27,L30,L33,L36,L39)=0,"-",SUM(L15,L18,L21,L24,L27,L30,L33,L36,L39))</f>
        <v>79</v>
      </c>
      <c r="M12" s="390" t="str">
        <f>IF(SUM(M15,M18,M21,M24,M27,M30,M33,M36,M39)=0,"-",SUM(M15,M18,M21,M24,M27,M30,M33,M36,M39))</f>
        <v>-</v>
      </c>
      <c r="N12" s="390" t="str">
        <f>IF(SUM(N15,N18,N21,N24,N27,N30,N33,N36,N39)=0,"-",SUM(N15,N18,N21,N24,N27,N30,N33,N36,N39))</f>
        <v>-</v>
      </c>
      <c r="O12" s="390" t="str">
        <f>IF(SUM(O15,O18,O21,O24,O27,O30,O33,O36,O39)=0,"-",SUM(O15,O18,O21,O24,O27,O30,O33,O36,O39))</f>
        <v>-</v>
      </c>
      <c r="P12" s="390" t="str">
        <f>IF(SUM(P15,P18,P21,P24,P27,P30,P33,P36,P39)=0,"-",SUM(P15,P18,P21,P24,P27,P30,P33,P36,P39))</f>
        <v>-</v>
      </c>
      <c r="Q12" s="390" t="str">
        <f>IF(SUM(Q15,Q18,Q21,Q24,Q27,Q30,Q33,Q36,Q39)=0,"-",SUM(Q15,Q18,Q21,Q24,Q27,Q30,Q33,Q36,Q39))</f>
        <v>-</v>
      </c>
    </row>
    <row r="13" spans="1:17" ht="15" customHeight="1">
      <c r="A13" s="360" t="s">
        <v>152</v>
      </c>
      <c r="B13" s="362" t="s">
        <v>151</v>
      </c>
      <c r="C13" s="361"/>
      <c r="D13" s="355" t="s">
        <v>93</v>
      </c>
      <c r="E13" s="355" t="s">
        <v>93</v>
      </c>
      <c r="F13" s="355" t="s">
        <v>93</v>
      </c>
      <c r="G13" s="355" t="s">
        <v>93</v>
      </c>
      <c r="H13" s="355" t="s">
        <v>93</v>
      </c>
      <c r="I13" s="355" t="s">
        <v>93</v>
      </c>
      <c r="J13" s="355" t="s">
        <v>93</v>
      </c>
      <c r="K13" s="355" t="s">
        <v>93</v>
      </c>
      <c r="L13" s="355">
        <v>1</v>
      </c>
      <c r="M13" s="355">
        <v>1</v>
      </c>
      <c r="N13" s="355" t="s">
        <v>93</v>
      </c>
      <c r="O13" s="355" t="s">
        <v>93</v>
      </c>
      <c r="P13" s="355">
        <v>1</v>
      </c>
      <c r="Q13" s="355">
        <v>1</v>
      </c>
    </row>
    <row r="14" spans="1:17" ht="15" customHeight="1">
      <c r="A14" s="360"/>
      <c r="B14" s="359"/>
      <c r="C14" s="356" t="s">
        <v>150</v>
      </c>
      <c r="D14" s="355" t="s">
        <v>93</v>
      </c>
      <c r="E14" s="355" t="s">
        <v>93</v>
      </c>
      <c r="F14" s="355" t="s">
        <v>93</v>
      </c>
      <c r="G14" s="355" t="s">
        <v>93</v>
      </c>
      <c r="H14" s="355" t="s">
        <v>93</v>
      </c>
      <c r="I14" s="355" t="s">
        <v>93</v>
      </c>
      <c r="J14" s="355" t="s">
        <v>93</v>
      </c>
      <c r="K14" s="355" t="s">
        <v>93</v>
      </c>
      <c r="L14" s="355" t="s">
        <v>93</v>
      </c>
      <c r="M14" s="355" t="s">
        <v>93</v>
      </c>
      <c r="N14" s="355" t="s">
        <v>93</v>
      </c>
      <c r="O14" s="355" t="s">
        <v>93</v>
      </c>
      <c r="P14" s="355" t="s">
        <v>93</v>
      </c>
      <c r="Q14" s="355" t="s">
        <v>93</v>
      </c>
    </row>
    <row r="15" spans="1:17" ht="22.5" customHeight="1">
      <c r="A15" s="360"/>
      <c r="B15" s="364"/>
      <c r="C15" s="356" t="s">
        <v>155</v>
      </c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</row>
    <row r="16" spans="1:17" ht="15" customHeight="1">
      <c r="A16" s="363" t="s">
        <v>158</v>
      </c>
      <c r="B16" s="362" t="s">
        <v>151</v>
      </c>
      <c r="C16" s="361"/>
      <c r="D16" s="80">
        <v>30</v>
      </c>
      <c r="E16" s="80">
        <v>31</v>
      </c>
      <c r="F16" s="80">
        <v>211</v>
      </c>
      <c r="G16" s="80">
        <v>216</v>
      </c>
      <c r="H16" s="80">
        <v>159</v>
      </c>
      <c r="I16" s="80">
        <v>160</v>
      </c>
      <c r="J16" s="80">
        <v>48</v>
      </c>
      <c r="K16" s="80">
        <v>48</v>
      </c>
      <c r="L16" s="80">
        <v>27</v>
      </c>
      <c r="M16" s="80">
        <v>27</v>
      </c>
      <c r="N16" s="80">
        <v>9</v>
      </c>
      <c r="O16" s="80">
        <v>12</v>
      </c>
      <c r="P16" s="80">
        <v>4</v>
      </c>
      <c r="Q16" s="80">
        <v>8</v>
      </c>
    </row>
    <row r="17" spans="1:17" ht="15" customHeight="1">
      <c r="A17" s="360"/>
      <c r="B17" s="359"/>
      <c r="C17" s="356" t="s">
        <v>150</v>
      </c>
      <c r="D17" s="355" t="s">
        <v>93</v>
      </c>
      <c r="E17" s="355" t="s">
        <v>93</v>
      </c>
      <c r="F17" s="355" t="s">
        <v>93</v>
      </c>
      <c r="G17" s="355" t="s">
        <v>93</v>
      </c>
      <c r="H17" s="355" t="s">
        <v>93</v>
      </c>
      <c r="I17" s="355" t="s">
        <v>93</v>
      </c>
      <c r="J17" s="355" t="s">
        <v>93</v>
      </c>
      <c r="K17" s="355" t="s">
        <v>93</v>
      </c>
      <c r="L17" s="355" t="s">
        <v>93</v>
      </c>
      <c r="M17" s="355" t="s">
        <v>93</v>
      </c>
      <c r="N17" s="355" t="s">
        <v>93</v>
      </c>
      <c r="O17" s="355" t="s">
        <v>93</v>
      </c>
      <c r="P17" s="355" t="s">
        <v>93</v>
      </c>
      <c r="Q17" s="355" t="s">
        <v>93</v>
      </c>
    </row>
    <row r="18" spans="1:17" ht="21.75" customHeight="1">
      <c r="A18" s="360"/>
      <c r="B18" s="364"/>
      <c r="C18" s="356" t="s">
        <v>155</v>
      </c>
      <c r="D18" s="375"/>
      <c r="E18" s="375"/>
      <c r="F18" s="375"/>
      <c r="G18" s="375"/>
      <c r="H18" s="355">
        <v>121</v>
      </c>
      <c r="I18" s="375"/>
      <c r="J18" s="355">
        <v>48</v>
      </c>
      <c r="K18" s="375"/>
      <c r="L18" s="355">
        <v>9</v>
      </c>
      <c r="M18" s="375"/>
      <c r="N18" s="375"/>
      <c r="O18" s="375"/>
      <c r="P18" s="375"/>
      <c r="Q18" s="375"/>
    </row>
    <row r="19" spans="1:17" ht="15" customHeight="1">
      <c r="A19" s="363" t="s">
        <v>33</v>
      </c>
      <c r="B19" s="362" t="s">
        <v>151</v>
      </c>
      <c r="C19" s="361"/>
      <c r="D19" s="80">
        <v>1</v>
      </c>
      <c r="E19" s="80">
        <v>1</v>
      </c>
      <c r="F19" s="355" t="s">
        <v>93</v>
      </c>
      <c r="G19" s="355" t="s">
        <v>93</v>
      </c>
      <c r="H19" s="80">
        <v>23</v>
      </c>
      <c r="I19" s="80">
        <v>9</v>
      </c>
      <c r="J19" s="80">
        <v>2</v>
      </c>
      <c r="K19" s="80">
        <v>2</v>
      </c>
      <c r="L19" s="80">
        <v>11</v>
      </c>
      <c r="M19" s="80">
        <v>11</v>
      </c>
      <c r="N19" s="80">
        <v>4</v>
      </c>
      <c r="O19" s="80">
        <v>4</v>
      </c>
      <c r="P19" s="355" t="s">
        <v>93</v>
      </c>
      <c r="Q19" s="355" t="s">
        <v>93</v>
      </c>
    </row>
    <row r="20" spans="1:17" ht="15" customHeight="1">
      <c r="A20" s="360"/>
      <c r="B20" s="359"/>
      <c r="C20" s="356" t="s">
        <v>150</v>
      </c>
      <c r="D20" s="355" t="s">
        <v>93</v>
      </c>
      <c r="E20" s="355" t="s">
        <v>93</v>
      </c>
      <c r="F20" s="355" t="s">
        <v>93</v>
      </c>
      <c r="G20" s="355" t="s">
        <v>93</v>
      </c>
      <c r="H20" s="355" t="s">
        <v>93</v>
      </c>
      <c r="I20" s="355" t="s">
        <v>93</v>
      </c>
      <c r="J20" s="355" t="s">
        <v>93</v>
      </c>
      <c r="K20" s="355" t="s">
        <v>93</v>
      </c>
      <c r="L20" s="355" t="s">
        <v>93</v>
      </c>
      <c r="M20" s="355" t="s">
        <v>93</v>
      </c>
      <c r="N20" s="355" t="s">
        <v>93</v>
      </c>
      <c r="O20" s="355" t="s">
        <v>93</v>
      </c>
      <c r="P20" s="355" t="s">
        <v>93</v>
      </c>
      <c r="Q20" s="355" t="s">
        <v>93</v>
      </c>
    </row>
    <row r="21" spans="1:17" ht="22.5" customHeight="1">
      <c r="A21" s="360"/>
      <c r="B21" s="364"/>
      <c r="C21" s="356" t="s">
        <v>155</v>
      </c>
      <c r="D21" s="375"/>
      <c r="E21" s="375"/>
      <c r="F21" s="375"/>
      <c r="G21" s="375"/>
      <c r="H21" s="389">
        <v>23</v>
      </c>
      <c r="I21" s="375"/>
      <c r="J21" s="355" t="s">
        <v>93</v>
      </c>
      <c r="K21" s="375"/>
      <c r="L21" s="355">
        <v>7</v>
      </c>
      <c r="M21" s="375"/>
      <c r="N21" s="375"/>
      <c r="O21" s="375"/>
      <c r="P21" s="375"/>
      <c r="Q21" s="375"/>
    </row>
    <row r="22" spans="1:17" ht="15" customHeight="1">
      <c r="A22" s="363" t="s">
        <v>32</v>
      </c>
      <c r="B22" s="362" t="s">
        <v>151</v>
      </c>
      <c r="C22" s="361"/>
      <c r="D22" s="80">
        <v>19</v>
      </c>
      <c r="E22" s="80">
        <v>21</v>
      </c>
      <c r="F22" s="80">
        <v>20</v>
      </c>
      <c r="G22" s="80">
        <v>21</v>
      </c>
      <c r="H22" s="80">
        <v>17</v>
      </c>
      <c r="I22" s="80">
        <v>18</v>
      </c>
      <c r="J22" s="80">
        <v>4</v>
      </c>
      <c r="K22" s="80">
        <v>4</v>
      </c>
      <c r="L22" s="80">
        <v>7</v>
      </c>
      <c r="M22" s="80">
        <v>12</v>
      </c>
      <c r="N22" s="80">
        <v>2</v>
      </c>
      <c r="O22" s="80">
        <v>4</v>
      </c>
      <c r="P22" s="80">
        <v>3</v>
      </c>
      <c r="Q22" s="80">
        <v>3</v>
      </c>
    </row>
    <row r="23" spans="1:17" ht="15" customHeight="1">
      <c r="A23" s="360"/>
      <c r="B23" s="359"/>
      <c r="C23" s="356" t="s">
        <v>150</v>
      </c>
      <c r="D23" s="355" t="s">
        <v>93</v>
      </c>
      <c r="E23" s="355" t="s">
        <v>93</v>
      </c>
      <c r="F23" s="355" t="s">
        <v>93</v>
      </c>
      <c r="G23" s="355" t="s">
        <v>93</v>
      </c>
      <c r="H23" s="355" t="s">
        <v>93</v>
      </c>
      <c r="I23" s="355" t="s">
        <v>93</v>
      </c>
      <c r="J23" s="355" t="s">
        <v>93</v>
      </c>
      <c r="K23" s="355" t="s">
        <v>93</v>
      </c>
      <c r="L23" s="355" t="s">
        <v>93</v>
      </c>
      <c r="M23" s="355" t="s">
        <v>93</v>
      </c>
      <c r="N23" s="355" t="s">
        <v>93</v>
      </c>
      <c r="O23" s="355" t="s">
        <v>93</v>
      </c>
      <c r="P23" s="355" t="s">
        <v>93</v>
      </c>
      <c r="Q23" s="355" t="s">
        <v>93</v>
      </c>
    </row>
    <row r="24" spans="1:17" ht="21.75" customHeight="1">
      <c r="A24" s="360"/>
      <c r="B24" s="364"/>
      <c r="C24" s="356" t="s">
        <v>155</v>
      </c>
      <c r="D24" s="375"/>
      <c r="E24" s="375"/>
      <c r="F24" s="375"/>
      <c r="G24" s="375"/>
      <c r="H24" s="355">
        <v>17</v>
      </c>
      <c r="I24" s="375"/>
      <c r="J24" s="355">
        <v>4</v>
      </c>
      <c r="K24" s="375"/>
      <c r="L24" s="355">
        <v>7</v>
      </c>
      <c r="M24" s="375"/>
      <c r="N24" s="375"/>
      <c r="O24" s="375"/>
      <c r="P24" s="375"/>
      <c r="Q24" s="375"/>
    </row>
    <row r="25" spans="1:17" ht="15" customHeight="1">
      <c r="A25" s="363" t="s">
        <v>31</v>
      </c>
      <c r="B25" s="362" t="s">
        <v>151</v>
      </c>
      <c r="C25" s="361"/>
      <c r="D25" s="80">
        <v>1</v>
      </c>
      <c r="E25" s="80">
        <v>1</v>
      </c>
      <c r="F25" s="80">
        <v>30</v>
      </c>
      <c r="G25" s="80">
        <v>62</v>
      </c>
      <c r="H25" s="80">
        <v>17</v>
      </c>
      <c r="I25" s="80">
        <v>38</v>
      </c>
      <c r="J25" s="80">
        <v>1</v>
      </c>
      <c r="K25" s="80">
        <v>2</v>
      </c>
      <c r="L25" s="80">
        <v>12</v>
      </c>
      <c r="M25" s="80">
        <v>21</v>
      </c>
      <c r="N25" s="80">
        <v>7</v>
      </c>
      <c r="O25" s="80">
        <v>9</v>
      </c>
      <c r="P25" s="80">
        <v>1</v>
      </c>
      <c r="Q25" s="80">
        <v>1</v>
      </c>
    </row>
    <row r="26" spans="1:17" ht="15" customHeight="1">
      <c r="A26" s="360"/>
      <c r="B26" s="359"/>
      <c r="C26" s="356" t="s">
        <v>150</v>
      </c>
      <c r="D26" s="355" t="s">
        <v>93</v>
      </c>
      <c r="E26" s="355" t="s">
        <v>93</v>
      </c>
      <c r="F26" s="355" t="s">
        <v>93</v>
      </c>
      <c r="G26" s="355" t="s">
        <v>93</v>
      </c>
      <c r="H26" s="355" t="s">
        <v>93</v>
      </c>
      <c r="I26" s="355" t="s">
        <v>93</v>
      </c>
      <c r="J26" s="355" t="s">
        <v>93</v>
      </c>
      <c r="K26" s="355" t="s">
        <v>93</v>
      </c>
      <c r="L26" s="355" t="s">
        <v>93</v>
      </c>
      <c r="M26" s="355" t="s">
        <v>93</v>
      </c>
      <c r="N26" s="355" t="s">
        <v>93</v>
      </c>
      <c r="O26" s="355" t="s">
        <v>93</v>
      </c>
      <c r="P26" s="355" t="s">
        <v>93</v>
      </c>
      <c r="Q26" s="355" t="s">
        <v>93</v>
      </c>
    </row>
    <row r="27" spans="1:17" ht="22.5" customHeight="1">
      <c r="A27" s="360"/>
      <c r="B27" s="364"/>
      <c r="C27" s="356" t="s">
        <v>155</v>
      </c>
      <c r="D27" s="375"/>
      <c r="E27" s="375"/>
      <c r="F27" s="375"/>
      <c r="G27" s="375"/>
      <c r="H27" s="355">
        <v>17</v>
      </c>
      <c r="I27" s="375"/>
      <c r="J27" s="355">
        <v>1</v>
      </c>
      <c r="K27" s="375"/>
      <c r="L27" s="355">
        <v>12</v>
      </c>
      <c r="M27" s="375"/>
      <c r="N27" s="375"/>
      <c r="O27" s="375"/>
      <c r="P27" s="375"/>
      <c r="Q27" s="375"/>
    </row>
    <row r="28" spans="1:17" ht="15" customHeight="1">
      <c r="A28" s="363" t="s">
        <v>30</v>
      </c>
      <c r="B28" s="362" t="s">
        <v>151</v>
      </c>
      <c r="C28" s="361"/>
      <c r="D28" s="80">
        <v>1</v>
      </c>
      <c r="E28" s="80">
        <v>1</v>
      </c>
      <c r="F28" s="80">
        <v>17</v>
      </c>
      <c r="G28" s="80">
        <v>18</v>
      </c>
      <c r="H28" s="80">
        <v>17</v>
      </c>
      <c r="I28" s="80">
        <v>18</v>
      </c>
      <c r="J28" s="355" t="s">
        <v>93</v>
      </c>
      <c r="K28" s="355" t="s">
        <v>93</v>
      </c>
      <c r="L28" s="80">
        <v>1</v>
      </c>
      <c r="M28" s="80">
        <v>1</v>
      </c>
      <c r="N28" s="80">
        <v>2</v>
      </c>
      <c r="O28" s="80">
        <v>2</v>
      </c>
      <c r="P28" s="355" t="s">
        <v>93</v>
      </c>
      <c r="Q28" s="355" t="s">
        <v>93</v>
      </c>
    </row>
    <row r="29" spans="1:17" ht="15" customHeight="1">
      <c r="A29" s="360"/>
      <c r="B29" s="359"/>
      <c r="C29" s="356" t="s">
        <v>150</v>
      </c>
      <c r="D29" s="355" t="s">
        <v>93</v>
      </c>
      <c r="E29" s="355" t="s">
        <v>93</v>
      </c>
      <c r="F29" s="355" t="s">
        <v>93</v>
      </c>
      <c r="G29" s="355" t="s">
        <v>93</v>
      </c>
      <c r="H29" s="355" t="s">
        <v>93</v>
      </c>
      <c r="I29" s="355" t="s">
        <v>93</v>
      </c>
      <c r="J29" s="355" t="s">
        <v>93</v>
      </c>
      <c r="K29" s="355" t="s">
        <v>93</v>
      </c>
      <c r="L29" s="355" t="s">
        <v>93</v>
      </c>
      <c r="M29" s="355" t="s">
        <v>93</v>
      </c>
      <c r="N29" s="355" t="s">
        <v>93</v>
      </c>
      <c r="O29" s="355" t="s">
        <v>93</v>
      </c>
      <c r="P29" s="355" t="s">
        <v>93</v>
      </c>
      <c r="Q29" s="355" t="s">
        <v>93</v>
      </c>
    </row>
    <row r="30" spans="1:17" ht="22.5" customHeight="1">
      <c r="A30" s="360"/>
      <c r="B30" s="364"/>
      <c r="C30" s="356" t="s">
        <v>155</v>
      </c>
      <c r="D30" s="375"/>
      <c r="E30" s="375"/>
      <c r="F30" s="375"/>
      <c r="G30" s="375"/>
      <c r="H30" s="355" t="s">
        <v>93</v>
      </c>
      <c r="I30" s="375"/>
      <c r="J30" s="355" t="s">
        <v>93</v>
      </c>
      <c r="K30" s="375"/>
      <c r="L30" s="355" t="s">
        <v>93</v>
      </c>
      <c r="M30" s="375"/>
      <c r="N30" s="375"/>
      <c r="O30" s="375"/>
      <c r="P30" s="375"/>
      <c r="Q30" s="375"/>
    </row>
    <row r="31" spans="1:17" ht="15" customHeight="1">
      <c r="A31" s="363" t="s">
        <v>29</v>
      </c>
      <c r="B31" s="362" t="s">
        <v>151</v>
      </c>
      <c r="C31" s="361"/>
      <c r="D31" s="355" t="s">
        <v>93</v>
      </c>
      <c r="E31" s="355" t="s">
        <v>93</v>
      </c>
      <c r="F31" s="80">
        <v>176</v>
      </c>
      <c r="G31" s="80">
        <v>176</v>
      </c>
      <c r="H31" s="80">
        <v>177</v>
      </c>
      <c r="I31" s="80">
        <v>177</v>
      </c>
      <c r="J31" s="80">
        <v>14</v>
      </c>
      <c r="K31" s="80">
        <v>14</v>
      </c>
      <c r="L31" s="80">
        <v>44</v>
      </c>
      <c r="M31" s="80">
        <v>50</v>
      </c>
      <c r="N31" s="80">
        <v>128</v>
      </c>
      <c r="O31" s="80">
        <v>181</v>
      </c>
      <c r="P31" s="80">
        <v>11</v>
      </c>
      <c r="Q31" s="80">
        <v>11</v>
      </c>
    </row>
    <row r="32" spans="1:17" ht="15" customHeight="1">
      <c r="A32" s="360"/>
      <c r="B32" s="359"/>
      <c r="C32" s="356" t="s">
        <v>150</v>
      </c>
      <c r="D32" s="355" t="s">
        <v>93</v>
      </c>
      <c r="E32" s="355" t="s">
        <v>93</v>
      </c>
      <c r="F32" s="355" t="s">
        <v>93</v>
      </c>
      <c r="G32" s="355" t="s">
        <v>93</v>
      </c>
      <c r="H32" s="355" t="s">
        <v>93</v>
      </c>
      <c r="I32" s="355" t="s">
        <v>93</v>
      </c>
      <c r="J32" s="355" t="s">
        <v>93</v>
      </c>
      <c r="K32" s="355" t="s">
        <v>93</v>
      </c>
      <c r="L32" s="355" t="s">
        <v>93</v>
      </c>
      <c r="M32" s="355" t="s">
        <v>93</v>
      </c>
      <c r="N32" s="355" t="s">
        <v>93</v>
      </c>
      <c r="O32" s="355" t="s">
        <v>93</v>
      </c>
      <c r="P32" s="355" t="s">
        <v>93</v>
      </c>
      <c r="Q32" s="355" t="s">
        <v>93</v>
      </c>
    </row>
    <row r="33" spans="1:17" ht="22.5" customHeight="1">
      <c r="A33" s="360"/>
      <c r="B33" s="364"/>
      <c r="C33" s="356" t="s">
        <v>155</v>
      </c>
      <c r="D33" s="375"/>
      <c r="E33" s="375"/>
      <c r="F33" s="375"/>
      <c r="G33" s="375"/>
      <c r="H33" s="355">
        <v>177</v>
      </c>
      <c r="I33" s="375"/>
      <c r="J33" s="355">
        <v>14</v>
      </c>
      <c r="K33" s="375"/>
      <c r="L33" s="355">
        <v>44</v>
      </c>
      <c r="M33" s="375"/>
      <c r="N33" s="375"/>
      <c r="O33" s="375"/>
      <c r="P33" s="375"/>
      <c r="Q33" s="375"/>
    </row>
    <row r="34" spans="1:17" ht="15" customHeight="1">
      <c r="A34" s="363" t="s">
        <v>157</v>
      </c>
      <c r="B34" s="362" t="s">
        <v>151</v>
      </c>
      <c r="C34" s="361"/>
      <c r="D34" s="80"/>
      <c r="E34" s="80"/>
      <c r="F34" s="80">
        <v>22</v>
      </c>
      <c r="G34" s="80">
        <v>22</v>
      </c>
      <c r="H34" s="80">
        <v>17</v>
      </c>
      <c r="I34" s="80">
        <v>17</v>
      </c>
      <c r="J34" s="80"/>
      <c r="K34" s="80"/>
      <c r="L34" s="80">
        <v>16</v>
      </c>
      <c r="M34" s="80">
        <v>30</v>
      </c>
      <c r="N34" s="80">
        <v>5</v>
      </c>
      <c r="O34" s="80">
        <v>5</v>
      </c>
      <c r="P34" s="80"/>
      <c r="Q34" s="80"/>
    </row>
    <row r="35" spans="1:17" ht="15" customHeight="1">
      <c r="A35" s="360"/>
      <c r="B35" s="359"/>
      <c r="C35" s="356" t="s">
        <v>150</v>
      </c>
      <c r="D35" s="355" t="s">
        <v>93</v>
      </c>
      <c r="E35" s="355" t="s">
        <v>93</v>
      </c>
      <c r="F35" s="355" t="s">
        <v>93</v>
      </c>
      <c r="G35" s="355" t="s">
        <v>93</v>
      </c>
      <c r="H35" s="355" t="s">
        <v>93</v>
      </c>
      <c r="I35" s="355" t="s">
        <v>93</v>
      </c>
      <c r="J35" s="355" t="s">
        <v>93</v>
      </c>
      <c r="K35" s="355" t="s">
        <v>93</v>
      </c>
      <c r="L35" s="355" t="s">
        <v>93</v>
      </c>
      <c r="M35" s="355" t="s">
        <v>93</v>
      </c>
      <c r="N35" s="355" t="s">
        <v>93</v>
      </c>
      <c r="O35" s="355" t="s">
        <v>93</v>
      </c>
      <c r="P35" s="355" t="s">
        <v>93</v>
      </c>
      <c r="Q35" s="355" t="s">
        <v>93</v>
      </c>
    </row>
    <row r="36" spans="1:17" ht="22.5" customHeight="1">
      <c r="A36" s="360"/>
      <c r="B36" s="364"/>
      <c r="C36" s="356" t="s">
        <v>155</v>
      </c>
      <c r="D36" s="375"/>
      <c r="E36" s="375"/>
      <c r="F36" s="375"/>
      <c r="G36" s="375"/>
      <c r="H36" s="355" t="s">
        <v>93</v>
      </c>
      <c r="I36" s="375"/>
      <c r="J36" s="355" t="s">
        <v>93</v>
      </c>
      <c r="K36" s="375"/>
      <c r="L36" s="355" t="s">
        <v>93</v>
      </c>
      <c r="M36" s="375"/>
      <c r="N36" s="375"/>
      <c r="O36" s="375"/>
      <c r="P36" s="375"/>
      <c r="Q36" s="375"/>
    </row>
    <row r="37" spans="1:17" ht="15" customHeight="1">
      <c r="A37" s="363" t="s">
        <v>156</v>
      </c>
      <c r="B37" s="362" t="s">
        <v>151</v>
      </c>
      <c r="C37" s="361"/>
      <c r="D37" s="80">
        <v>1</v>
      </c>
      <c r="E37" s="80">
        <v>1</v>
      </c>
      <c r="F37" s="80">
        <v>53</v>
      </c>
      <c r="G37" s="80">
        <v>68</v>
      </c>
      <c r="H37" s="80">
        <v>16</v>
      </c>
      <c r="I37" s="80">
        <v>18</v>
      </c>
      <c r="J37" s="80">
        <v>2</v>
      </c>
      <c r="K37" s="80">
        <v>2</v>
      </c>
      <c r="L37" s="80">
        <v>36</v>
      </c>
      <c r="M37" s="80">
        <v>49</v>
      </c>
      <c r="N37" s="80">
        <v>15</v>
      </c>
      <c r="O37" s="80">
        <v>26</v>
      </c>
      <c r="P37" s="80">
        <v>6</v>
      </c>
      <c r="Q37" s="80">
        <v>13</v>
      </c>
    </row>
    <row r="38" spans="1:17" ht="15" customHeight="1">
      <c r="A38" s="360"/>
      <c r="B38" s="359"/>
      <c r="C38" s="356" t="s">
        <v>150</v>
      </c>
      <c r="D38" s="355" t="s">
        <v>93</v>
      </c>
      <c r="E38" s="355" t="s">
        <v>93</v>
      </c>
      <c r="F38" s="355" t="s">
        <v>93</v>
      </c>
      <c r="G38" s="355" t="s">
        <v>93</v>
      </c>
      <c r="H38" s="355" t="s">
        <v>93</v>
      </c>
      <c r="I38" s="355" t="s">
        <v>93</v>
      </c>
      <c r="J38" s="355" t="s">
        <v>93</v>
      </c>
      <c r="K38" s="355" t="s">
        <v>93</v>
      </c>
      <c r="L38" s="355" t="s">
        <v>93</v>
      </c>
      <c r="M38" s="355" t="s">
        <v>93</v>
      </c>
      <c r="N38" s="355" t="s">
        <v>93</v>
      </c>
      <c r="O38" s="355" t="s">
        <v>93</v>
      </c>
      <c r="P38" s="355" t="s">
        <v>93</v>
      </c>
      <c r="Q38" s="355" t="s">
        <v>93</v>
      </c>
    </row>
    <row r="39" spans="1:17" ht="22.5" customHeight="1">
      <c r="A39" s="360"/>
      <c r="B39" s="364"/>
      <c r="C39" s="356" t="s">
        <v>155</v>
      </c>
      <c r="D39" s="375"/>
      <c r="E39" s="375"/>
      <c r="F39" s="375"/>
      <c r="G39" s="375"/>
      <c r="H39" s="355" t="s">
        <v>93</v>
      </c>
      <c r="I39" s="375"/>
      <c r="J39" s="355" t="s">
        <v>93</v>
      </c>
      <c r="K39" s="375"/>
      <c r="L39" s="355" t="s">
        <v>93</v>
      </c>
      <c r="M39" s="375"/>
      <c r="N39" s="375"/>
      <c r="O39" s="375"/>
      <c r="P39" s="375"/>
      <c r="Q39" s="375"/>
    </row>
    <row r="40" spans="1:17" ht="15" customHeight="1">
      <c r="A40" s="363" t="s">
        <v>26</v>
      </c>
      <c r="B40" s="362" t="s">
        <v>151</v>
      </c>
      <c r="C40" s="361"/>
      <c r="D40" s="355">
        <v>18</v>
      </c>
      <c r="E40" s="355">
        <v>18</v>
      </c>
      <c r="F40" s="355">
        <v>416</v>
      </c>
      <c r="G40" s="355">
        <v>431</v>
      </c>
      <c r="H40" s="355">
        <v>71</v>
      </c>
      <c r="I40" s="355">
        <v>73</v>
      </c>
      <c r="J40" s="355">
        <v>161</v>
      </c>
      <c r="K40" s="355">
        <v>164</v>
      </c>
      <c r="L40" s="355">
        <v>264</v>
      </c>
      <c r="M40" s="355">
        <v>274</v>
      </c>
      <c r="N40" s="355">
        <v>164</v>
      </c>
      <c r="O40" s="355">
        <v>189</v>
      </c>
      <c r="P40" s="355">
        <v>5</v>
      </c>
      <c r="Q40" s="355">
        <v>6</v>
      </c>
    </row>
    <row r="41" spans="1:17" ht="15" customHeight="1">
      <c r="A41" s="360"/>
      <c r="B41" s="359"/>
      <c r="C41" s="356" t="s">
        <v>150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</row>
    <row r="42" spans="1:17" ht="22.5" customHeight="1">
      <c r="A42" s="358"/>
      <c r="B42" s="364"/>
      <c r="C42" s="356" t="s">
        <v>155</v>
      </c>
      <c r="D42" s="375"/>
      <c r="E42" s="375"/>
      <c r="F42" s="375"/>
      <c r="G42" s="375"/>
      <c r="H42" s="355">
        <v>71</v>
      </c>
      <c r="I42" s="375"/>
      <c r="J42" s="355">
        <v>161</v>
      </c>
      <c r="K42" s="375"/>
      <c r="L42" s="355">
        <v>264</v>
      </c>
      <c r="M42" s="375"/>
      <c r="N42" s="375"/>
      <c r="O42" s="375"/>
      <c r="P42" s="375"/>
      <c r="Q42" s="375"/>
    </row>
    <row r="43" spans="1:17" ht="22.5" customHeight="1">
      <c r="A43" s="388" t="s">
        <v>25</v>
      </c>
      <c r="B43" s="384" t="s">
        <v>151</v>
      </c>
      <c r="C43" s="383"/>
      <c r="D43" s="61">
        <f>D46</f>
        <v>7</v>
      </c>
      <c r="E43" s="61">
        <f>E46</f>
        <v>10</v>
      </c>
      <c r="F43" s="61">
        <f>F46</f>
        <v>81</v>
      </c>
      <c r="G43" s="61">
        <f>G46</f>
        <v>96</v>
      </c>
      <c r="H43" s="61">
        <f>H46</f>
        <v>118</v>
      </c>
      <c r="I43" s="61">
        <f>I46</f>
        <v>137</v>
      </c>
      <c r="J43" s="61">
        <f>J46</f>
        <v>7</v>
      </c>
      <c r="K43" s="61">
        <f>K46</f>
        <v>8</v>
      </c>
      <c r="L43" s="61">
        <f>L46</f>
        <v>28</v>
      </c>
      <c r="M43" s="61">
        <f>M46</f>
        <v>35</v>
      </c>
      <c r="N43" s="61">
        <f>N46</f>
        <v>59</v>
      </c>
      <c r="O43" s="61">
        <f>O46</f>
        <v>85</v>
      </c>
      <c r="P43" s="61">
        <f>P46</f>
        <v>11</v>
      </c>
      <c r="Q43" s="61">
        <f>Q46</f>
        <v>21</v>
      </c>
    </row>
    <row r="44" spans="1:17" ht="15" customHeight="1">
      <c r="A44" s="387"/>
      <c r="B44" s="381"/>
      <c r="C44" s="378" t="s">
        <v>150</v>
      </c>
      <c r="D44" s="61" t="str">
        <f>D47</f>
        <v>-</v>
      </c>
      <c r="E44" s="61" t="str">
        <f>E47</f>
        <v>-</v>
      </c>
      <c r="F44" s="61" t="str">
        <f>F47</f>
        <v>-</v>
      </c>
      <c r="G44" s="61" t="str">
        <f>G47</f>
        <v>-</v>
      </c>
      <c r="H44" s="61" t="str">
        <f>H47</f>
        <v>-</v>
      </c>
      <c r="I44" s="61" t="str">
        <f>I47</f>
        <v>-</v>
      </c>
      <c r="J44" s="61" t="str">
        <f>J47</f>
        <v>-</v>
      </c>
      <c r="K44" s="61" t="str">
        <f>K47</f>
        <v>-</v>
      </c>
      <c r="L44" s="61" t="str">
        <f>L47</f>
        <v>-</v>
      </c>
      <c r="M44" s="61" t="str">
        <f>M47</f>
        <v>-</v>
      </c>
      <c r="N44" s="61" t="str">
        <f>N47</f>
        <v>-</v>
      </c>
      <c r="O44" s="61" t="str">
        <f>O47</f>
        <v>-</v>
      </c>
      <c r="P44" s="61" t="str">
        <f>P47</f>
        <v>-</v>
      </c>
      <c r="Q44" s="61" t="str">
        <f>Q47</f>
        <v>-</v>
      </c>
    </row>
    <row r="45" spans="1:17" ht="22.5" customHeight="1">
      <c r="A45" s="386"/>
      <c r="B45" s="379"/>
      <c r="C45" s="378" t="s">
        <v>153</v>
      </c>
      <c r="D45" s="61" t="str">
        <f>D48</f>
        <v>-</v>
      </c>
      <c r="E45" s="61" t="str">
        <f>E48</f>
        <v>-</v>
      </c>
      <c r="F45" s="61" t="str">
        <f>F48</f>
        <v>-</v>
      </c>
      <c r="G45" s="61" t="str">
        <f>G48</f>
        <v>-</v>
      </c>
      <c r="H45" s="61">
        <f>H48</f>
        <v>106</v>
      </c>
      <c r="I45" s="61" t="str">
        <f>I48</f>
        <v>-</v>
      </c>
      <c r="J45" s="61">
        <f>J48</f>
        <v>7</v>
      </c>
      <c r="K45" s="61" t="str">
        <f>K48</f>
        <v>-</v>
      </c>
      <c r="L45" s="61">
        <f>L48</f>
        <v>23</v>
      </c>
      <c r="M45" s="61" t="str">
        <f>M48</f>
        <v>-</v>
      </c>
      <c r="N45" s="61" t="str">
        <f>N48</f>
        <v>-</v>
      </c>
      <c r="O45" s="61" t="str">
        <f>O48</f>
        <v>-</v>
      </c>
      <c r="P45" s="61" t="str">
        <f>P48</f>
        <v>-</v>
      </c>
      <c r="Q45" s="61" t="str">
        <f>Q48</f>
        <v>-</v>
      </c>
    </row>
    <row r="46" spans="1:17" ht="15" customHeight="1">
      <c r="A46" s="385" t="s">
        <v>99</v>
      </c>
      <c r="B46" s="384" t="s">
        <v>151</v>
      </c>
      <c r="C46" s="383"/>
      <c r="D46" s="366">
        <f>IF(SUM(D49,D52,D55,D58,D61,D64)=0,"-",SUM(D49,D52,D55,D58,D61,D64))</f>
        <v>7</v>
      </c>
      <c r="E46" s="366">
        <f>IF(SUM(E49,E52,E55,E58,E61,E64)=0,"-",SUM(E49,E52,E55,E58,E61,E64))</f>
        <v>10</v>
      </c>
      <c r="F46" s="366">
        <f>IF(SUM(F49,F52,F55,F58,F61,F64)=0,"-",SUM(F49,F52,F55,F58,F61,F64))</f>
        <v>81</v>
      </c>
      <c r="G46" s="366">
        <f>IF(SUM(G49,G52,G55,G58,G61,G64)=0,"-",SUM(G49,G52,G55,G58,G61,G64))</f>
        <v>96</v>
      </c>
      <c r="H46" s="366">
        <f>IF(SUM(H49,H52,H55,H58,H61,H64)=0,"-",SUM(H49,H52,H55,H58,H61,H64))</f>
        <v>118</v>
      </c>
      <c r="I46" s="366">
        <f>IF(SUM(I49,I52,I55,I58,I61,I64)=0,"-",SUM(I49,I52,I55,I58,I61,I64))</f>
        <v>137</v>
      </c>
      <c r="J46" s="366">
        <f>IF(SUM(J49,J52,J55,J58,J61,J64)=0,"-",SUM(J49,J52,J55,J58,J61,J64))</f>
        <v>7</v>
      </c>
      <c r="K46" s="366">
        <f>IF(SUM(K49,K52,K55,K58,K61,K64)=0,"-",SUM(K49,K52,K55,K58,K61,K64))</f>
        <v>8</v>
      </c>
      <c r="L46" s="366">
        <f>IF(SUM(L49,L52,L55,L58,L61,L64)=0,"-",SUM(L49,L52,L55,L58,L61,L64))</f>
        <v>28</v>
      </c>
      <c r="M46" s="366">
        <f>IF(SUM(M49,M52,M55,M58,M61,M64)=0,"-",SUM(M49,M52,M55,M58,M61,M64))</f>
        <v>35</v>
      </c>
      <c r="N46" s="366">
        <f>IF(SUM(N49,N52,N55,N58,N61,N64)=0,"-",SUM(N49,N52,N55,N58,N61,N64))</f>
        <v>59</v>
      </c>
      <c r="O46" s="366">
        <f>IF(SUM(O49,O52,O55,O58,O61,O64)=0,"-",SUM(O49,O52,O55,O58,O61,O64))</f>
        <v>85</v>
      </c>
      <c r="P46" s="366">
        <f>IF(SUM(P49,P52,P55,P58,P61,P64)=0,"-",SUM(P49,P52,P55,P58,P61,P64))</f>
        <v>11</v>
      </c>
      <c r="Q46" s="366">
        <f>IF(SUM(Q49,Q52,Q55,Q58,Q61,Q64)=0,"-",SUM(Q49,Q52,Q55,Q58,Q61,Q64))</f>
        <v>21</v>
      </c>
    </row>
    <row r="47" spans="1:17" ht="15" customHeight="1">
      <c r="A47" s="382"/>
      <c r="B47" s="381"/>
      <c r="C47" s="378" t="s">
        <v>150</v>
      </c>
      <c r="D47" s="366" t="str">
        <f>IF(SUM(D50,D53,D56,D59,D62,D65)=0,"-",SUM(D50,D53,D56,D59,D62,D65))</f>
        <v>-</v>
      </c>
      <c r="E47" s="366" t="str">
        <f>IF(SUM(E50,E53,E56,E59,E62,E65)=0,"-",SUM(E50,E53,E56,E59,E62,E65))</f>
        <v>-</v>
      </c>
      <c r="F47" s="366" t="str">
        <f>IF(SUM(F50,F53,F56,F59,F62,F65)=0,"-",SUM(F50,F53,F56,F59,F62,F65))</f>
        <v>-</v>
      </c>
      <c r="G47" s="366" t="str">
        <f>IF(SUM(G50,G53,G56,G59,G62,G65)=0,"-",SUM(G50,G53,G56,G59,G62,G65))</f>
        <v>-</v>
      </c>
      <c r="H47" s="366" t="str">
        <f>IF(SUM(H50,H53,H56,H59,H62,H65)=0,"-",SUM(H50,H53,H56,H59,H62,H65))</f>
        <v>-</v>
      </c>
      <c r="I47" s="366" t="str">
        <f>IF(SUM(I50,I53,I56,I59,I62,I65)=0,"-",SUM(I50,I53,I56,I59,I62,I65))</f>
        <v>-</v>
      </c>
      <c r="J47" s="366" t="str">
        <f>IF(SUM(J50,J53,J56,J59,J62,J65)=0,"-",SUM(J50,J53,J56,J59,J62,J65))</f>
        <v>-</v>
      </c>
      <c r="K47" s="366" t="str">
        <f>IF(SUM(K50,K53,K56,K59,K62,K65)=0,"-",SUM(K50,K53,K56,K59,K62,K65))</f>
        <v>-</v>
      </c>
      <c r="L47" s="366" t="str">
        <f>IF(SUM(L50,L53,L56,L59,L62,L65)=0,"-",SUM(L50,L53,L56,L59,L62,L65))</f>
        <v>-</v>
      </c>
      <c r="M47" s="366" t="str">
        <f>IF(SUM(M50,M53,M56,M59,M62,M65)=0,"-",SUM(M50,M53,M56,M59,M62,M65))</f>
        <v>-</v>
      </c>
      <c r="N47" s="366" t="str">
        <f>IF(SUM(N50,N53,N56,N59,N62,N65)=0,"-",SUM(N50,N53,N56,N59,N62,N65))</f>
        <v>-</v>
      </c>
      <c r="O47" s="366" t="str">
        <f>IF(SUM(O50,O53,O56,O59,O62,O65)=0,"-",SUM(O50,O53,O56,O59,O62,O65))</f>
        <v>-</v>
      </c>
      <c r="P47" s="366" t="str">
        <f>IF(SUM(P50,P53,P56,P59,P62,P65)=0,"-",SUM(P50,P53,P56,P59,P62,P65))</f>
        <v>-</v>
      </c>
      <c r="Q47" s="366" t="str">
        <f>IF(SUM(Q50,Q53,Q56,Q59,Q62,Q65)=0,"-",SUM(Q50,Q53,Q56,Q59,Q62,Q65))</f>
        <v>-</v>
      </c>
    </row>
    <row r="48" spans="1:17" ht="22.5" customHeight="1">
      <c r="A48" s="380"/>
      <c r="B48" s="379"/>
      <c r="C48" s="378" t="s">
        <v>153</v>
      </c>
      <c r="D48" s="377" t="str">
        <f>IF(SUM(D51,D54,D57,D60,D63,D66)=0,"-",SUM(D51,D54,D57,D60,D63,D66))</f>
        <v>-</v>
      </c>
      <c r="E48" s="377" t="str">
        <f>IF(SUM(E51,E54,E57,E60,E63,E66)=0,"-",SUM(E51,E54,E57,E60,E63,E66))</f>
        <v>-</v>
      </c>
      <c r="F48" s="377" t="str">
        <f>IF(SUM(F51,F54,F57,F60,F63,F66)=0,"-",SUM(F51,F54,F57,F60,F63,F66))</f>
        <v>-</v>
      </c>
      <c r="G48" s="377" t="str">
        <f>IF(SUM(G51,G54,G57,G60,G63,G66)=0,"-",SUM(G51,G54,G57,G60,G63,G66))</f>
        <v>-</v>
      </c>
      <c r="H48" s="377">
        <f>IF(SUM(H51,H54,H57,H60,H63,H66)=0,"-",SUM(H51,H54,H57,H60,H63,H66))</f>
        <v>106</v>
      </c>
      <c r="I48" s="377" t="str">
        <f>IF(SUM(I51,I54,I57,I60,I63,I66)=0,"-",SUM(I51,I54,I57,I60,I63,I66))</f>
        <v>-</v>
      </c>
      <c r="J48" s="377">
        <f>IF(SUM(J51,J54,J57,J60,J63,J66)=0,"-",SUM(J51,J54,J57,J60,J63,J66))</f>
        <v>7</v>
      </c>
      <c r="K48" s="377" t="str">
        <f>IF(SUM(K51,K54,K57,K60,K63,K66)=0,"-",SUM(K51,K54,K57,K60,K63,K66))</f>
        <v>-</v>
      </c>
      <c r="L48" s="377">
        <f>IF(SUM(L51,L54,L57,L60,L63,L66)=0,"-",SUM(L51,L54,L57,L60,L63,L66))</f>
        <v>23</v>
      </c>
      <c r="M48" s="377" t="str">
        <f>IF(SUM(M51,M54,M57,M60,M63,M66)=0,"-",SUM(M51,M54,M57,M60,M63,M66))</f>
        <v>-</v>
      </c>
      <c r="N48" s="377" t="str">
        <f>IF(SUM(N51,N54,N57,N60,N63,N66)=0,"-",SUM(N51,N54,N57,N60,N63,N66))</f>
        <v>-</v>
      </c>
      <c r="O48" s="377" t="str">
        <f>IF(SUM(O51,O54,O57,O60,O63,O66)=0,"-",SUM(O51,O54,O57,O60,O63,O66))</f>
        <v>-</v>
      </c>
      <c r="P48" s="377" t="str">
        <f>IF(SUM(P51,P54,P57,P60,P63,P66)=0,"-",SUM(P51,P54,P57,P60,P63,P66))</f>
        <v>-</v>
      </c>
      <c r="Q48" s="377" t="str">
        <f>IF(SUM(Q51,Q54,Q57,Q60,Q63,Q66)=0,"-",SUM(Q51,Q54,Q57,Q60,Q63,Q66))</f>
        <v>-</v>
      </c>
    </row>
    <row r="49" spans="1:17" ht="15" customHeight="1">
      <c r="A49" s="360" t="s">
        <v>152</v>
      </c>
      <c r="B49" s="362" t="s">
        <v>151</v>
      </c>
      <c r="C49" s="361"/>
      <c r="D49" s="355" t="s">
        <v>6</v>
      </c>
      <c r="E49" s="355" t="s">
        <v>6</v>
      </c>
      <c r="F49" s="355" t="s">
        <v>6</v>
      </c>
      <c r="G49" s="355" t="s">
        <v>6</v>
      </c>
      <c r="H49" s="355" t="s">
        <v>6</v>
      </c>
      <c r="I49" s="355" t="s">
        <v>6</v>
      </c>
      <c r="J49" s="355" t="s">
        <v>6</v>
      </c>
      <c r="K49" s="355" t="s">
        <v>6</v>
      </c>
      <c r="L49" s="355" t="s">
        <v>6</v>
      </c>
      <c r="M49" s="355" t="s">
        <v>6</v>
      </c>
      <c r="N49" s="355" t="s">
        <v>6</v>
      </c>
      <c r="O49" s="355" t="s">
        <v>6</v>
      </c>
      <c r="P49" s="355">
        <v>1</v>
      </c>
      <c r="Q49" s="355">
        <v>2</v>
      </c>
    </row>
    <row r="50" spans="1:17" ht="15" customHeight="1">
      <c r="A50" s="360"/>
      <c r="B50" s="359"/>
      <c r="C50" s="356" t="s">
        <v>150</v>
      </c>
      <c r="D50" s="355" t="s">
        <v>6</v>
      </c>
      <c r="E50" s="355" t="s">
        <v>6</v>
      </c>
      <c r="F50" s="355" t="s">
        <v>6</v>
      </c>
      <c r="G50" s="355" t="s">
        <v>6</v>
      </c>
      <c r="H50" s="355" t="s">
        <v>6</v>
      </c>
      <c r="I50" s="355" t="s">
        <v>6</v>
      </c>
      <c r="J50" s="355" t="s">
        <v>6</v>
      </c>
      <c r="K50" s="355" t="s">
        <v>6</v>
      </c>
      <c r="L50" s="355" t="s">
        <v>6</v>
      </c>
      <c r="M50" s="355" t="s">
        <v>6</v>
      </c>
      <c r="N50" s="355" t="s">
        <v>6</v>
      </c>
      <c r="O50" s="355" t="s">
        <v>6</v>
      </c>
      <c r="P50" s="355" t="s">
        <v>93</v>
      </c>
      <c r="Q50" s="355" t="s">
        <v>93</v>
      </c>
    </row>
    <row r="51" spans="1:17" ht="22.5" customHeight="1">
      <c r="A51" s="360"/>
      <c r="B51" s="364"/>
      <c r="C51" s="356" t="s">
        <v>155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</row>
    <row r="52" spans="1:17" ht="15" customHeight="1">
      <c r="A52" s="363" t="s">
        <v>98</v>
      </c>
      <c r="B52" s="362" t="s">
        <v>151</v>
      </c>
      <c r="C52" s="361"/>
      <c r="D52" s="355" t="s">
        <v>6</v>
      </c>
      <c r="E52" s="355" t="s">
        <v>6</v>
      </c>
      <c r="F52" s="355" t="s">
        <v>6</v>
      </c>
      <c r="G52" s="355" t="s">
        <v>6</v>
      </c>
      <c r="H52" s="355">
        <v>18</v>
      </c>
      <c r="I52" s="355">
        <v>19</v>
      </c>
      <c r="J52" s="355">
        <v>6</v>
      </c>
      <c r="K52" s="355">
        <v>6</v>
      </c>
      <c r="L52" s="355">
        <v>23</v>
      </c>
      <c r="M52" s="355">
        <v>28</v>
      </c>
      <c r="N52" s="355">
        <v>10</v>
      </c>
      <c r="O52" s="355">
        <v>15</v>
      </c>
      <c r="P52" s="355">
        <v>1</v>
      </c>
      <c r="Q52" s="355">
        <v>1</v>
      </c>
    </row>
    <row r="53" spans="1:17" ht="15" customHeight="1">
      <c r="A53" s="360"/>
      <c r="B53" s="359"/>
      <c r="C53" s="356" t="s">
        <v>150</v>
      </c>
      <c r="D53" s="355" t="s">
        <v>6</v>
      </c>
      <c r="E53" s="355" t="s">
        <v>6</v>
      </c>
      <c r="F53" s="355" t="s">
        <v>6</v>
      </c>
      <c r="G53" s="355" t="s">
        <v>6</v>
      </c>
      <c r="H53" s="355" t="s">
        <v>6</v>
      </c>
      <c r="I53" s="355" t="s">
        <v>6</v>
      </c>
      <c r="J53" s="355" t="s">
        <v>6</v>
      </c>
      <c r="K53" s="355" t="s">
        <v>6</v>
      </c>
      <c r="L53" s="355" t="s">
        <v>6</v>
      </c>
      <c r="M53" s="355" t="s">
        <v>6</v>
      </c>
      <c r="N53" s="355" t="s">
        <v>6</v>
      </c>
      <c r="O53" s="355" t="s">
        <v>6</v>
      </c>
      <c r="P53" s="355" t="s">
        <v>6</v>
      </c>
      <c r="Q53" s="355" t="s">
        <v>6</v>
      </c>
    </row>
    <row r="54" spans="1:17" ht="21.75" customHeight="1">
      <c r="A54" s="360"/>
      <c r="B54" s="364"/>
      <c r="C54" s="356" t="s">
        <v>155</v>
      </c>
      <c r="D54" s="375"/>
      <c r="E54" s="375"/>
      <c r="F54" s="375"/>
      <c r="G54" s="375"/>
      <c r="H54" s="355">
        <v>18</v>
      </c>
      <c r="I54" s="375"/>
      <c r="J54" s="355">
        <v>6</v>
      </c>
      <c r="K54" s="375"/>
      <c r="L54" s="355">
        <v>23</v>
      </c>
      <c r="M54" s="375"/>
      <c r="N54" s="375"/>
      <c r="O54" s="375"/>
      <c r="P54" s="375"/>
      <c r="Q54" s="375"/>
    </row>
    <row r="55" spans="1:17" ht="15" customHeight="1">
      <c r="A55" s="363" t="s">
        <v>97</v>
      </c>
      <c r="B55" s="362" t="s">
        <v>151</v>
      </c>
      <c r="C55" s="361"/>
      <c r="D55" s="355">
        <v>3</v>
      </c>
      <c r="E55" s="355">
        <v>3</v>
      </c>
      <c r="F55" s="355">
        <v>39</v>
      </c>
      <c r="G55" s="355">
        <v>46</v>
      </c>
      <c r="H55" s="355">
        <v>38</v>
      </c>
      <c r="I55" s="355">
        <v>39</v>
      </c>
      <c r="J55" s="355" t="s">
        <v>6</v>
      </c>
      <c r="K55" s="355" t="s">
        <v>6</v>
      </c>
      <c r="L55" s="355">
        <v>3</v>
      </c>
      <c r="M55" s="355">
        <v>4</v>
      </c>
      <c r="N55" s="355">
        <v>11</v>
      </c>
      <c r="O55" s="355">
        <v>24</v>
      </c>
      <c r="P55" s="355">
        <v>9</v>
      </c>
      <c r="Q55" s="355">
        <v>18</v>
      </c>
    </row>
    <row r="56" spans="1:17" ht="15" customHeight="1">
      <c r="A56" s="360"/>
      <c r="B56" s="359"/>
      <c r="C56" s="356" t="s">
        <v>150</v>
      </c>
      <c r="D56" s="355" t="s">
        <v>6</v>
      </c>
      <c r="E56" s="355" t="s">
        <v>6</v>
      </c>
      <c r="F56" s="355" t="s">
        <v>6</v>
      </c>
      <c r="G56" s="355" t="s">
        <v>6</v>
      </c>
      <c r="H56" s="355" t="s">
        <v>6</v>
      </c>
      <c r="I56" s="355" t="s">
        <v>6</v>
      </c>
      <c r="J56" s="355" t="s">
        <v>6</v>
      </c>
      <c r="K56" s="355" t="s">
        <v>6</v>
      </c>
      <c r="L56" s="355" t="s">
        <v>6</v>
      </c>
      <c r="M56" s="355" t="s">
        <v>6</v>
      </c>
      <c r="N56" s="355" t="s">
        <v>6</v>
      </c>
      <c r="O56" s="355" t="s">
        <v>6</v>
      </c>
      <c r="P56" s="355" t="s">
        <v>6</v>
      </c>
      <c r="Q56" s="355" t="s">
        <v>6</v>
      </c>
    </row>
    <row r="57" spans="1:17" ht="22.5" customHeight="1">
      <c r="A57" s="360"/>
      <c r="B57" s="364"/>
      <c r="C57" s="356" t="s">
        <v>155</v>
      </c>
      <c r="D57" s="375"/>
      <c r="E57" s="375"/>
      <c r="F57" s="375"/>
      <c r="G57" s="375"/>
      <c r="H57" s="355">
        <v>38</v>
      </c>
      <c r="I57" s="375"/>
      <c r="J57" s="375"/>
      <c r="K57" s="375"/>
      <c r="L57" s="375"/>
      <c r="M57" s="375"/>
      <c r="N57" s="375"/>
      <c r="O57" s="375"/>
      <c r="P57" s="375"/>
      <c r="Q57" s="375"/>
    </row>
    <row r="58" spans="1:17" ht="15" customHeight="1">
      <c r="A58" s="363" t="s">
        <v>96</v>
      </c>
      <c r="B58" s="362" t="s">
        <v>151</v>
      </c>
      <c r="C58" s="361"/>
      <c r="D58" s="355">
        <v>1</v>
      </c>
      <c r="E58" s="355">
        <v>1</v>
      </c>
      <c r="F58" s="355">
        <v>30</v>
      </c>
      <c r="G58" s="355">
        <v>35</v>
      </c>
      <c r="H58" s="355">
        <v>32</v>
      </c>
      <c r="I58" s="355">
        <v>37</v>
      </c>
      <c r="J58" s="355" t="s">
        <v>6</v>
      </c>
      <c r="K58" s="355" t="s">
        <v>6</v>
      </c>
      <c r="L58" s="355" t="s">
        <v>6</v>
      </c>
      <c r="M58" s="355" t="s">
        <v>6</v>
      </c>
      <c r="N58" s="355">
        <v>17</v>
      </c>
      <c r="O58" s="355">
        <v>18</v>
      </c>
      <c r="P58" s="355" t="s">
        <v>6</v>
      </c>
      <c r="Q58" s="355" t="s">
        <v>6</v>
      </c>
    </row>
    <row r="59" spans="1:17" ht="15" customHeight="1">
      <c r="A59" s="360"/>
      <c r="B59" s="359"/>
      <c r="C59" s="356" t="s">
        <v>150</v>
      </c>
      <c r="D59" s="355" t="s">
        <v>6</v>
      </c>
      <c r="E59" s="355" t="s">
        <v>6</v>
      </c>
      <c r="F59" s="355" t="s">
        <v>6</v>
      </c>
      <c r="G59" s="355" t="s">
        <v>6</v>
      </c>
      <c r="H59" s="355" t="s">
        <v>6</v>
      </c>
      <c r="I59" s="355" t="s">
        <v>6</v>
      </c>
      <c r="J59" s="355" t="s">
        <v>6</v>
      </c>
      <c r="K59" s="355" t="s">
        <v>6</v>
      </c>
      <c r="L59" s="355" t="s">
        <v>6</v>
      </c>
      <c r="M59" s="355" t="s">
        <v>6</v>
      </c>
      <c r="N59" s="355" t="s">
        <v>6</v>
      </c>
      <c r="O59" s="355" t="s">
        <v>93</v>
      </c>
      <c r="P59" s="355" t="s">
        <v>6</v>
      </c>
      <c r="Q59" s="355" t="s">
        <v>6</v>
      </c>
    </row>
    <row r="60" spans="1:17" ht="22.5" customHeight="1">
      <c r="A60" s="360"/>
      <c r="B60" s="364"/>
      <c r="C60" s="356" t="s">
        <v>155</v>
      </c>
      <c r="D60" s="375"/>
      <c r="E60" s="375"/>
      <c r="F60" s="375"/>
      <c r="G60" s="375"/>
      <c r="H60" s="355">
        <v>32</v>
      </c>
      <c r="I60" s="375"/>
      <c r="J60" s="375"/>
      <c r="K60" s="375"/>
      <c r="L60" s="375"/>
      <c r="M60" s="375"/>
      <c r="N60" s="375"/>
      <c r="O60" s="375"/>
      <c r="P60" s="375"/>
      <c r="Q60" s="375"/>
    </row>
    <row r="61" spans="1:17" ht="15" customHeight="1">
      <c r="A61" s="363" t="s">
        <v>95</v>
      </c>
      <c r="B61" s="362" t="s">
        <v>151</v>
      </c>
      <c r="C61" s="361"/>
      <c r="D61" s="355">
        <v>3</v>
      </c>
      <c r="E61" s="355">
        <v>6</v>
      </c>
      <c r="F61" s="355" t="s">
        <v>93</v>
      </c>
      <c r="G61" s="355" t="s">
        <v>93</v>
      </c>
      <c r="H61" s="355">
        <v>18</v>
      </c>
      <c r="I61" s="355">
        <v>27</v>
      </c>
      <c r="J61" s="355">
        <v>1</v>
      </c>
      <c r="K61" s="355">
        <v>2</v>
      </c>
      <c r="L61" s="355" t="s">
        <v>93</v>
      </c>
      <c r="M61" s="355" t="s">
        <v>93</v>
      </c>
      <c r="N61" s="355">
        <v>1</v>
      </c>
      <c r="O61" s="355">
        <v>1</v>
      </c>
      <c r="P61" s="355" t="s">
        <v>6</v>
      </c>
      <c r="Q61" s="355" t="s">
        <v>6</v>
      </c>
    </row>
    <row r="62" spans="1:17" ht="15" customHeight="1">
      <c r="A62" s="360"/>
      <c r="B62" s="359"/>
      <c r="C62" s="356" t="s">
        <v>150</v>
      </c>
      <c r="D62" s="355" t="s">
        <v>6</v>
      </c>
      <c r="E62" s="355" t="s">
        <v>6</v>
      </c>
      <c r="F62" s="355" t="s">
        <v>6</v>
      </c>
      <c r="G62" s="355" t="s">
        <v>6</v>
      </c>
      <c r="H62" s="355" t="s">
        <v>6</v>
      </c>
      <c r="I62" s="355" t="s">
        <v>6</v>
      </c>
      <c r="J62" s="355" t="s">
        <v>6</v>
      </c>
      <c r="K62" s="355" t="s">
        <v>6</v>
      </c>
      <c r="L62" s="355" t="s">
        <v>6</v>
      </c>
      <c r="M62" s="355" t="s">
        <v>6</v>
      </c>
      <c r="N62" s="355" t="s">
        <v>6</v>
      </c>
      <c r="O62" s="355" t="s">
        <v>6</v>
      </c>
      <c r="P62" s="355" t="s">
        <v>6</v>
      </c>
      <c r="Q62" s="355" t="s">
        <v>6</v>
      </c>
    </row>
    <row r="63" spans="1:17" ht="21.75" customHeight="1">
      <c r="A63" s="360"/>
      <c r="B63" s="364"/>
      <c r="C63" s="356" t="s">
        <v>155</v>
      </c>
      <c r="D63" s="375"/>
      <c r="E63" s="375"/>
      <c r="F63" s="375"/>
      <c r="G63" s="375"/>
      <c r="H63" s="355">
        <v>18</v>
      </c>
      <c r="I63" s="375"/>
      <c r="J63" s="355">
        <v>1</v>
      </c>
      <c r="K63" s="375"/>
      <c r="L63" s="375"/>
      <c r="M63" s="375"/>
      <c r="N63" s="375"/>
      <c r="O63" s="375"/>
      <c r="P63" s="375"/>
      <c r="Q63" s="375"/>
    </row>
    <row r="64" spans="1:17" ht="15" customHeight="1">
      <c r="A64" s="365" t="s">
        <v>94</v>
      </c>
      <c r="B64" s="362" t="s">
        <v>151</v>
      </c>
      <c r="C64" s="361"/>
      <c r="D64" s="355" t="s">
        <v>6</v>
      </c>
      <c r="E64" s="355" t="s">
        <v>6</v>
      </c>
      <c r="F64" s="355">
        <v>12</v>
      </c>
      <c r="G64" s="355">
        <v>15</v>
      </c>
      <c r="H64" s="355">
        <v>12</v>
      </c>
      <c r="I64" s="355">
        <v>15</v>
      </c>
      <c r="J64" s="355" t="s">
        <v>6</v>
      </c>
      <c r="K64" s="355" t="s">
        <v>6</v>
      </c>
      <c r="L64" s="355">
        <v>2</v>
      </c>
      <c r="M64" s="355">
        <v>3</v>
      </c>
      <c r="N64" s="355">
        <v>20</v>
      </c>
      <c r="O64" s="355">
        <v>27</v>
      </c>
      <c r="P64" s="355" t="s">
        <v>6</v>
      </c>
      <c r="Q64" s="355" t="s">
        <v>6</v>
      </c>
    </row>
    <row r="65" spans="1:17" ht="15" customHeight="1">
      <c r="A65" s="376"/>
      <c r="B65" s="359"/>
      <c r="C65" s="356" t="s">
        <v>150</v>
      </c>
      <c r="D65" s="355" t="s">
        <v>6</v>
      </c>
      <c r="E65" s="355" t="s">
        <v>6</v>
      </c>
      <c r="F65" s="355" t="s">
        <v>6</v>
      </c>
      <c r="G65" s="355" t="s">
        <v>6</v>
      </c>
      <c r="H65" s="355" t="s">
        <v>6</v>
      </c>
      <c r="I65" s="355" t="s">
        <v>6</v>
      </c>
      <c r="J65" s="355" t="s">
        <v>6</v>
      </c>
      <c r="K65" s="355" t="s">
        <v>6</v>
      </c>
      <c r="L65" s="355" t="s">
        <v>6</v>
      </c>
      <c r="M65" s="355" t="s">
        <v>6</v>
      </c>
      <c r="N65" s="355" t="s">
        <v>6</v>
      </c>
      <c r="O65" s="355" t="s">
        <v>6</v>
      </c>
      <c r="P65" s="355" t="s">
        <v>6</v>
      </c>
      <c r="Q65" s="355" t="s">
        <v>6</v>
      </c>
    </row>
    <row r="66" spans="1:17" ht="22.5" customHeight="1">
      <c r="A66" s="358"/>
      <c r="B66" s="364"/>
      <c r="C66" s="356" t="s">
        <v>155</v>
      </c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</row>
    <row r="67" spans="1:17" ht="15" customHeight="1">
      <c r="A67" s="65" t="s">
        <v>14</v>
      </c>
      <c r="B67" s="372" t="s">
        <v>151</v>
      </c>
      <c r="C67" s="371"/>
      <c r="D67" s="61">
        <f>D70</f>
        <v>18</v>
      </c>
      <c r="E67" s="61">
        <f>E70</f>
        <v>41</v>
      </c>
      <c r="F67" s="61">
        <f>F70</f>
        <v>223</v>
      </c>
      <c r="G67" s="61">
        <f>G70</f>
        <v>233</v>
      </c>
      <c r="H67" s="61">
        <f>H70</f>
        <v>174</v>
      </c>
      <c r="I67" s="61">
        <f>I70</f>
        <v>175</v>
      </c>
      <c r="J67" s="61">
        <f>J70</f>
        <v>28</v>
      </c>
      <c r="K67" s="61">
        <f>K70</f>
        <v>38</v>
      </c>
      <c r="L67" s="61">
        <f>L70</f>
        <v>70</v>
      </c>
      <c r="M67" s="61">
        <f>M70</f>
        <v>72</v>
      </c>
      <c r="N67" s="61">
        <f>N70</f>
        <v>65</v>
      </c>
      <c r="O67" s="61">
        <f>O70</f>
        <v>97</v>
      </c>
      <c r="P67" s="61">
        <f>P70</f>
        <v>30</v>
      </c>
      <c r="Q67" s="61">
        <f>Q70</f>
        <v>56</v>
      </c>
    </row>
    <row r="68" spans="1:17" ht="15" customHeight="1">
      <c r="A68" s="374"/>
      <c r="B68" s="370"/>
      <c r="C68" s="367" t="s">
        <v>150</v>
      </c>
      <c r="D68" s="61" t="str">
        <f>D71</f>
        <v>-</v>
      </c>
      <c r="E68" s="61" t="str">
        <f>E71</f>
        <v>-</v>
      </c>
      <c r="F68" s="61" t="str">
        <f>F71</f>
        <v>-</v>
      </c>
      <c r="G68" s="61" t="str">
        <f>G71</f>
        <v>-</v>
      </c>
      <c r="H68" s="61" t="str">
        <f>H71</f>
        <v>-</v>
      </c>
      <c r="I68" s="61" t="str">
        <f>I71</f>
        <v>-</v>
      </c>
      <c r="J68" s="61" t="str">
        <f>J71</f>
        <v>-</v>
      </c>
      <c r="K68" s="61" t="str">
        <f>K71</f>
        <v>-</v>
      </c>
      <c r="L68" s="61" t="str">
        <f>L71</f>
        <v>-</v>
      </c>
      <c r="M68" s="61" t="str">
        <f>M71</f>
        <v>-</v>
      </c>
      <c r="N68" s="61" t="str">
        <f>N71</f>
        <v>-</v>
      </c>
      <c r="O68" s="61" t="str">
        <f>O71</f>
        <v>-</v>
      </c>
      <c r="P68" s="61" t="str">
        <f>P71</f>
        <v>-</v>
      </c>
      <c r="Q68" s="61" t="str">
        <f>Q71</f>
        <v>-</v>
      </c>
    </row>
    <row r="69" spans="1:17" ht="22.5" customHeight="1">
      <c r="A69" s="63"/>
      <c r="B69" s="368"/>
      <c r="C69" s="367" t="s">
        <v>153</v>
      </c>
      <c r="D69" s="61" t="str">
        <f>D72</f>
        <v>-</v>
      </c>
      <c r="E69" s="61" t="str">
        <f>E72</f>
        <v>-</v>
      </c>
      <c r="F69" s="61" t="str">
        <f>F72</f>
        <v>-</v>
      </c>
      <c r="G69" s="61" t="str">
        <f>G72</f>
        <v>-</v>
      </c>
      <c r="H69" s="61">
        <f>H72</f>
        <v>21</v>
      </c>
      <c r="I69" s="61" t="str">
        <f>I72</f>
        <v>-</v>
      </c>
      <c r="J69" s="61">
        <f>J72</f>
        <v>7</v>
      </c>
      <c r="K69" s="61" t="str">
        <f>K72</f>
        <v>-</v>
      </c>
      <c r="L69" s="61">
        <f>L72</f>
        <v>49</v>
      </c>
      <c r="M69" s="61" t="str">
        <f>M72</f>
        <v>-</v>
      </c>
      <c r="N69" s="61" t="str">
        <f>N72</f>
        <v>-</v>
      </c>
      <c r="O69" s="61" t="str">
        <f>O72</f>
        <v>-</v>
      </c>
      <c r="P69" s="61" t="str">
        <f>P72</f>
        <v>-</v>
      </c>
      <c r="Q69" s="61" t="str">
        <f>Q72</f>
        <v>-</v>
      </c>
    </row>
    <row r="70" spans="1:17" ht="15" customHeight="1">
      <c r="A70" s="373" t="s">
        <v>154</v>
      </c>
      <c r="B70" s="372" t="s">
        <v>151</v>
      </c>
      <c r="C70" s="371"/>
      <c r="D70" s="366">
        <f>IF(SUM(D73,D76,D79,D82,D85)=0,"-",SUM(D73,D76,D79,D82,D85))</f>
        <v>18</v>
      </c>
      <c r="E70" s="366">
        <f>IF(SUM(E73,E76,E79,E82,E85)=0,"-",SUM(E73,E76,E79,E82,E85))</f>
        <v>41</v>
      </c>
      <c r="F70" s="366">
        <f>IF(SUM(F73,F76,F79,F82,F85)=0,"-",SUM(F73,F76,F79,F82,F85))</f>
        <v>223</v>
      </c>
      <c r="G70" s="366">
        <f>IF(SUM(G73,G76,G79,G82,G85)=0,"-",SUM(G73,G76,G79,G82,G85))</f>
        <v>233</v>
      </c>
      <c r="H70" s="366">
        <f>IF(SUM(H73,H76,H79,H82,H85)=0,"-",SUM(H73,H76,H79,H82,H85))</f>
        <v>174</v>
      </c>
      <c r="I70" s="366">
        <f>IF(SUM(I73,I76,I79,I82,I85)=0,"-",SUM(I73,I76,I79,I82,I85))</f>
        <v>175</v>
      </c>
      <c r="J70" s="366">
        <f>IF(SUM(J73,J76,J79,J82,J85)=0,"-",SUM(J73,J76,J79,J82,J85))</f>
        <v>28</v>
      </c>
      <c r="K70" s="366">
        <f>IF(SUM(K73,K76,K79,K82,K85)=0,"-",SUM(K73,K76,K79,K82,K85))</f>
        <v>38</v>
      </c>
      <c r="L70" s="366">
        <f>IF(SUM(L73,L76,L79,L82,L85)=0,"-",SUM(L73,L76,L79,L82,L85))</f>
        <v>70</v>
      </c>
      <c r="M70" s="366">
        <f>IF(SUM(M73,M76,M79,M82,M85)=0,"-",SUM(M73,M76,M79,M82,M85))</f>
        <v>72</v>
      </c>
      <c r="N70" s="366">
        <f>IF(SUM(N73,N76,N79,N82,N85)=0,"-",SUM(N73,N76,N79,N82,N85))</f>
        <v>65</v>
      </c>
      <c r="O70" s="366">
        <f>IF(SUM(O73,O76,O79,O82,O85)=0,"-",SUM(O73,O76,O79,O82,O85))</f>
        <v>97</v>
      </c>
      <c r="P70" s="366">
        <f>IF(SUM(P73,P76,P79,P82,P85)=0,"-",SUM(P73,P76,P79,P82,P85))</f>
        <v>30</v>
      </c>
      <c r="Q70" s="366">
        <f>IF(SUM(Q73,Q76,Q79,Q82,Q85)=0,"-",SUM(Q73,Q76,Q79,Q82,Q85))</f>
        <v>56</v>
      </c>
    </row>
    <row r="71" spans="1:17" ht="15" customHeight="1">
      <c r="A71" s="369"/>
      <c r="B71" s="370"/>
      <c r="C71" s="367" t="s">
        <v>150</v>
      </c>
      <c r="D71" s="366" t="str">
        <f>IF(SUM(D74,D77,D80,D83,D86)=0,"-",SUM(D74,D77,D80,D83,D86))</f>
        <v>-</v>
      </c>
      <c r="E71" s="366" t="str">
        <f>IF(SUM(E74,E77,E80,E83,E86)=0,"-",SUM(E74,E77,E80,E83,E86))</f>
        <v>-</v>
      </c>
      <c r="F71" s="366" t="str">
        <f>IF(SUM(F74,F77,F80,F83,F86)=0,"-",SUM(F74,F77,F80,F83,F86))</f>
        <v>-</v>
      </c>
      <c r="G71" s="366" t="str">
        <f>IF(SUM(G74,G77,G80,G83,G86)=0,"-",SUM(G74,G77,G80,G83,G86))</f>
        <v>-</v>
      </c>
      <c r="H71" s="366" t="str">
        <f>IF(SUM(H74,H77,H80,H83,H86)=0,"-",SUM(H74,H77,H80,H83,H86))</f>
        <v>-</v>
      </c>
      <c r="I71" s="366" t="str">
        <f>IF(SUM(I74,I77,I80,I83,I86)=0,"-",SUM(I74,I77,I80,I83,I86))</f>
        <v>-</v>
      </c>
      <c r="J71" s="366" t="str">
        <f>IF(SUM(J74,J77,J80,J83,J86)=0,"-",SUM(J74,J77,J80,J83,J86))</f>
        <v>-</v>
      </c>
      <c r="K71" s="366" t="str">
        <f>IF(SUM(K74,K77,K80,K83,K86)=0,"-",SUM(K74,K77,K80,K83,K86))</f>
        <v>-</v>
      </c>
      <c r="L71" s="366" t="str">
        <f>IF(SUM(L74,L77,L80,L83,L86)=0,"-",SUM(L74,L77,L80,L83,L86))</f>
        <v>-</v>
      </c>
      <c r="M71" s="366" t="str">
        <f>IF(SUM(M74,M77,M80,M83,M86)=0,"-",SUM(M74,M77,M80,M83,M86))</f>
        <v>-</v>
      </c>
      <c r="N71" s="366" t="str">
        <f>IF(SUM(N74,N77,N80,N83,N86)=0,"-",SUM(N74,N77,N80,N83,N86))</f>
        <v>-</v>
      </c>
      <c r="O71" s="366" t="str">
        <f>IF(SUM(O74,O77,O80,O83,O86)=0,"-",SUM(O74,O77,O80,O83,O86))</f>
        <v>-</v>
      </c>
      <c r="P71" s="366" t="str">
        <f>IF(SUM(P74,P77,P80,P83,P86)=0,"-",SUM(P74,P77,P80,P83,P86))</f>
        <v>-</v>
      </c>
      <c r="Q71" s="366" t="str">
        <f>IF(SUM(Q74,Q77,Q80,Q83,Q86)=0,"-",SUM(Q74,Q77,Q80,Q83,Q86))</f>
        <v>-</v>
      </c>
    </row>
    <row r="72" spans="1:17" ht="22.5" customHeight="1">
      <c r="A72" s="369"/>
      <c r="B72" s="368"/>
      <c r="C72" s="367" t="s">
        <v>153</v>
      </c>
      <c r="D72" s="366" t="str">
        <f>IF(SUM(D75,D78,D81,D84,D87)=0,"-",SUM(D75,D78,D81,D84,D87))</f>
        <v>-</v>
      </c>
      <c r="E72" s="366" t="str">
        <f>IF(SUM(E75,E78,E81,E84,E87)=0,"-",SUM(E75,E78,E81,E84,E87))</f>
        <v>-</v>
      </c>
      <c r="F72" s="366" t="str">
        <f>IF(SUM(F75,F78,F81,F84,F87)=0,"-",SUM(F75,F78,F81,F84,F87))</f>
        <v>-</v>
      </c>
      <c r="G72" s="366" t="str">
        <f>IF(SUM(G75,G78,G81,G84,G87)=0,"-",SUM(G75,G78,G81,G84,G87))</f>
        <v>-</v>
      </c>
      <c r="H72" s="366">
        <f>IF(SUM(H75,H78,H81,H84,H87)=0,"-",SUM(H75,H78,H81,H84,H87))</f>
        <v>21</v>
      </c>
      <c r="I72" s="366" t="str">
        <f>IF(SUM(I75,I78,I81,I84,I87)=0,"-",SUM(I75,I78,I81,I84,I87))</f>
        <v>-</v>
      </c>
      <c r="J72" s="366">
        <f>IF(SUM(J75,J78,J81,J84,J87)=0,"-",SUM(J75,J78,J81,J84,J87))</f>
        <v>7</v>
      </c>
      <c r="K72" s="366" t="str">
        <f>IF(SUM(K75,K78,K81,K84,K87)=0,"-",SUM(K75,K78,K81,K84,K87))</f>
        <v>-</v>
      </c>
      <c r="L72" s="366">
        <f>IF(SUM(L75,L78,L81,L84,L87)=0,"-",SUM(L75,L78,L81,L84,L87))</f>
        <v>49</v>
      </c>
      <c r="M72" s="366" t="str">
        <f>IF(SUM(M75,M78,M81,M84,M87)=0,"-",SUM(M75,M78,M81,M84,M87))</f>
        <v>-</v>
      </c>
      <c r="N72" s="366" t="str">
        <f>IF(SUM(N75,N78,N81,N84,N87)=0,"-",SUM(N75,N78,N81,N84,N87))</f>
        <v>-</v>
      </c>
      <c r="O72" s="366" t="str">
        <f>IF(SUM(O75,O78,O81,O84,O87)=0,"-",SUM(O75,O78,O81,O84,O87))</f>
        <v>-</v>
      </c>
      <c r="P72" s="366" t="str">
        <f>IF(SUM(P75,P78,P81,P84,P87)=0,"-",SUM(P75,P78,P81,P84,P87))</f>
        <v>-</v>
      </c>
      <c r="Q72" s="366" t="str">
        <f>IF(SUM(Q75,Q78,Q81,Q84,Q87)=0,"-",SUM(Q75,Q78,Q81,Q84,Q87))</f>
        <v>-</v>
      </c>
    </row>
    <row r="73" spans="1:17" ht="15" customHeight="1">
      <c r="A73" s="365" t="s">
        <v>152</v>
      </c>
      <c r="B73" s="362" t="s">
        <v>151</v>
      </c>
      <c r="C73" s="361"/>
      <c r="D73" s="355" t="s">
        <v>5</v>
      </c>
      <c r="E73" s="355" t="s">
        <v>5</v>
      </c>
      <c r="F73" s="355" t="s">
        <v>5</v>
      </c>
      <c r="G73" s="355" t="s">
        <v>5</v>
      </c>
      <c r="H73" s="355" t="s">
        <v>5</v>
      </c>
      <c r="I73" s="355" t="s">
        <v>5</v>
      </c>
      <c r="J73" s="355" t="s">
        <v>5</v>
      </c>
      <c r="K73" s="355" t="s">
        <v>5</v>
      </c>
      <c r="L73" s="355" t="s">
        <v>5</v>
      </c>
      <c r="M73" s="355" t="s">
        <v>5</v>
      </c>
      <c r="N73" s="355" t="s">
        <v>5</v>
      </c>
      <c r="O73" s="355" t="s">
        <v>5</v>
      </c>
      <c r="P73" s="355">
        <v>6</v>
      </c>
      <c r="Q73" s="355">
        <v>23</v>
      </c>
    </row>
    <row r="74" spans="1:17" ht="15" customHeight="1">
      <c r="A74" s="360"/>
      <c r="B74" s="359"/>
      <c r="C74" s="356" t="s">
        <v>150</v>
      </c>
      <c r="D74" s="355" t="s">
        <v>5</v>
      </c>
      <c r="E74" s="355" t="s">
        <v>5</v>
      </c>
      <c r="F74" s="355" t="s">
        <v>5</v>
      </c>
      <c r="G74" s="355" t="s">
        <v>5</v>
      </c>
      <c r="H74" s="355" t="s">
        <v>5</v>
      </c>
      <c r="I74" s="355" t="s">
        <v>5</v>
      </c>
      <c r="J74" s="355" t="s">
        <v>5</v>
      </c>
      <c r="K74" s="355" t="s">
        <v>5</v>
      </c>
      <c r="L74" s="355" t="s">
        <v>5</v>
      </c>
      <c r="M74" s="355" t="s">
        <v>5</v>
      </c>
      <c r="N74" s="355" t="s">
        <v>5</v>
      </c>
      <c r="O74" s="355" t="s">
        <v>5</v>
      </c>
      <c r="P74" s="355" t="s">
        <v>5</v>
      </c>
      <c r="Q74" s="355" t="s">
        <v>5</v>
      </c>
    </row>
    <row r="75" spans="1:17" ht="22.5" customHeight="1">
      <c r="A75" s="360"/>
      <c r="B75" s="364"/>
      <c r="C75" s="356" t="s">
        <v>149</v>
      </c>
      <c r="D75" s="355" t="s">
        <v>5</v>
      </c>
      <c r="E75" s="355" t="s">
        <v>5</v>
      </c>
      <c r="F75" s="355" t="s">
        <v>5</v>
      </c>
      <c r="G75" s="355" t="s">
        <v>5</v>
      </c>
      <c r="H75" s="355" t="s">
        <v>5</v>
      </c>
      <c r="I75" s="355" t="s">
        <v>5</v>
      </c>
      <c r="J75" s="355" t="s">
        <v>5</v>
      </c>
      <c r="K75" s="355" t="s">
        <v>5</v>
      </c>
      <c r="L75" s="355" t="s">
        <v>5</v>
      </c>
      <c r="M75" s="355" t="s">
        <v>5</v>
      </c>
      <c r="N75" s="355" t="s">
        <v>5</v>
      </c>
      <c r="O75" s="355" t="s">
        <v>5</v>
      </c>
      <c r="P75" s="355" t="s">
        <v>5</v>
      </c>
      <c r="Q75" s="355" t="s">
        <v>5</v>
      </c>
    </row>
    <row r="76" spans="1:17" ht="15" customHeight="1">
      <c r="A76" s="363" t="s">
        <v>12</v>
      </c>
      <c r="B76" s="362" t="s">
        <v>151</v>
      </c>
      <c r="C76" s="361"/>
      <c r="D76" s="355">
        <v>4</v>
      </c>
      <c r="E76" s="355">
        <v>5</v>
      </c>
      <c r="F76" s="355">
        <v>115</v>
      </c>
      <c r="G76" s="355">
        <v>120</v>
      </c>
      <c r="H76" s="355">
        <v>118</v>
      </c>
      <c r="I76" s="355">
        <v>119</v>
      </c>
      <c r="J76" s="355">
        <v>18</v>
      </c>
      <c r="K76" s="355">
        <v>24</v>
      </c>
      <c r="L76" s="355">
        <v>17</v>
      </c>
      <c r="M76" s="355">
        <v>17</v>
      </c>
      <c r="N76" s="355">
        <v>17</v>
      </c>
      <c r="O76" s="355">
        <v>17</v>
      </c>
      <c r="P76" s="355">
        <v>4</v>
      </c>
      <c r="Q76" s="355">
        <v>2</v>
      </c>
    </row>
    <row r="77" spans="1:17" ht="15" customHeight="1">
      <c r="A77" s="360"/>
      <c r="B77" s="359"/>
      <c r="C77" s="356" t="s">
        <v>150</v>
      </c>
      <c r="D77" s="355" t="s">
        <v>5</v>
      </c>
      <c r="E77" s="355" t="s">
        <v>5</v>
      </c>
      <c r="F77" s="355" t="s">
        <v>5</v>
      </c>
      <c r="G77" s="355" t="s">
        <v>5</v>
      </c>
      <c r="H77" s="355" t="s">
        <v>5</v>
      </c>
      <c r="I77" s="355" t="s">
        <v>5</v>
      </c>
      <c r="J77" s="355" t="s">
        <v>5</v>
      </c>
      <c r="K77" s="355" t="s">
        <v>5</v>
      </c>
      <c r="L77" s="355" t="s">
        <v>5</v>
      </c>
      <c r="M77" s="355" t="s">
        <v>5</v>
      </c>
      <c r="N77" s="355" t="s">
        <v>5</v>
      </c>
      <c r="O77" s="355" t="s">
        <v>5</v>
      </c>
      <c r="P77" s="355" t="s">
        <v>5</v>
      </c>
      <c r="Q77" s="355" t="s">
        <v>5</v>
      </c>
    </row>
    <row r="78" spans="1:17" ht="22.5" customHeight="1">
      <c r="A78" s="360"/>
      <c r="B78" s="364"/>
      <c r="C78" s="356" t="s">
        <v>149</v>
      </c>
      <c r="D78" s="355" t="s">
        <v>5</v>
      </c>
      <c r="E78" s="355" t="s">
        <v>5</v>
      </c>
      <c r="F78" s="355" t="s">
        <v>5</v>
      </c>
      <c r="G78" s="355" t="s">
        <v>5</v>
      </c>
      <c r="H78" s="355" t="s">
        <v>5</v>
      </c>
      <c r="I78" s="355" t="s">
        <v>5</v>
      </c>
      <c r="J78" s="355" t="s">
        <v>5</v>
      </c>
      <c r="K78" s="355" t="s">
        <v>5</v>
      </c>
      <c r="L78" s="355" t="s">
        <v>5</v>
      </c>
      <c r="M78" s="355" t="s">
        <v>5</v>
      </c>
      <c r="N78" s="355" t="s">
        <v>5</v>
      </c>
      <c r="O78" s="355" t="s">
        <v>5</v>
      </c>
      <c r="P78" s="355" t="s">
        <v>5</v>
      </c>
      <c r="Q78" s="355" t="s">
        <v>5</v>
      </c>
    </row>
    <row r="79" spans="1:17" ht="15" customHeight="1">
      <c r="A79" s="363" t="s">
        <v>11</v>
      </c>
      <c r="B79" s="362" t="s">
        <v>151</v>
      </c>
      <c r="C79" s="361"/>
      <c r="D79" s="355">
        <v>1</v>
      </c>
      <c r="E79" s="355">
        <v>1</v>
      </c>
      <c r="F79" s="355">
        <v>30</v>
      </c>
      <c r="G79" s="355">
        <v>30</v>
      </c>
      <c r="H79" s="355">
        <v>2</v>
      </c>
      <c r="I79" s="355">
        <v>2</v>
      </c>
      <c r="J79" s="355">
        <v>3</v>
      </c>
      <c r="K79" s="355">
        <v>3</v>
      </c>
      <c r="L79" s="355">
        <v>25</v>
      </c>
      <c r="M79" s="355">
        <v>26</v>
      </c>
      <c r="N79" s="355">
        <v>17</v>
      </c>
      <c r="O79" s="355">
        <v>17</v>
      </c>
      <c r="P79" s="355" t="s">
        <v>5</v>
      </c>
      <c r="Q79" s="355" t="s">
        <v>5</v>
      </c>
    </row>
    <row r="80" spans="1:17" ht="15" customHeight="1">
      <c r="A80" s="360"/>
      <c r="B80" s="359"/>
      <c r="C80" s="356" t="s">
        <v>150</v>
      </c>
      <c r="D80" s="355" t="s">
        <v>5</v>
      </c>
      <c r="E80" s="355" t="s">
        <v>5</v>
      </c>
      <c r="F80" s="355" t="s">
        <v>5</v>
      </c>
      <c r="G80" s="355" t="s">
        <v>5</v>
      </c>
      <c r="H80" s="355" t="s">
        <v>5</v>
      </c>
      <c r="I80" s="355" t="s">
        <v>5</v>
      </c>
      <c r="J80" s="355" t="s">
        <v>5</v>
      </c>
      <c r="K80" s="355" t="s">
        <v>5</v>
      </c>
      <c r="L80" s="355" t="s">
        <v>5</v>
      </c>
      <c r="M80" s="355" t="s">
        <v>5</v>
      </c>
      <c r="N80" s="355" t="s">
        <v>5</v>
      </c>
      <c r="O80" s="355" t="s">
        <v>5</v>
      </c>
      <c r="P80" s="355" t="s">
        <v>5</v>
      </c>
      <c r="Q80" s="355" t="s">
        <v>5</v>
      </c>
    </row>
    <row r="81" spans="1:19" ht="22.5" customHeight="1">
      <c r="A81" s="360"/>
      <c r="B81" s="364"/>
      <c r="C81" s="356" t="s">
        <v>149</v>
      </c>
      <c r="D81" s="355" t="s">
        <v>5</v>
      </c>
      <c r="E81" s="355" t="s">
        <v>5</v>
      </c>
      <c r="F81" s="355" t="s">
        <v>5</v>
      </c>
      <c r="G81" s="355" t="s">
        <v>5</v>
      </c>
      <c r="H81" s="355">
        <v>2</v>
      </c>
      <c r="I81" s="355" t="s">
        <v>5</v>
      </c>
      <c r="J81" s="355">
        <v>3</v>
      </c>
      <c r="K81" s="355" t="s">
        <v>5</v>
      </c>
      <c r="L81" s="355">
        <v>25</v>
      </c>
      <c r="M81" s="355" t="s">
        <v>5</v>
      </c>
      <c r="N81" s="355" t="s">
        <v>5</v>
      </c>
      <c r="O81" s="355" t="s">
        <v>5</v>
      </c>
      <c r="P81" s="355" t="s">
        <v>5</v>
      </c>
      <c r="Q81" s="355" t="s">
        <v>5</v>
      </c>
    </row>
    <row r="82" spans="1:19" ht="15" customHeight="1">
      <c r="A82" s="363" t="s">
        <v>10</v>
      </c>
      <c r="B82" s="362" t="s">
        <v>151</v>
      </c>
      <c r="C82" s="361"/>
      <c r="D82" s="355" t="s">
        <v>5</v>
      </c>
      <c r="E82" s="355" t="s">
        <v>5</v>
      </c>
      <c r="F82" s="355">
        <v>34</v>
      </c>
      <c r="G82" s="355">
        <v>34</v>
      </c>
      <c r="H82" s="355">
        <v>35</v>
      </c>
      <c r="I82" s="355">
        <v>35</v>
      </c>
      <c r="J82" s="355">
        <v>2</v>
      </c>
      <c r="K82" s="355">
        <v>4</v>
      </c>
      <c r="L82" s="355">
        <v>4</v>
      </c>
      <c r="M82" s="355">
        <v>4</v>
      </c>
      <c r="N82" s="355">
        <v>6</v>
      </c>
      <c r="O82" s="355">
        <v>29</v>
      </c>
      <c r="P82" s="355">
        <v>2</v>
      </c>
      <c r="Q82" s="355">
        <v>9</v>
      </c>
    </row>
    <row r="83" spans="1:19" ht="15" customHeight="1">
      <c r="A83" s="360"/>
      <c r="B83" s="359"/>
      <c r="C83" s="356" t="s">
        <v>150</v>
      </c>
      <c r="D83" s="355" t="s">
        <v>5</v>
      </c>
      <c r="E83" s="355" t="s">
        <v>5</v>
      </c>
      <c r="F83" s="355" t="s">
        <v>5</v>
      </c>
      <c r="G83" s="355" t="s">
        <v>5</v>
      </c>
      <c r="H83" s="355" t="s">
        <v>5</v>
      </c>
      <c r="I83" s="355" t="s">
        <v>5</v>
      </c>
      <c r="J83" s="355" t="s">
        <v>5</v>
      </c>
      <c r="K83" s="355" t="s">
        <v>5</v>
      </c>
      <c r="L83" s="355" t="s">
        <v>5</v>
      </c>
      <c r="M83" s="355" t="s">
        <v>5</v>
      </c>
      <c r="N83" s="355" t="s">
        <v>5</v>
      </c>
      <c r="O83" s="355" t="s">
        <v>5</v>
      </c>
      <c r="P83" s="355" t="s">
        <v>5</v>
      </c>
      <c r="Q83" s="355" t="s">
        <v>5</v>
      </c>
    </row>
    <row r="84" spans="1:19" ht="22.5" customHeight="1">
      <c r="A84" s="360"/>
      <c r="B84" s="364"/>
      <c r="C84" s="356" t="s">
        <v>149</v>
      </c>
      <c r="D84" s="355" t="s">
        <v>5</v>
      </c>
      <c r="E84" s="355" t="s">
        <v>5</v>
      </c>
      <c r="F84" s="355" t="s">
        <v>5</v>
      </c>
      <c r="G84" s="355" t="s">
        <v>5</v>
      </c>
      <c r="H84" s="355" t="s">
        <v>5</v>
      </c>
      <c r="I84" s="355" t="s">
        <v>5</v>
      </c>
      <c r="J84" s="355" t="s">
        <v>5</v>
      </c>
      <c r="K84" s="355" t="s">
        <v>5</v>
      </c>
      <c r="L84" s="355" t="s">
        <v>5</v>
      </c>
      <c r="M84" s="355" t="s">
        <v>5</v>
      </c>
      <c r="N84" s="355" t="s">
        <v>5</v>
      </c>
      <c r="O84" s="355" t="s">
        <v>5</v>
      </c>
      <c r="P84" s="355" t="s">
        <v>5</v>
      </c>
      <c r="Q84" s="355" t="s">
        <v>5</v>
      </c>
    </row>
    <row r="85" spans="1:19" ht="15" customHeight="1">
      <c r="A85" s="363" t="s">
        <v>9</v>
      </c>
      <c r="B85" s="362" t="s">
        <v>151</v>
      </c>
      <c r="C85" s="361"/>
      <c r="D85" s="355">
        <v>13</v>
      </c>
      <c r="E85" s="355">
        <v>35</v>
      </c>
      <c r="F85" s="355">
        <v>44</v>
      </c>
      <c r="G85" s="355">
        <v>49</v>
      </c>
      <c r="H85" s="355">
        <v>19</v>
      </c>
      <c r="I85" s="355">
        <v>19</v>
      </c>
      <c r="J85" s="355">
        <v>5</v>
      </c>
      <c r="K85" s="355">
        <v>7</v>
      </c>
      <c r="L85" s="355">
        <v>24</v>
      </c>
      <c r="M85" s="355">
        <v>25</v>
      </c>
      <c r="N85" s="355">
        <v>25</v>
      </c>
      <c r="O85" s="355">
        <v>34</v>
      </c>
      <c r="P85" s="355">
        <v>18</v>
      </c>
      <c r="Q85" s="355">
        <v>22</v>
      </c>
    </row>
    <row r="86" spans="1:19" ht="15" customHeight="1">
      <c r="A86" s="360"/>
      <c r="B86" s="359"/>
      <c r="C86" s="356" t="s">
        <v>150</v>
      </c>
      <c r="D86" s="355" t="s">
        <v>5</v>
      </c>
      <c r="E86" s="355" t="s">
        <v>5</v>
      </c>
      <c r="F86" s="355" t="s">
        <v>5</v>
      </c>
      <c r="G86" s="355" t="s">
        <v>5</v>
      </c>
      <c r="H86" s="355" t="s">
        <v>5</v>
      </c>
      <c r="I86" s="355" t="s">
        <v>5</v>
      </c>
      <c r="J86" s="355" t="s">
        <v>5</v>
      </c>
      <c r="K86" s="355" t="s">
        <v>5</v>
      </c>
      <c r="L86" s="355" t="s">
        <v>5</v>
      </c>
      <c r="M86" s="355" t="s">
        <v>5</v>
      </c>
      <c r="N86" s="355" t="s">
        <v>5</v>
      </c>
      <c r="O86" s="355" t="s">
        <v>5</v>
      </c>
      <c r="P86" s="355" t="s">
        <v>5</v>
      </c>
      <c r="Q86" s="355" t="s">
        <v>5</v>
      </c>
    </row>
    <row r="87" spans="1:19" ht="22.5" customHeight="1">
      <c r="A87" s="358"/>
      <c r="B87" s="357"/>
      <c r="C87" s="356" t="s">
        <v>149</v>
      </c>
      <c r="D87" s="355" t="s">
        <v>5</v>
      </c>
      <c r="E87" s="355" t="s">
        <v>5</v>
      </c>
      <c r="F87" s="355" t="s">
        <v>5</v>
      </c>
      <c r="G87" s="355" t="s">
        <v>5</v>
      </c>
      <c r="H87" s="355">
        <v>19</v>
      </c>
      <c r="I87" s="355" t="s">
        <v>5</v>
      </c>
      <c r="J87" s="355">
        <v>4</v>
      </c>
      <c r="K87" s="355" t="s">
        <v>5</v>
      </c>
      <c r="L87" s="355">
        <v>24</v>
      </c>
      <c r="M87" s="355" t="s">
        <v>5</v>
      </c>
      <c r="N87" s="355" t="s">
        <v>5</v>
      </c>
      <c r="O87" s="355" t="s">
        <v>5</v>
      </c>
      <c r="P87" s="355" t="s">
        <v>5</v>
      </c>
      <c r="Q87" s="355" t="s">
        <v>5</v>
      </c>
    </row>
    <row r="88" spans="1:19" ht="13.5" customHeight="1">
      <c r="A88" s="295" t="s">
        <v>4</v>
      </c>
      <c r="B88" s="354"/>
      <c r="C88" s="353"/>
      <c r="D88" s="352"/>
      <c r="E88" s="352"/>
      <c r="F88" s="352"/>
      <c r="G88" s="352"/>
      <c r="H88" s="352"/>
      <c r="I88" s="352"/>
      <c r="J88" s="352"/>
      <c r="K88" s="352"/>
      <c r="L88" s="352"/>
      <c r="M88" s="352"/>
      <c r="N88" s="352"/>
      <c r="O88" s="351"/>
      <c r="P88" s="352"/>
      <c r="Q88" s="351"/>
    </row>
    <row r="89" spans="1:19" s="293" customFormat="1" ht="13.5" customHeight="1">
      <c r="A89" s="29" t="s">
        <v>3</v>
      </c>
      <c r="B89" s="295"/>
      <c r="C89" s="295"/>
      <c r="D89" s="295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</row>
    <row r="90" spans="1:19">
      <c r="B90" s="354"/>
      <c r="C90" s="353"/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1"/>
      <c r="P90" s="352"/>
      <c r="Q90" s="351"/>
    </row>
    <row r="91" spans="1:19">
      <c r="A91" s="349" t="s">
        <v>2</v>
      </c>
      <c r="B91" s="295"/>
      <c r="C91" s="295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350"/>
      <c r="P91" s="294"/>
      <c r="Q91" s="350"/>
      <c r="R91" s="293"/>
    </row>
    <row r="92" spans="1:19">
      <c r="A92" s="349" t="s">
        <v>1</v>
      </c>
      <c r="B92" s="295"/>
      <c r="C92" s="295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350"/>
      <c r="P92" s="294"/>
      <c r="Q92" s="350"/>
      <c r="R92" s="293"/>
    </row>
    <row r="93" spans="1:19">
      <c r="A93" s="349"/>
      <c r="B93" s="349"/>
      <c r="C93" s="349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348"/>
      <c r="P93" s="293"/>
      <c r="Q93" s="348"/>
      <c r="R93" s="293"/>
      <c r="S93" s="293"/>
    </row>
    <row r="94" spans="1:19">
      <c r="A94" s="349"/>
      <c r="B94" s="349"/>
      <c r="C94" s="349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348"/>
      <c r="P94" s="293"/>
      <c r="Q94" s="348"/>
      <c r="R94" s="293"/>
      <c r="S94" s="293"/>
    </row>
  </sheetData>
  <mergeCells count="11">
    <mergeCell ref="J2:K2"/>
    <mergeCell ref="L2:M2"/>
    <mergeCell ref="A67:A69"/>
    <mergeCell ref="A43:A45"/>
    <mergeCell ref="A7:A9"/>
    <mergeCell ref="N2:O2"/>
    <mergeCell ref="P2:Q2"/>
    <mergeCell ref="B2:C3"/>
    <mergeCell ref="D2:E2"/>
    <mergeCell ref="F2:G2"/>
    <mergeCell ref="H2:I2"/>
  </mergeCells>
  <phoneticPr fontId="7"/>
  <pageMargins left="0.78740157480314965" right="0.78740157480314965" top="0.78740157480314965" bottom="0.37" header="0" footer="0"/>
  <headerFooter alignWithMargins="0"/>
  <colBreaks count="2" manualBreakCount="2">
    <brk id="17" max="534" man="1"/>
    <brk id="23" max="5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showGridLines="0" showOutlineSymbols="0" view="pageBreakPreview" topLeftCell="A28" zoomScaleNormal="75" workbookViewId="0">
      <selection activeCell="E12" sqref="E12"/>
    </sheetView>
  </sheetViews>
  <sheetFormatPr defaultRowHeight="12"/>
  <cols>
    <col min="1" max="1" width="13.25" style="347" customWidth="1"/>
    <col min="2" max="2" width="12.625" style="345" customWidth="1"/>
    <col min="3" max="16" width="7.625" style="345" customWidth="1"/>
    <col min="17" max="17" width="6.375" style="345" customWidth="1"/>
    <col min="18" max="16384" width="9" style="345"/>
  </cols>
  <sheetData>
    <row r="1" spans="1:19" s="413" customFormat="1" ht="18" customHeight="1">
      <c r="A1" s="459" t="s">
        <v>190</v>
      </c>
      <c r="B1" s="459"/>
      <c r="C1" s="459"/>
      <c r="D1" s="459"/>
      <c r="E1" s="459"/>
      <c r="F1" s="459"/>
      <c r="G1" s="459"/>
      <c r="H1" s="459"/>
      <c r="I1" s="459"/>
      <c r="J1" s="459"/>
      <c r="K1" s="458"/>
      <c r="L1" s="458"/>
      <c r="M1" s="458"/>
      <c r="N1" s="458"/>
      <c r="O1" s="458"/>
      <c r="P1" s="458"/>
      <c r="Q1" s="174" t="s">
        <v>86</v>
      </c>
      <c r="R1" s="457"/>
      <c r="S1" s="457"/>
    </row>
    <row r="2" spans="1:19" ht="23.25" customHeight="1">
      <c r="A2" s="456"/>
      <c r="B2" s="455"/>
      <c r="C2" s="454" t="s">
        <v>108</v>
      </c>
      <c r="D2" s="453" t="s">
        <v>189</v>
      </c>
      <c r="E2" s="453" t="s">
        <v>188</v>
      </c>
      <c r="F2" s="453" t="s">
        <v>187</v>
      </c>
      <c r="G2" s="453" t="s">
        <v>186</v>
      </c>
      <c r="H2" s="453" t="s">
        <v>185</v>
      </c>
      <c r="I2" s="453" t="s">
        <v>184</v>
      </c>
      <c r="J2" s="453" t="s">
        <v>183</v>
      </c>
      <c r="K2" s="453" t="s">
        <v>182</v>
      </c>
      <c r="L2" s="453" t="s">
        <v>181</v>
      </c>
      <c r="M2" s="453" t="s">
        <v>180</v>
      </c>
      <c r="N2" s="453" t="s">
        <v>179</v>
      </c>
      <c r="O2" s="453" t="s">
        <v>178</v>
      </c>
      <c r="P2" s="453" t="s">
        <v>177</v>
      </c>
      <c r="Q2" s="453" t="s">
        <v>176</v>
      </c>
      <c r="R2" s="419"/>
      <c r="S2" s="419"/>
    </row>
    <row r="3" spans="1:19" ht="13.5" customHeight="1">
      <c r="A3" s="396"/>
      <c r="B3" s="433" t="s">
        <v>173</v>
      </c>
      <c r="C3" s="424">
        <f>IF(SUM(D3:Q3)=0,"-",SUM(D3:Q3))</f>
        <v>6034</v>
      </c>
      <c r="D3" s="450">
        <v>7</v>
      </c>
      <c r="E3" s="450">
        <v>18</v>
      </c>
      <c r="F3" s="450">
        <v>62</v>
      </c>
      <c r="G3" s="450">
        <v>98</v>
      </c>
      <c r="H3" s="450">
        <v>148</v>
      </c>
      <c r="I3" s="450">
        <v>220</v>
      </c>
      <c r="J3" s="450">
        <v>1371</v>
      </c>
      <c r="K3" s="450">
        <v>1304</v>
      </c>
      <c r="L3" s="450">
        <v>1278</v>
      </c>
      <c r="M3" s="450">
        <v>1093</v>
      </c>
      <c r="N3" s="450">
        <v>401</v>
      </c>
      <c r="O3" s="450">
        <v>34</v>
      </c>
      <c r="P3" s="450">
        <v>0</v>
      </c>
      <c r="Q3" s="450">
        <v>0</v>
      </c>
      <c r="R3" s="419"/>
      <c r="S3" s="419"/>
    </row>
    <row r="4" spans="1:19" ht="13.5" customHeight="1">
      <c r="A4" s="452"/>
      <c r="B4" s="432" t="s">
        <v>172</v>
      </c>
      <c r="C4" s="424">
        <f>IF(SUM(D4:Q4)=0,"-",SUM(D4:Q4))</f>
        <v>3535</v>
      </c>
      <c r="D4" s="450">
        <v>11</v>
      </c>
      <c r="E4" s="450">
        <v>18</v>
      </c>
      <c r="F4" s="450">
        <v>69</v>
      </c>
      <c r="G4" s="450">
        <v>93</v>
      </c>
      <c r="H4" s="450">
        <v>125</v>
      </c>
      <c r="I4" s="450">
        <v>173</v>
      </c>
      <c r="J4" s="450">
        <v>931</v>
      </c>
      <c r="K4" s="450">
        <v>769</v>
      </c>
      <c r="L4" s="450">
        <v>568</v>
      </c>
      <c r="M4" s="450">
        <v>560</v>
      </c>
      <c r="N4" s="450">
        <v>204</v>
      </c>
      <c r="O4" s="450">
        <v>13</v>
      </c>
      <c r="P4" s="450">
        <v>1</v>
      </c>
      <c r="Q4" s="450">
        <v>0</v>
      </c>
      <c r="R4" s="419"/>
      <c r="S4" s="419"/>
    </row>
    <row r="5" spans="1:19" ht="13.5" customHeight="1">
      <c r="A5" s="452"/>
      <c r="B5" s="432" t="s">
        <v>171</v>
      </c>
      <c r="C5" s="424">
        <f>IF(SUM(D5:Q5)=0,"-",SUM(D5:Q5))</f>
        <v>385</v>
      </c>
      <c r="D5" s="450">
        <v>2</v>
      </c>
      <c r="E5" s="450">
        <v>7</v>
      </c>
      <c r="F5" s="450">
        <v>10</v>
      </c>
      <c r="G5" s="450">
        <v>8</v>
      </c>
      <c r="H5" s="450">
        <v>14</v>
      </c>
      <c r="I5" s="450">
        <v>31</v>
      </c>
      <c r="J5" s="450">
        <v>113</v>
      </c>
      <c r="K5" s="450">
        <v>69</v>
      </c>
      <c r="L5" s="450">
        <v>62</v>
      </c>
      <c r="M5" s="450">
        <v>46</v>
      </c>
      <c r="N5" s="450">
        <v>22</v>
      </c>
      <c r="O5" s="450">
        <v>1</v>
      </c>
      <c r="P5" s="450">
        <v>0</v>
      </c>
      <c r="Q5" s="450">
        <v>0</v>
      </c>
      <c r="R5" s="419"/>
      <c r="S5" s="419"/>
    </row>
    <row r="6" spans="1:19" ht="13.5" customHeight="1">
      <c r="A6" s="452" t="s">
        <v>37</v>
      </c>
      <c r="B6" s="432" t="s">
        <v>170</v>
      </c>
      <c r="C6" s="424">
        <f>IF(SUM(D6:Q6)=0,"-",SUM(D6:Q6))</f>
        <v>181</v>
      </c>
      <c r="D6" s="450">
        <v>1</v>
      </c>
      <c r="E6" s="450">
        <v>7</v>
      </c>
      <c r="F6" s="450">
        <v>12</v>
      </c>
      <c r="G6" s="450">
        <v>5</v>
      </c>
      <c r="H6" s="450">
        <v>6</v>
      </c>
      <c r="I6" s="450">
        <v>15</v>
      </c>
      <c r="J6" s="450">
        <v>35</v>
      </c>
      <c r="K6" s="450">
        <v>46</v>
      </c>
      <c r="L6" s="450">
        <v>22</v>
      </c>
      <c r="M6" s="450">
        <v>21</v>
      </c>
      <c r="N6" s="450">
        <v>11</v>
      </c>
      <c r="O6" s="450">
        <v>0</v>
      </c>
      <c r="P6" s="450">
        <v>0</v>
      </c>
      <c r="Q6" s="450">
        <v>0</v>
      </c>
      <c r="R6" s="419"/>
      <c r="S6" s="419"/>
    </row>
    <row r="7" spans="1:19" ht="13.5" customHeight="1">
      <c r="A7" s="452"/>
      <c r="B7" s="432" t="s">
        <v>169</v>
      </c>
      <c r="C7" s="424">
        <f>IF(SUM(D7:Q7)=0,"-",SUM(D7:Q7))</f>
        <v>98</v>
      </c>
      <c r="D7" s="450">
        <v>1</v>
      </c>
      <c r="E7" s="450">
        <v>5</v>
      </c>
      <c r="F7" s="450">
        <v>3</v>
      </c>
      <c r="G7" s="450">
        <v>5</v>
      </c>
      <c r="H7" s="450">
        <v>2</v>
      </c>
      <c r="I7" s="450">
        <v>3</v>
      </c>
      <c r="J7" s="450">
        <v>21</v>
      </c>
      <c r="K7" s="450">
        <v>21</v>
      </c>
      <c r="L7" s="450">
        <v>20</v>
      </c>
      <c r="M7" s="450">
        <v>12</v>
      </c>
      <c r="N7" s="450">
        <v>4</v>
      </c>
      <c r="O7" s="450">
        <v>1</v>
      </c>
      <c r="P7" s="450">
        <v>0</v>
      </c>
      <c r="Q7" s="450">
        <v>0</v>
      </c>
      <c r="R7" s="419"/>
      <c r="S7" s="419"/>
    </row>
    <row r="8" spans="1:19" ht="13.5" customHeight="1">
      <c r="A8" s="452"/>
      <c r="B8" s="432" t="s">
        <v>168</v>
      </c>
      <c r="C8" s="424">
        <f>IF(SUM(D8:Q8)=0,"-",SUM(D8:Q8))</f>
        <v>3</v>
      </c>
      <c r="D8" s="450">
        <v>0</v>
      </c>
      <c r="E8" s="450">
        <v>0</v>
      </c>
      <c r="F8" s="450">
        <v>0</v>
      </c>
      <c r="G8" s="450">
        <v>0</v>
      </c>
      <c r="H8" s="450">
        <v>0</v>
      </c>
      <c r="I8" s="450">
        <v>0</v>
      </c>
      <c r="J8" s="450">
        <v>1</v>
      </c>
      <c r="K8" s="450">
        <v>1</v>
      </c>
      <c r="L8" s="450">
        <v>1</v>
      </c>
      <c r="M8" s="450">
        <v>0</v>
      </c>
      <c r="N8" s="450">
        <v>0</v>
      </c>
      <c r="O8" s="450">
        <v>0</v>
      </c>
      <c r="P8" s="450">
        <v>0</v>
      </c>
      <c r="Q8" s="450">
        <v>0</v>
      </c>
      <c r="R8" s="419"/>
      <c r="S8" s="419"/>
    </row>
    <row r="9" spans="1:19" ht="13.5" customHeight="1">
      <c r="A9" s="451"/>
      <c r="B9" s="432" t="s">
        <v>174</v>
      </c>
      <c r="C9" s="424">
        <f>IF(SUM(D9:Q9)=0,"-",SUM(D9:Q9))</f>
        <v>10236</v>
      </c>
      <c r="D9" s="450">
        <f>IF(SUM(D3:D8)=0,"-",SUM(D3:D8))</f>
        <v>22</v>
      </c>
      <c r="E9" s="450">
        <f>IF(SUM(E3:E8)=0,"-",SUM(E3:E8))</f>
        <v>55</v>
      </c>
      <c r="F9" s="450">
        <f>IF(SUM(F3:F8)=0,"-",SUM(F3:F8))</f>
        <v>156</v>
      </c>
      <c r="G9" s="450">
        <f>IF(SUM(G3:G8)=0,"-",SUM(G3:G8))</f>
        <v>209</v>
      </c>
      <c r="H9" s="450">
        <f>IF(SUM(H3:H8)=0,"-",SUM(H3:H8))</f>
        <v>295</v>
      </c>
      <c r="I9" s="450">
        <f>IF(SUM(I3:I8)=0,"-",SUM(I3:I8))</f>
        <v>442</v>
      </c>
      <c r="J9" s="450">
        <f>IF(SUM(J3:J8)=0,"-",SUM(J3:J8))</f>
        <v>2472</v>
      </c>
      <c r="K9" s="450">
        <f>IF(SUM(K3:K8)=0,"-",SUM(K3:K8))</f>
        <v>2210</v>
      </c>
      <c r="L9" s="450">
        <f>IF(SUM(L3:L8)=0,"-",SUM(L3:L8))</f>
        <v>1951</v>
      </c>
      <c r="M9" s="450">
        <f>IF(SUM(M3:M8)=0,"-",SUM(M3:M8))</f>
        <v>1732</v>
      </c>
      <c r="N9" s="450">
        <f>IF(SUM(N3:N8)=0,"-",SUM(N3:N8))</f>
        <v>642</v>
      </c>
      <c r="O9" s="450">
        <f>IF(SUM(O3:O8)=0,"-",SUM(O3:O8))</f>
        <v>49</v>
      </c>
      <c r="P9" s="450">
        <f>IF(SUM(P3:P8)=0,"-",SUM(P3:P8))</f>
        <v>1</v>
      </c>
      <c r="Q9" s="450">
        <v>0</v>
      </c>
      <c r="R9" s="423"/>
      <c r="S9" s="423"/>
    </row>
    <row r="10" spans="1:19" ht="13.5" customHeight="1">
      <c r="A10" s="449" t="s">
        <v>36</v>
      </c>
      <c r="B10" s="448" t="s">
        <v>173</v>
      </c>
      <c r="C10" s="424">
        <f>IF(SUM(D10:Q10)=0,"-",SUM(D10:Q10))</f>
        <v>436</v>
      </c>
      <c r="D10" s="366">
        <f>IF(SUM(D17,D24)=0,"-",SUM(D17,D24))</f>
        <v>1</v>
      </c>
      <c r="E10" s="366">
        <f>IF(SUM(E17,E24)=0,"-",SUM(E17,E24))</f>
        <v>1</v>
      </c>
      <c r="F10" s="366">
        <f>IF(SUM(F17,F24)=0,"-",SUM(F17,F24))</f>
        <v>2</v>
      </c>
      <c r="G10" s="366">
        <f>IF(SUM(G17,G24)=0,"-",SUM(G17,G24))</f>
        <v>5</v>
      </c>
      <c r="H10" s="366">
        <f>IF(SUM(H17,H24)=0,"-",SUM(H17,H24))</f>
        <v>12</v>
      </c>
      <c r="I10" s="366">
        <f>IF(SUM(I17,I24)=0,"-",SUM(I17,I24))</f>
        <v>14</v>
      </c>
      <c r="J10" s="366">
        <f>IF(SUM(J17,J24)=0,"-",SUM(J17,J24))</f>
        <v>100</v>
      </c>
      <c r="K10" s="366">
        <f>IF(SUM(K17,K24)=0,"-",SUM(K17,K24))</f>
        <v>79</v>
      </c>
      <c r="L10" s="366">
        <f>IF(SUM(L17,L24)=0,"-",SUM(L17,L24))</f>
        <v>94</v>
      </c>
      <c r="M10" s="366">
        <f>IF(SUM(M17,M24)=0,"-",SUM(M17,M24))</f>
        <v>98</v>
      </c>
      <c r="N10" s="366">
        <f>IF(SUM(N17,N24)=0,"-",SUM(N17,N24))</f>
        <v>27</v>
      </c>
      <c r="O10" s="366">
        <f>IF(SUM(O17,O24)=0,"-",SUM(O17,O24))</f>
        <v>3</v>
      </c>
      <c r="P10" s="366" t="str">
        <f>IF(SUM(P17,P24)=0,"-",SUM(P17,P24))</f>
        <v>-</v>
      </c>
      <c r="Q10" s="366" t="str">
        <f>IF(SUM(Q17,Q24)=0,"-",SUM(Q17,Q24))</f>
        <v>-</v>
      </c>
      <c r="R10" s="431"/>
      <c r="S10" s="431"/>
    </row>
    <row r="11" spans="1:19" ht="13.5" customHeight="1">
      <c r="A11" s="447"/>
      <c r="B11" s="433" t="s">
        <v>172</v>
      </c>
      <c r="C11" s="424">
        <f>IF(SUM(D11:Q11)=0,"-",SUM(D11:Q11))</f>
        <v>404</v>
      </c>
      <c r="D11" s="366">
        <f>IF(SUM(D18,D25)=0,"-",SUM(D18,D25))</f>
        <v>1</v>
      </c>
      <c r="E11" s="366">
        <f>IF(SUM(E18,E25)=0,"-",SUM(E18,E25))</f>
        <v>2</v>
      </c>
      <c r="F11" s="366">
        <f>IF(SUM(F18,F25)=0,"-",SUM(F18,F25))</f>
        <v>7</v>
      </c>
      <c r="G11" s="366">
        <f>IF(SUM(G18,G25)=0,"-",SUM(G18,G25))</f>
        <v>13</v>
      </c>
      <c r="H11" s="366">
        <f>IF(SUM(H18,H25)=0,"-",SUM(H18,H25))</f>
        <v>18</v>
      </c>
      <c r="I11" s="366">
        <f>IF(SUM(I18,I25)=0,"-",SUM(I18,I25))</f>
        <v>17</v>
      </c>
      <c r="J11" s="366">
        <f>IF(SUM(J18,J25)=0,"-",SUM(J18,J25))</f>
        <v>107</v>
      </c>
      <c r="K11" s="366">
        <f>IF(SUM(K18,K25)=0,"-",SUM(K18,K25))</f>
        <v>84</v>
      </c>
      <c r="L11" s="366">
        <f>IF(SUM(L18,L25)=0,"-",SUM(L18,L25))</f>
        <v>64</v>
      </c>
      <c r="M11" s="366">
        <f>IF(SUM(M18,M25)=0,"-",SUM(M18,M25))</f>
        <v>59</v>
      </c>
      <c r="N11" s="366">
        <f>IF(SUM(N18,N25)=0,"-",SUM(N18,N25))</f>
        <v>29</v>
      </c>
      <c r="O11" s="366">
        <f>IF(SUM(O18,O25)=0,"-",SUM(O18,O25))</f>
        <v>2</v>
      </c>
      <c r="P11" s="366">
        <f>IF(SUM(P18,P25)=0,"-",SUM(P18,P25))</f>
        <v>1</v>
      </c>
      <c r="Q11" s="366" t="str">
        <f>IF(SUM(Q18,Q25)=0,"-",SUM(Q18,Q25))</f>
        <v>-</v>
      </c>
      <c r="R11" s="431"/>
      <c r="S11" s="431"/>
    </row>
    <row r="12" spans="1:19" ht="13.5" customHeight="1">
      <c r="A12" s="447"/>
      <c r="B12" s="432" t="s">
        <v>171</v>
      </c>
      <c r="C12" s="424">
        <f>IF(SUM(D12:Q12)=0,"-",SUM(D12:Q12))</f>
        <v>58</v>
      </c>
      <c r="D12" s="366" t="str">
        <f>IF(SUM(D19,D26)=0,"-",SUM(D19,D26))</f>
        <v>-</v>
      </c>
      <c r="E12" s="366" t="str">
        <f>IF(SUM(E19,E26)=0,"-",SUM(E19,E26))</f>
        <v>-</v>
      </c>
      <c r="F12" s="366" t="str">
        <f>IF(SUM(F19,F26)=0,"-",SUM(F19,F26))</f>
        <v>-</v>
      </c>
      <c r="G12" s="366">
        <f>IF(SUM(G19,G26)=0,"-",SUM(G19,G26))</f>
        <v>3</v>
      </c>
      <c r="H12" s="366">
        <f>IF(SUM(H19,H26)=0,"-",SUM(H19,H26))</f>
        <v>3</v>
      </c>
      <c r="I12" s="366">
        <f>IF(SUM(I19,I26)=0,"-",SUM(I19,I26))</f>
        <v>6</v>
      </c>
      <c r="J12" s="366">
        <f>IF(SUM(J19,J26)=0,"-",SUM(J19,J26))</f>
        <v>15</v>
      </c>
      <c r="K12" s="366">
        <f>IF(SUM(K19,K26)=0,"-",SUM(K19,K26))</f>
        <v>10</v>
      </c>
      <c r="L12" s="366">
        <f>IF(SUM(L19,L26)=0,"-",SUM(L19,L26))</f>
        <v>9</v>
      </c>
      <c r="M12" s="366">
        <f>IF(SUM(M19,M26)=0,"-",SUM(M19,M26))</f>
        <v>11</v>
      </c>
      <c r="N12" s="366">
        <f>IF(SUM(N19,N26)=0,"-",SUM(N19,N26))</f>
        <v>1</v>
      </c>
      <c r="O12" s="366" t="str">
        <f>IF(SUM(O19,O26)=0,"-",SUM(O19,O26))</f>
        <v>-</v>
      </c>
      <c r="P12" s="366" t="str">
        <f>IF(SUM(P19,P26)=0,"-",SUM(P19,P26))</f>
        <v>-</v>
      </c>
      <c r="Q12" s="366" t="str">
        <f>IF(SUM(Q19,Q26)=0,"-",SUM(Q19,Q26))</f>
        <v>-</v>
      </c>
      <c r="R12" s="431"/>
      <c r="S12" s="431"/>
    </row>
    <row r="13" spans="1:19" ht="13.5" customHeight="1">
      <c r="A13" s="447"/>
      <c r="B13" s="432" t="s">
        <v>170</v>
      </c>
      <c r="C13" s="424">
        <f>IF(SUM(D13:Q13)=0,"-",SUM(D13:Q13))</f>
        <v>33</v>
      </c>
      <c r="D13" s="366" t="str">
        <f>IF(SUM(D20,D27)=0,"-",SUM(D20,D27))</f>
        <v>-</v>
      </c>
      <c r="E13" s="366">
        <f>IF(SUM(E20,E27)=0,"-",SUM(E20,E27))</f>
        <v>4</v>
      </c>
      <c r="F13" s="366">
        <f>IF(SUM(F20,F27)=0,"-",SUM(F20,F27))</f>
        <v>1</v>
      </c>
      <c r="G13" s="366">
        <f>IF(SUM(G20,G27)=0,"-",SUM(G20,G27))</f>
        <v>1</v>
      </c>
      <c r="H13" s="366">
        <f>IF(SUM(H20,H27)=0,"-",SUM(H20,H27))</f>
        <v>1</v>
      </c>
      <c r="I13" s="366">
        <f>IF(SUM(I20,I27)=0,"-",SUM(I20,I27))</f>
        <v>3</v>
      </c>
      <c r="J13" s="366">
        <f>IF(SUM(J20,J27)=0,"-",SUM(J20,J27))</f>
        <v>8</v>
      </c>
      <c r="K13" s="366">
        <f>IF(SUM(K20,K27)=0,"-",SUM(K20,K27))</f>
        <v>7</v>
      </c>
      <c r="L13" s="366">
        <f>IF(SUM(L20,L27)=0,"-",SUM(L20,L27))</f>
        <v>3</v>
      </c>
      <c r="M13" s="366">
        <f>IF(SUM(M20,M27)=0,"-",SUM(M20,M27))</f>
        <v>3</v>
      </c>
      <c r="N13" s="366">
        <f>IF(SUM(N20,N27)=0,"-",SUM(N20,N27))</f>
        <v>2</v>
      </c>
      <c r="O13" s="366" t="str">
        <f>IF(SUM(O20,O27)=0,"-",SUM(O20,O27))</f>
        <v>-</v>
      </c>
      <c r="P13" s="366" t="str">
        <f>IF(SUM(P20,P27)=0,"-",SUM(P20,P27))</f>
        <v>-</v>
      </c>
      <c r="Q13" s="366" t="str">
        <f>IF(SUM(Q20,Q27)=0,"-",SUM(Q20,Q27))</f>
        <v>-</v>
      </c>
      <c r="R13" s="431"/>
      <c r="S13" s="431"/>
    </row>
    <row r="14" spans="1:19" ht="13.5" customHeight="1">
      <c r="A14" s="447"/>
      <c r="B14" s="432" t="s">
        <v>169</v>
      </c>
      <c r="C14" s="424">
        <f>IF(SUM(D14:Q14)=0,"-",SUM(D14:Q14))</f>
        <v>16</v>
      </c>
      <c r="D14" s="366">
        <f>IF(SUM(D21,D28)=0,"-",SUM(D21,D28))</f>
        <v>1</v>
      </c>
      <c r="E14" s="366" t="str">
        <f>IF(SUM(E21,E28)=0,"-",SUM(E21,E28))</f>
        <v>-</v>
      </c>
      <c r="F14" s="366" t="str">
        <f>IF(SUM(F21,F28)=0,"-",SUM(F21,F28))</f>
        <v>-</v>
      </c>
      <c r="G14" s="366">
        <f>IF(SUM(G21,G28)=0,"-",SUM(G21,G28))</f>
        <v>2</v>
      </c>
      <c r="H14" s="366" t="str">
        <f>IF(SUM(H21,H28)=0,"-",SUM(H21,H28))</f>
        <v>-</v>
      </c>
      <c r="I14" s="366">
        <f>IF(SUM(I21,I28)=0,"-",SUM(I21,I28))</f>
        <v>1</v>
      </c>
      <c r="J14" s="366">
        <f>IF(SUM(J21,J28)=0,"-",SUM(J21,J28))</f>
        <v>2</v>
      </c>
      <c r="K14" s="366">
        <f>IF(SUM(K21,K28)=0,"-",SUM(K21,K28))</f>
        <v>6</v>
      </c>
      <c r="L14" s="366">
        <f>IF(SUM(L21,L28)=0,"-",SUM(L21,L28))</f>
        <v>3</v>
      </c>
      <c r="M14" s="366">
        <f>IF(SUM(M21,M28)=0,"-",SUM(M21,M28))</f>
        <v>1</v>
      </c>
      <c r="N14" s="366" t="str">
        <f>IF(SUM(N21,N28)=0,"-",SUM(N21,N28))</f>
        <v>-</v>
      </c>
      <c r="O14" s="366" t="str">
        <f>IF(SUM(O21,O28)=0,"-",SUM(O21,O28))</f>
        <v>-</v>
      </c>
      <c r="P14" s="366" t="str">
        <f>IF(SUM(P21,P28)=0,"-",SUM(P21,P28))</f>
        <v>-</v>
      </c>
      <c r="Q14" s="366" t="str">
        <f>IF(SUM(Q21,Q28)=0,"-",SUM(Q21,Q28))</f>
        <v>-</v>
      </c>
      <c r="R14" s="431"/>
      <c r="S14" s="431"/>
    </row>
    <row r="15" spans="1:19" ht="13.5" customHeight="1">
      <c r="A15" s="447"/>
      <c r="B15" s="432" t="s">
        <v>168</v>
      </c>
      <c r="C15" s="424" t="str">
        <f>IF(SUM(D15:Q15)=0,"-",SUM(D15:Q15))</f>
        <v>-</v>
      </c>
      <c r="D15" s="366" t="str">
        <f>IF(SUM(D22,D29)=0,"-",SUM(D22,D29))</f>
        <v>-</v>
      </c>
      <c r="E15" s="366" t="str">
        <f>IF(SUM(E22,E29)=0,"-",SUM(E22,E29))</f>
        <v>-</v>
      </c>
      <c r="F15" s="366" t="str">
        <f>IF(SUM(F22,F29)=0,"-",SUM(F22,F29))</f>
        <v>-</v>
      </c>
      <c r="G15" s="366" t="str">
        <f>IF(SUM(G22,G29)=0,"-",SUM(G22,G29))</f>
        <v>-</v>
      </c>
      <c r="H15" s="366" t="str">
        <f>IF(SUM(H22,H29)=0,"-",SUM(H22,H29))</f>
        <v>-</v>
      </c>
      <c r="I15" s="366" t="str">
        <f>IF(SUM(I22,I29)=0,"-",SUM(I22,I29))</f>
        <v>-</v>
      </c>
      <c r="J15" s="366" t="str">
        <f>IF(SUM(J22,J29)=0,"-",SUM(J22,J29))</f>
        <v>-</v>
      </c>
      <c r="K15" s="366" t="str">
        <f>IF(SUM(K22,K29)=0,"-",SUM(K22,K29))</f>
        <v>-</v>
      </c>
      <c r="L15" s="366" t="str">
        <f>IF(SUM(L22,L29)=0,"-",SUM(L22,L29))</f>
        <v>-</v>
      </c>
      <c r="M15" s="366" t="str">
        <f>IF(SUM(M22,M29)=0,"-",SUM(M22,M29))</f>
        <v>-</v>
      </c>
      <c r="N15" s="366" t="str">
        <f>IF(SUM(N22,N29)=0,"-",SUM(N22,N29))</f>
        <v>-</v>
      </c>
      <c r="O15" s="366" t="str">
        <f>IF(SUM(O22,O29)=0,"-",SUM(O22,O29))</f>
        <v>-</v>
      </c>
      <c r="P15" s="366" t="str">
        <f>IF(SUM(P22,P29)=0,"-",SUM(P22,P29))</f>
        <v>-</v>
      </c>
      <c r="Q15" s="366" t="str">
        <f>IF(SUM(Q22,Q29)=0,"-",SUM(Q22,Q29))</f>
        <v>-</v>
      </c>
      <c r="R15" s="431"/>
      <c r="S15" s="431"/>
    </row>
    <row r="16" spans="1:19" ht="13.5" customHeight="1">
      <c r="A16" s="446"/>
      <c r="B16" s="432" t="s">
        <v>174</v>
      </c>
      <c r="C16" s="424">
        <f>IF(SUM(D16:Q16)=0,"-",SUM(D16:Q16))</f>
        <v>947</v>
      </c>
      <c r="D16" s="377">
        <f>IF(SUM(D10:D15)=0,"-",SUM(D10:D15))</f>
        <v>3</v>
      </c>
      <c r="E16" s="377">
        <f>IF(SUM(E10:E15)=0,"-",SUM(E10:E15))</f>
        <v>7</v>
      </c>
      <c r="F16" s="377">
        <f>IF(SUM(F10:F15)=0,"-",SUM(F10:F15))</f>
        <v>10</v>
      </c>
      <c r="G16" s="377">
        <f>IF(SUM(G10:G15)=0,"-",SUM(G10:G15))</f>
        <v>24</v>
      </c>
      <c r="H16" s="377">
        <f>IF(SUM(H10:H15)=0,"-",SUM(H10:H15))</f>
        <v>34</v>
      </c>
      <c r="I16" s="377">
        <f>IF(SUM(I10:I15)=0,"-",SUM(I10:I15))</f>
        <v>41</v>
      </c>
      <c r="J16" s="377">
        <f>IF(SUM(J10:J15)=0,"-",SUM(J10:J15))</f>
        <v>232</v>
      </c>
      <c r="K16" s="377">
        <f>IF(SUM(K10:K15)=0,"-",SUM(K10:K15))</f>
        <v>186</v>
      </c>
      <c r="L16" s="377">
        <f>IF(SUM(L10:L15)=0,"-",SUM(L10:L15))</f>
        <v>173</v>
      </c>
      <c r="M16" s="377">
        <f>IF(SUM(M10:M15)=0,"-",SUM(M10:M15))</f>
        <v>172</v>
      </c>
      <c r="N16" s="377">
        <f>IF(SUM(N10:N15)=0,"-",SUM(N10:N15))</f>
        <v>59</v>
      </c>
      <c r="O16" s="377">
        <f>IF(SUM(O10:O15)=0,"-",SUM(O10:O15))</f>
        <v>5</v>
      </c>
      <c r="P16" s="377">
        <f>IF(SUM(P10:P15)=0,"-",SUM(P10:P15))</f>
        <v>1</v>
      </c>
      <c r="Q16" s="377" t="str">
        <f>IF(SUM(Q10:Q15)=0,"-",SUM(Q10:Q15))</f>
        <v>-</v>
      </c>
      <c r="R16" s="431"/>
      <c r="S16" s="431"/>
    </row>
    <row r="17" spans="1:19" ht="13.5" customHeight="1">
      <c r="A17" s="429"/>
      <c r="B17" s="445" t="s">
        <v>173</v>
      </c>
      <c r="C17" s="424" t="str">
        <f>IF(SUM(D17:Q17)=0,"-",SUM(D17:Q17))</f>
        <v>-</v>
      </c>
      <c r="D17" s="444" t="s">
        <v>93</v>
      </c>
      <c r="E17" s="444" t="s">
        <v>93</v>
      </c>
      <c r="F17" s="444" t="s">
        <v>93</v>
      </c>
      <c r="G17" s="444" t="s">
        <v>93</v>
      </c>
      <c r="H17" s="444" t="s">
        <v>93</v>
      </c>
      <c r="I17" s="444" t="s">
        <v>93</v>
      </c>
      <c r="J17" s="444" t="s">
        <v>93</v>
      </c>
      <c r="K17" s="444" t="s">
        <v>93</v>
      </c>
      <c r="L17" s="444" t="s">
        <v>93</v>
      </c>
      <c r="M17" s="444" t="s">
        <v>93</v>
      </c>
      <c r="N17" s="444" t="s">
        <v>93</v>
      </c>
      <c r="O17" s="444" t="s">
        <v>93</v>
      </c>
      <c r="P17" s="444" t="s">
        <v>93</v>
      </c>
      <c r="Q17" s="444" t="s">
        <v>93</v>
      </c>
      <c r="R17" s="443"/>
      <c r="S17" s="443"/>
    </row>
    <row r="18" spans="1:19" ht="13.5" customHeight="1">
      <c r="A18" s="429"/>
      <c r="B18" s="445" t="s">
        <v>172</v>
      </c>
      <c r="C18" s="424" t="str">
        <f>IF(SUM(D18:Q18)=0,"-",SUM(D18:Q18))</f>
        <v>-</v>
      </c>
      <c r="D18" s="444" t="s">
        <v>93</v>
      </c>
      <c r="E18" s="444" t="s">
        <v>93</v>
      </c>
      <c r="F18" s="444" t="s">
        <v>93</v>
      </c>
      <c r="G18" s="444" t="s">
        <v>93</v>
      </c>
      <c r="H18" s="444" t="s">
        <v>93</v>
      </c>
      <c r="I18" s="444" t="s">
        <v>93</v>
      </c>
      <c r="J18" s="444" t="s">
        <v>93</v>
      </c>
      <c r="K18" s="444" t="s">
        <v>93</v>
      </c>
      <c r="L18" s="444" t="s">
        <v>93</v>
      </c>
      <c r="M18" s="444" t="s">
        <v>93</v>
      </c>
      <c r="N18" s="444" t="s">
        <v>93</v>
      </c>
      <c r="O18" s="444" t="s">
        <v>93</v>
      </c>
      <c r="P18" s="444" t="s">
        <v>93</v>
      </c>
      <c r="Q18" s="444" t="s">
        <v>93</v>
      </c>
      <c r="R18" s="443"/>
      <c r="S18" s="443"/>
    </row>
    <row r="19" spans="1:19" ht="13.5" customHeight="1">
      <c r="A19" s="429"/>
      <c r="B19" s="445" t="s">
        <v>171</v>
      </c>
      <c r="C19" s="424" t="s">
        <v>93</v>
      </c>
      <c r="D19" s="444" t="s">
        <v>93</v>
      </c>
      <c r="E19" s="444" t="s">
        <v>93</v>
      </c>
      <c r="F19" s="444" t="s">
        <v>93</v>
      </c>
      <c r="G19" s="444">
        <v>1</v>
      </c>
      <c r="H19" s="444">
        <v>1</v>
      </c>
      <c r="I19" s="444">
        <v>1</v>
      </c>
      <c r="J19" s="444">
        <v>3</v>
      </c>
      <c r="K19" s="444">
        <v>4</v>
      </c>
      <c r="L19" s="444">
        <v>2</v>
      </c>
      <c r="M19" s="444">
        <v>2</v>
      </c>
      <c r="N19" s="444" t="s">
        <v>93</v>
      </c>
      <c r="O19" s="444" t="s">
        <v>93</v>
      </c>
      <c r="P19" s="444" t="s">
        <v>93</v>
      </c>
      <c r="Q19" s="444" t="s">
        <v>93</v>
      </c>
      <c r="R19" s="443"/>
      <c r="S19" s="443"/>
    </row>
    <row r="20" spans="1:19" ht="13.5" customHeight="1">
      <c r="A20" s="429" t="s">
        <v>124</v>
      </c>
      <c r="B20" s="445" t="s">
        <v>170</v>
      </c>
      <c r="C20" s="424" t="s">
        <v>93</v>
      </c>
      <c r="D20" s="444" t="s">
        <v>93</v>
      </c>
      <c r="E20" s="444" t="s">
        <v>93</v>
      </c>
      <c r="F20" s="444">
        <v>1</v>
      </c>
      <c r="G20" s="444" t="s">
        <v>93</v>
      </c>
      <c r="H20" s="444" t="s">
        <v>93</v>
      </c>
      <c r="I20" s="444" t="s">
        <v>93</v>
      </c>
      <c r="J20" s="444">
        <v>2</v>
      </c>
      <c r="K20" s="444" t="s">
        <v>93</v>
      </c>
      <c r="L20" s="444">
        <v>1</v>
      </c>
      <c r="M20" s="444">
        <v>1</v>
      </c>
      <c r="N20" s="444">
        <v>1</v>
      </c>
      <c r="O20" s="444" t="s">
        <v>93</v>
      </c>
      <c r="P20" s="444" t="s">
        <v>93</v>
      </c>
      <c r="Q20" s="444" t="s">
        <v>93</v>
      </c>
      <c r="R20" s="443"/>
      <c r="S20" s="443"/>
    </row>
    <row r="21" spans="1:19" ht="13.5" customHeight="1">
      <c r="A21" s="428"/>
      <c r="B21" s="445" t="s">
        <v>169</v>
      </c>
      <c r="C21" s="424" t="s">
        <v>93</v>
      </c>
      <c r="D21" s="444" t="s">
        <v>93</v>
      </c>
      <c r="E21" s="444" t="s">
        <v>93</v>
      </c>
      <c r="F21" s="444" t="s">
        <v>93</v>
      </c>
      <c r="G21" s="444">
        <v>1</v>
      </c>
      <c r="H21" s="444" t="s">
        <v>93</v>
      </c>
      <c r="I21" s="444" t="s">
        <v>93</v>
      </c>
      <c r="J21" s="444" t="s">
        <v>93</v>
      </c>
      <c r="K21" s="444">
        <v>1</v>
      </c>
      <c r="L21" s="444">
        <v>1</v>
      </c>
      <c r="M21" s="444" t="s">
        <v>93</v>
      </c>
      <c r="N21" s="444" t="s">
        <v>93</v>
      </c>
      <c r="O21" s="444" t="s">
        <v>93</v>
      </c>
      <c r="P21" s="444" t="s">
        <v>93</v>
      </c>
      <c r="Q21" s="444" t="s">
        <v>93</v>
      </c>
      <c r="R21" s="443"/>
      <c r="S21" s="443"/>
    </row>
    <row r="22" spans="1:19" ht="13.5" customHeight="1">
      <c r="A22" s="428"/>
      <c r="B22" s="445" t="s">
        <v>168</v>
      </c>
      <c r="C22" s="424" t="str">
        <f>IF(SUM(D22:Q22)=0,"-",SUM(D22:Q22))</f>
        <v>-</v>
      </c>
      <c r="D22" s="444" t="s">
        <v>93</v>
      </c>
      <c r="E22" s="444" t="s">
        <v>93</v>
      </c>
      <c r="F22" s="444" t="s">
        <v>93</v>
      </c>
      <c r="G22" s="444" t="s">
        <v>93</v>
      </c>
      <c r="H22" s="444" t="s">
        <v>93</v>
      </c>
      <c r="I22" s="444" t="s">
        <v>93</v>
      </c>
      <c r="J22" s="444" t="s">
        <v>93</v>
      </c>
      <c r="K22" s="444" t="s">
        <v>93</v>
      </c>
      <c r="L22" s="444" t="s">
        <v>93</v>
      </c>
      <c r="M22" s="444" t="s">
        <v>93</v>
      </c>
      <c r="N22" s="444" t="s">
        <v>93</v>
      </c>
      <c r="O22" s="444" t="s">
        <v>93</v>
      </c>
      <c r="P22" s="444" t="s">
        <v>93</v>
      </c>
      <c r="Q22" s="444" t="s">
        <v>93</v>
      </c>
      <c r="R22" s="443"/>
      <c r="S22" s="443"/>
    </row>
    <row r="23" spans="1:19" ht="13.5" customHeight="1">
      <c r="A23" s="426"/>
      <c r="B23" s="425" t="s">
        <v>167</v>
      </c>
      <c r="C23" s="424">
        <f>IF(SUM(D23:Q23)=0,"-",SUM(D23:Q23))</f>
        <v>23</v>
      </c>
      <c r="D23" s="424" t="str">
        <f>IF(SUM(D17:D22)=0,"-",SUM(D17:D22))</f>
        <v>-</v>
      </c>
      <c r="E23" s="424" t="str">
        <f>IF(SUM(E17:E22)=0,"-",SUM(E17:E22))</f>
        <v>-</v>
      </c>
      <c r="F23" s="424">
        <f>IF(SUM(F17:F22)=0,"-",SUM(F17:F22))</f>
        <v>1</v>
      </c>
      <c r="G23" s="424">
        <f>IF(SUM(G17:G22)=0,"-",SUM(G17:G22))</f>
        <v>2</v>
      </c>
      <c r="H23" s="424">
        <f>IF(SUM(H17:H22)=0,"-",SUM(H17:H22))</f>
        <v>1</v>
      </c>
      <c r="I23" s="424">
        <f>IF(SUM(I17:I22)=0,"-",SUM(I17:I22))</f>
        <v>1</v>
      </c>
      <c r="J23" s="424">
        <f>IF(SUM(J17:J22)=0,"-",SUM(J17:J22))</f>
        <v>5</v>
      </c>
      <c r="K23" s="424">
        <f>IF(SUM(K17:K22)=0,"-",SUM(K17:K22))</f>
        <v>5</v>
      </c>
      <c r="L23" s="424">
        <f>IF(SUM(L17:L22)=0,"-",SUM(L17:L22))</f>
        <v>4</v>
      </c>
      <c r="M23" s="424">
        <f>IF(SUM(M17:M22)=0,"-",SUM(M17:M22))</f>
        <v>3</v>
      </c>
      <c r="N23" s="424">
        <f>IF(SUM(N17:N22)=0,"-",SUM(N17:N22))</f>
        <v>1</v>
      </c>
      <c r="O23" s="424" t="str">
        <f>IF(SUM(O17:O22)=0,"-",SUM(O17:O22))</f>
        <v>-</v>
      </c>
      <c r="P23" s="424" t="str">
        <f>IF(SUM(P17:P22)=0,"-",SUM(P17:P22))</f>
        <v>-</v>
      </c>
      <c r="Q23" s="424" t="str">
        <f>IF(SUM(Q17:Q22)=0,"-",SUM(Q17:Q22))</f>
        <v>-</v>
      </c>
      <c r="R23" s="431"/>
      <c r="S23" s="431"/>
    </row>
    <row r="24" spans="1:19" ht="13.5" customHeight="1">
      <c r="A24" s="360"/>
      <c r="B24" s="442" t="s">
        <v>173</v>
      </c>
      <c r="C24" s="424">
        <f>IF(SUM(D24:Q24)=0,"-",SUM(D24:Q24))</f>
        <v>436</v>
      </c>
      <c r="D24" s="389">
        <v>1</v>
      </c>
      <c r="E24" s="389">
        <v>1</v>
      </c>
      <c r="F24" s="389">
        <v>2</v>
      </c>
      <c r="G24" s="389">
        <v>5</v>
      </c>
      <c r="H24" s="389">
        <v>12</v>
      </c>
      <c r="I24" s="389">
        <v>14</v>
      </c>
      <c r="J24" s="389">
        <v>100</v>
      </c>
      <c r="K24" s="389">
        <v>79</v>
      </c>
      <c r="L24" s="389">
        <v>94</v>
      </c>
      <c r="M24" s="389">
        <v>98</v>
      </c>
      <c r="N24" s="389">
        <v>27</v>
      </c>
      <c r="O24" s="389">
        <v>3</v>
      </c>
      <c r="P24" s="389" t="s">
        <v>15</v>
      </c>
      <c r="Q24" s="389" t="s">
        <v>15</v>
      </c>
      <c r="R24" s="440"/>
      <c r="S24" s="419"/>
    </row>
    <row r="25" spans="1:19" ht="13.5" customHeight="1">
      <c r="A25" s="360"/>
      <c r="B25" s="427" t="s">
        <v>172</v>
      </c>
      <c r="C25" s="424">
        <f>IF(SUM(D25:Q25)=0,"-",SUM(D25:Q25))</f>
        <v>404</v>
      </c>
      <c r="D25" s="389">
        <v>1</v>
      </c>
      <c r="E25" s="389">
        <v>2</v>
      </c>
      <c r="F25" s="389">
        <v>7</v>
      </c>
      <c r="G25" s="389">
        <v>13</v>
      </c>
      <c r="H25" s="389">
        <v>18</v>
      </c>
      <c r="I25" s="389">
        <v>17</v>
      </c>
      <c r="J25" s="389">
        <v>107</v>
      </c>
      <c r="K25" s="389">
        <v>84</v>
      </c>
      <c r="L25" s="389">
        <v>64</v>
      </c>
      <c r="M25" s="389">
        <v>59</v>
      </c>
      <c r="N25" s="389">
        <v>29</v>
      </c>
      <c r="O25" s="389">
        <v>2</v>
      </c>
      <c r="P25" s="389">
        <v>1</v>
      </c>
      <c r="Q25" s="389" t="s">
        <v>15</v>
      </c>
      <c r="R25" s="440"/>
      <c r="S25" s="419"/>
    </row>
    <row r="26" spans="1:19" ht="13.5" customHeight="1">
      <c r="A26" s="360"/>
      <c r="B26" s="427" t="s">
        <v>171</v>
      </c>
      <c r="C26" s="424">
        <f>IF(SUM(D26:Q26)=0,"-",SUM(D26:Q26))</f>
        <v>44</v>
      </c>
      <c r="D26" s="389" t="s">
        <v>15</v>
      </c>
      <c r="E26" s="389" t="s">
        <v>15</v>
      </c>
      <c r="F26" s="389" t="s">
        <v>15</v>
      </c>
      <c r="G26" s="389">
        <v>2</v>
      </c>
      <c r="H26" s="389">
        <v>2</v>
      </c>
      <c r="I26" s="389">
        <v>5</v>
      </c>
      <c r="J26" s="389">
        <v>12</v>
      </c>
      <c r="K26" s="389">
        <v>6</v>
      </c>
      <c r="L26" s="389">
        <v>7</v>
      </c>
      <c r="M26" s="389">
        <v>9</v>
      </c>
      <c r="N26" s="389">
        <v>1</v>
      </c>
      <c r="O26" s="389" t="s">
        <v>15</v>
      </c>
      <c r="P26" s="389" t="s">
        <v>15</v>
      </c>
      <c r="Q26" s="389" t="s">
        <v>15</v>
      </c>
      <c r="R26" s="440"/>
      <c r="S26" s="419"/>
    </row>
    <row r="27" spans="1:19" ht="13.5" customHeight="1">
      <c r="A27" s="429" t="s">
        <v>175</v>
      </c>
      <c r="B27" s="427" t="s">
        <v>170</v>
      </c>
      <c r="C27" s="424">
        <f>IF(SUM(D27:Q27)=0,"-",SUM(D27:Q27))</f>
        <v>27</v>
      </c>
      <c r="D27" s="389" t="s">
        <v>15</v>
      </c>
      <c r="E27" s="389">
        <v>4</v>
      </c>
      <c r="F27" s="389" t="s">
        <v>15</v>
      </c>
      <c r="G27" s="389">
        <v>1</v>
      </c>
      <c r="H27" s="389">
        <v>1</v>
      </c>
      <c r="I27" s="389">
        <v>3</v>
      </c>
      <c r="J27" s="389">
        <v>6</v>
      </c>
      <c r="K27" s="389">
        <v>7</v>
      </c>
      <c r="L27" s="389">
        <v>2</v>
      </c>
      <c r="M27" s="389">
        <v>2</v>
      </c>
      <c r="N27" s="389">
        <v>1</v>
      </c>
      <c r="O27" s="389" t="s">
        <v>15</v>
      </c>
      <c r="P27" s="389" t="s">
        <v>15</v>
      </c>
      <c r="Q27" s="389" t="s">
        <v>15</v>
      </c>
      <c r="R27" s="440"/>
      <c r="S27" s="419"/>
    </row>
    <row r="28" spans="1:19" ht="13.5" customHeight="1">
      <c r="A28" s="438"/>
      <c r="B28" s="427" t="s">
        <v>169</v>
      </c>
      <c r="C28" s="424">
        <f>IF(SUM(D28:Q28)=0,"-",SUM(D28:Q28))</f>
        <v>13</v>
      </c>
      <c r="D28" s="389">
        <v>1</v>
      </c>
      <c r="E28" s="389" t="s">
        <v>15</v>
      </c>
      <c r="F28" s="389" t="s">
        <v>15</v>
      </c>
      <c r="G28" s="389">
        <v>1</v>
      </c>
      <c r="H28" s="389" t="s">
        <v>15</v>
      </c>
      <c r="I28" s="389">
        <v>1</v>
      </c>
      <c r="J28" s="389">
        <v>2</v>
      </c>
      <c r="K28" s="389">
        <v>5</v>
      </c>
      <c r="L28" s="389">
        <v>2</v>
      </c>
      <c r="M28" s="389">
        <v>1</v>
      </c>
      <c r="N28" s="389" t="s">
        <v>15</v>
      </c>
      <c r="O28" s="389" t="s">
        <v>15</v>
      </c>
      <c r="P28" s="389" t="s">
        <v>15</v>
      </c>
      <c r="Q28" s="389" t="s">
        <v>15</v>
      </c>
      <c r="R28" s="440"/>
      <c r="S28" s="419"/>
    </row>
    <row r="29" spans="1:19" ht="13.5" customHeight="1">
      <c r="A29" s="438"/>
      <c r="B29" s="427" t="s">
        <v>168</v>
      </c>
      <c r="C29" s="424" t="str">
        <f>IF(SUM(D29:Q29)=0,"-",SUM(D29:Q29))</f>
        <v>-</v>
      </c>
      <c r="D29" s="389" t="s">
        <v>15</v>
      </c>
      <c r="E29" s="389" t="s">
        <v>15</v>
      </c>
      <c r="F29" s="389" t="s">
        <v>15</v>
      </c>
      <c r="G29" s="389" t="s">
        <v>15</v>
      </c>
      <c r="H29" s="389" t="s">
        <v>15</v>
      </c>
      <c r="I29" s="389" t="s">
        <v>15</v>
      </c>
      <c r="J29" s="389" t="s">
        <v>15</v>
      </c>
      <c r="K29" s="389" t="s">
        <v>15</v>
      </c>
      <c r="L29" s="389" t="s">
        <v>15</v>
      </c>
      <c r="M29" s="389" t="s">
        <v>15</v>
      </c>
      <c r="N29" s="389" t="s">
        <v>15</v>
      </c>
      <c r="O29" s="389" t="s">
        <v>15</v>
      </c>
      <c r="P29" s="389" t="s">
        <v>15</v>
      </c>
      <c r="Q29" s="389" t="s">
        <v>15</v>
      </c>
      <c r="R29" s="440"/>
      <c r="S29" s="419"/>
    </row>
    <row r="30" spans="1:19" ht="13.5" customHeight="1">
      <c r="A30" s="437"/>
      <c r="B30" s="436" t="s">
        <v>167</v>
      </c>
      <c r="C30" s="424">
        <f>IF(SUM(D30:Q30)=0,"-",SUM(D30:Q30))</f>
        <v>924</v>
      </c>
      <c r="D30" s="441">
        <f>IF(SUM(D24:D29)=0,"-",SUM(D24:D29))</f>
        <v>3</v>
      </c>
      <c r="E30" s="441">
        <f>IF(SUM(E24:E29)=0,"-",SUM(E24:E29))</f>
        <v>7</v>
      </c>
      <c r="F30" s="441">
        <f>IF(SUM(F24:F29)=0,"-",SUM(F24:F29))</f>
        <v>9</v>
      </c>
      <c r="G30" s="441">
        <f>IF(SUM(G24:G29)=0,"-",SUM(G24:G29))</f>
        <v>22</v>
      </c>
      <c r="H30" s="441">
        <f>IF(SUM(H24:H29)=0,"-",SUM(H24:H29))</f>
        <v>33</v>
      </c>
      <c r="I30" s="441">
        <f>IF(SUM(I24:I29)=0,"-",SUM(I24:I29))</f>
        <v>40</v>
      </c>
      <c r="J30" s="441">
        <f>IF(SUM(J24:J29)=0,"-",SUM(J24:J29))</f>
        <v>227</v>
      </c>
      <c r="K30" s="441">
        <f>IF(SUM(K24:K29)=0,"-",SUM(K24:K29))</f>
        <v>181</v>
      </c>
      <c r="L30" s="441">
        <f>IF(SUM(L24:L29)=0,"-",SUM(L24:L29))</f>
        <v>169</v>
      </c>
      <c r="M30" s="441">
        <f>IF(SUM(M24:M29)=0,"-",SUM(M24:M29))</f>
        <v>169</v>
      </c>
      <c r="N30" s="441">
        <f>IF(SUM(N24:N29)=0,"-",SUM(N24:N29))</f>
        <v>58</v>
      </c>
      <c r="O30" s="441">
        <f>IF(SUM(O24:O29)=0,"-",SUM(O24:O29))</f>
        <v>5</v>
      </c>
      <c r="P30" s="441">
        <f>IF(SUM(P24:P29)=0,"-",SUM(P24:P29))</f>
        <v>1</v>
      </c>
      <c r="Q30" s="441" t="str">
        <f>IF(SUM(Q24:Q29)=0,"-",SUM(Q24:Q29))</f>
        <v>-</v>
      </c>
      <c r="R30" s="440"/>
      <c r="S30" s="423"/>
    </row>
    <row r="31" spans="1:19" s="430" customFormat="1" ht="12.75" customHeight="1">
      <c r="A31" s="65" t="s">
        <v>14</v>
      </c>
      <c r="B31" s="434" t="s">
        <v>173</v>
      </c>
      <c r="C31" s="424" t="str">
        <f>IF(SUM(D31:Q31)=0,"-",SUM(D31:Q31))</f>
        <v>-</v>
      </c>
      <c r="D31" s="61" t="str">
        <f>D38</f>
        <v>-</v>
      </c>
      <c r="E31" s="61" t="str">
        <f>E38</f>
        <v>-</v>
      </c>
      <c r="F31" s="61" t="str">
        <f>F38</f>
        <v>-</v>
      </c>
      <c r="G31" s="61" t="str">
        <f>G38</f>
        <v>-</v>
      </c>
      <c r="H31" s="61" t="str">
        <f>H38</f>
        <v>-</v>
      </c>
      <c r="I31" s="61" t="str">
        <f>I38</f>
        <v>-</v>
      </c>
      <c r="J31" s="61" t="str">
        <f>J38</f>
        <v>-</v>
      </c>
      <c r="K31" s="61" t="str">
        <f>K38</f>
        <v>-</v>
      </c>
      <c r="L31" s="61" t="str">
        <f>L38</f>
        <v>-</v>
      </c>
      <c r="M31" s="61" t="str">
        <f>M38</f>
        <v>-</v>
      </c>
      <c r="N31" s="61" t="str">
        <f>N38</f>
        <v>-</v>
      </c>
      <c r="O31" s="61" t="str">
        <f>O38</f>
        <v>-</v>
      </c>
      <c r="P31" s="61" t="str">
        <f>P38</f>
        <v>-</v>
      </c>
      <c r="Q31" s="61" t="str">
        <f>Q38</f>
        <v>-</v>
      </c>
      <c r="R31" s="431"/>
      <c r="S31" s="431"/>
    </row>
    <row r="32" spans="1:19" s="430" customFormat="1" ht="12.75" customHeight="1">
      <c r="A32" s="439"/>
      <c r="B32" s="433" t="s">
        <v>172</v>
      </c>
      <c r="C32" s="424" t="str">
        <f>IF(SUM(D32:Q32)=0,"-",SUM(D32:Q32))</f>
        <v>-</v>
      </c>
      <c r="D32" s="61" t="str">
        <f>D39</f>
        <v>-</v>
      </c>
      <c r="E32" s="61" t="str">
        <f>E39</f>
        <v>-</v>
      </c>
      <c r="F32" s="61" t="str">
        <f>F39</f>
        <v>-</v>
      </c>
      <c r="G32" s="61" t="str">
        <f>G39</f>
        <v>-</v>
      </c>
      <c r="H32" s="61" t="str">
        <f>H39</f>
        <v>-</v>
      </c>
      <c r="I32" s="61" t="str">
        <f>I39</f>
        <v>-</v>
      </c>
      <c r="J32" s="61" t="str">
        <f>J39</f>
        <v>-</v>
      </c>
      <c r="K32" s="61" t="str">
        <f>K39</f>
        <v>-</v>
      </c>
      <c r="L32" s="61" t="str">
        <f>L39</f>
        <v>-</v>
      </c>
      <c r="M32" s="61" t="str">
        <f>M39</f>
        <v>-</v>
      </c>
      <c r="N32" s="61" t="str">
        <f>N39</f>
        <v>-</v>
      </c>
      <c r="O32" s="61" t="str">
        <f>O39</f>
        <v>-</v>
      </c>
      <c r="P32" s="61" t="str">
        <f>P39</f>
        <v>-</v>
      </c>
      <c r="Q32" s="61" t="str">
        <f>Q39</f>
        <v>-</v>
      </c>
      <c r="R32" s="431"/>
      <c r="S32" s="431"/>
    </row>
    <row r="33" spans="1:19" s="430" customFormat="1" ht="12.75" customHeight="1">
      <c r="A33" s="439"/>
      <c r="B33" s="432" t="s">
        <v>171</v>
      </c>
      <c r="C33" s="424" t="str">
        <f>IF(SUM(D33:Q33)=0,"-",SUM(D33:Q33))</f>
        <v>-</v>
      </c>
      <c r="D33" s="61" t="str">
        <f>D40</f>
        <v>-</v>
      </c>
      <c r="E33" s="61" t="str">
        <f>E40</f>
        <v>-</v>
      </c>
      <c r="F33" s="61" t="str">
        <f>F40</f>
        <v>-</v>
      </c>
      <c r="G33" s="61" t="str">
        <f>G40</f>
        <v>-</v>
      </c>
      <c r="H33" s="61" t="str">
        <f>H40</f>
        <v>-</v>
      </c>
      <c r="I33" s="61" t="str">
        <f>I40</f>
        <v>-</v>
      </c>
      <c r="J33" s="61" t="str">
        <f>J40</f>
        <v>-</v>
      </c>
      <c r="K33" s="61" t="str">
        <f>K40</f>
        <v>-</v>
      </c>
      <c r="L33" s="61" t="str">
        <f>L40</f>
        <v>-</v>
      </c>
      <c r="M33" s="61" t="str">
        <f>M40</f>
        <v>-</v>
      </c>
      <c r="N33" s="61" t="str">
        <f>N40</f>
        <v>-</v>
      </c>
      <c r="O33" s="61" t="str">
        <f>O40</f>
        <v>-</v>
      </c>
      <c r="P33" s="61" t="str">
        <f>P40</f>
        <v>-</v>
      </c>
      <c r="Q33" s="61" t="str">
        <f>Q40</f>
        <v>-</v>
      </c>
      <c r="R33" s="431"/>
      <c r="S33" s="431"/>
    </row>
    <row r="34" spans="1:19" s="430" customFormat="1" ht="12.75" customHeight="1">
      <c r="A34" s="439"/>
      <c r="B34" s="432" t="s">
        <v>170</v>
      </c>
      <c r="C34" s="424" t="str">
        <f>IF(SUM(D34:Q34)=0,"-",SUM(D34:Q34))</f>
        <v>-</v>
      </c>
      <c r="D34" s="61" t="str">
        <f>D41</f>
        <v>-</v>
      </c>
      <c r="E34" s="61" t="str">
        <f>E41</f>
        <v>-</v>
      </c>
      <c r="F34" s="61" t="str">
        <f>F41</f>
        <v>-</v>
      </c>
      <c r="G34" s="61" t="str">
        <f>G41</f>
        <v>-</v>
      </c>
      <c r="H34" s="61" t="str">
        <f>H41</f>
        <v>-</v>
      </c>
      <c r="I34" s="61" t="str">
        <f>I41</f>
        <v>-</v>
      </c>
      <c r="J34" s="61" t="str">
        <f>J41</f>
        <v>-</v>
      </c>
      <c r="K34" s="61" t="str">
        <f>K41</f>
        <v>-</v>
      </c>
      <c r="L34" s="61" t="str">
        <f>L41</f>
        <v>-</v>
      </c>
      <c r="M34" s="61" t="str">
        <f>M41</f>
        <v>-</v>
      </c>
      <c r="N34" s="61" t="str">
        <f>N41</f>
        <v>-</v>
      </c>
      <c r="O34" s="61" t="str">
        <f>O41</f>
        <v>-</v>
      </c>
      <c r="P34" s="61" t="str">
        <f>P41</f>
        <v>-</v>
      </c>
      <c r="Q34" s="61" t="str">
        <f>Q41</f>
        <v>-</v>
      </c>
      <c r="R34" s="431"/>
      <c r="S34" s="431"/>
    </row>
    <row r="35" spans="1:19" s="430" customFormat="1" ht="12.75" customHeight="1">
      <c r="A35" s="439"/>
      <c r="B35" s="432" t="s">
        <v>169</v>
      </c>
      <c r="C35" s="424" t="str">
        <f>IF(SUM(D35:Q35)=0,"-",SUM(D35:Q35))</f>
        <v>-</v>
      </c>
      <c r="D35" s="61" t="str">
        <f>D42</f>
        <v>-</v>
      </c>
      <c r="E35" s="61" t="str">
        <f>E42</f>
        <v>-</v>
      </c>
      <c r="F35" s="61" t="str">
        <f>F42</f>
        <v>-</v>
      </c>
      <c r="G35" s="61" t="str">
        <f>G42</f>
        <v>-</v>
      </c>
      <c r="H35" s="61" t="str">
        <f>H42</f>
        <v>-</v>
      </c>
      <c r="I35" s="61" t="str">
        <f>I42</f>
        <v>-</v>
      </c>
      <c r="J35" s="61" t="str">
        <f>J42</f>
        <v>-</v>
      </c>
      <c r="K35" s="61" t="str">
        <f>K42</f>
        <v>-</v>
      </c>
      <c r="L35" s="61" t="str">
        <f>L42</f>
        <v>-</v>
      </c>
      <c r="M35" s="61" t="str">
        <f>M42</f>
        <v>-</v>
      </c>
      <c r="N35" s="61" t="str">
        <f>N42</f>
        <v>-</v>
      </c>
      <c r="O35" s="61" t="str">
        <f>O42</f>
        <v>-</v>
      </c>
      <c r="P35" s="61" t="str">
        <f>P42</f>
        <v>-</v>
      </c>
      <c r="Q35" s="61" t="str">
        <f>Q42</f>
        <v>-</v>
      </c>
      <c r="R35" s="431"/>
      <c r="S35" s="431"/>
    </row>
    <row r="36" spans="1:19" s="430" customFormat="1" ht="12.75" customHeight="1">
      <c r="A36" s="439"/>
      <c r="B36" s="432" t="s">
        <v>168</v>
      </c>
      <c r="C36" s="424" t="str">
        <f>IF(SUM(D36:Q36)=0,"-",SUM(D36:Q36))</f>
        <v>-</v>
      </c>
      <c r="D36" s="61" t="str">
        <f>D43</f>
        <v>-</v>
      </c>
      <c r="E36" s="61" t="str">
        <f>E43</f>
        <v>-</v>
      </c>
      <c r="F36" s="61" t="str">
        <f>F43</f>
        <v>-</v>
      </c>
      <c r="G36" s="61" t="str">
        <f>G43</f>
        <v>-</v>
      </c>
      <c r="H36" s="61" t="str">
        <f>H43</f>
        <v>-</v>
      </c>
      <c r="I36" s="61" t="str">
        <f>I43</f>
        <v>-</v>
      </c>
      <c r="J36" s="61" t="str">
        <f>J43</f>
        <v>-</v>
      </c>
      <c r="K36" s="61" t="str">
        <f>K43</f>
        <v>-</v>
      </c>
      <c r="L36" s="61" t="str">
        <f>L43</f>
        <v>-</v>
      </c>
      <c r="M36" s="61" t="str">
        <f>M43</f>
        <v>-</v>
      </c>
      <c r="N36" s="61" t="str">
        <f>N43</f>
        <v>-</v>
      </c>
      <c r="O36" s="61" t="str">
        <f>O43</f>
        <v>-</v>
      </c>
      <c r="P36" s="61" t="str">
        <f>P43</f>
        <v>-</v>
      </c>
      <c r="Q36" s="61" t="str">
        <f>Q43</f>
        <v>-</v>
      </c>
      <c r="R36" s="431"/>
      <c r="S36" s="431"/>
    </row>
    <row r="37" spans="1:19" s="430" customFormat="1" ht="12.75" customHeight="1">
      <c r="A37" s="397"/>
      <c r="B37" s="432" t="s">
        <v>174</v>
      </c>
      <c r="C37" s="424" t="str">
        <f>IF(SUM(D37:Q37)=0,"-",SUM(D37:Q37))</f>
        <v>-</v>
      </c>
      <c r="D37" s="61" t="str">
        <f>D44</f>
        <v>-</v>
      </c>
      <c r="E37" s="61" t="str">
        <f>E44</f>
        <v>-</v>
      </c>
      <c r="F37" s="61" t="str">
        <f>F44</f>
        <v>-</v>
      </c>
      <c r="G37" s="61" t="str">
        <f>G44</f>
        <v>-</v>
      </c>
      <c r="H37" s="61" t="str">
        <f>H44</f>
        <v>-</v>
      </c>
      <c r="I37" s="61" t="str">
        <f>I44</f>
        <v>-</v>
      </c>
      <c r="J37" s="61" t="str">
        <f>J44</f>
        <v>-</v>
      </c>
      <c r="K37" s="61" t="str">
        <f>K44</f>
        <v>-</v>
      </c>
      <c r="L37" s="61" t="str">
        <f>L44</f>
        <v>-</v>
      </c>
      <c r="M37" s="61" t="str">
        <f>M44</f>
        <v>-</v>
      </c>
      <c r="N37" s="61" t="str">
        <f>N44</f>
        <v>-</v>
      </c>
      <c r="O37" s="61" t="str">
        <f>O44</f>
        <v>-</v>
      </c>
      <c r="P37" s="61" t="str">
        <f>P44</f>
        <v>-</v>
      </c>
      <c r="Q37" s="61" t="str">
        <f>Q44</f>
        <v>-</v>
      </c>
      <c r="R37" s="431"/>
      <c r="S37" s="431"/>
    </row>
    <row r="38" spans="1:19" ht="13.5" customHeight="1">
      <c r="A38" s="360"/>
      <c r="B38" s="427" t="s">
        <v>173</v>
      </c>
      <c r="C38" s="424" t="str">
        <f>IF(SUM(D38:Q38)=0,"-",SUM(D38:Q38))</f>
        <v>-</v>
      </c>
      <c r="D38" s="355" t="s">
        <v>6</v>
      </c>
      <c r="E38" s="355" t="s">
        <v>15</v>
      </c>
      <c r="F38" s="355" t="s">
        <v>15</v>
      </c>
      <c r="G38" s="355" t="s">
        <v>6</v>
      </c>
      <c r="H38" s="355" t="s">
        <v>6</v>
      </c>
      <c r="I38" s="355" t="s">
        <v>6</v>
      </c>
      <c r="J38" s="355" t="s">
        <v>6</v>
      </c>
      <c r="K38" s="355" t="s">
        <v>6</v>
      </c>
      <c r="L38" s="355" t="s">
        <v>6</v>
      </c>
      <c r="M38" s="355" t="s">
        <v>6</v>
      </c>
      <c r="N38" s="355" t="s">
        <v>6</v>
      </c>
      <c r="O38" s="355" t="s">
        <v>6</v>
      </c>
      <c r="P38" s="355" t="s">
        <v>6</v>
      </c>
      <c r="Q38" s="355" t="s">
        <v>6</v>
      </c>
      <c r="R38" s="419"/>
      <c r="S38" s="419"/>
    </row>
    <row r="39" spans="1:19" ht="13.5" customHeight="1">
      <c r="A39" s="360"/>
      <c r="B39" s="427" t="s">
        <v>172</v>
      </c>
      <c r="C39" s="424" t="str">
        <f>IF(SUM(D39:Q39)=0,"-",SUM(D39:Q39))</f>
        <v>-</v>
      </c>
      <c r="D39" s="355" t="s">
        <v>6</v>
      </c>
      <c r="E39" s="355" t="s">
        <v>6</v>
      </c>
      <c r="F39" s="355" t="s">
        <v>6</v>
      </c>
      <c r="G39" s="355" t="s">
        <v>6</v>
      </c>
      <c r="H39" s="355" t="s">
        <v>15</v>
      </c>
      <c r="I39" s="355" t="s">
        <v>6</v>
      </c>
      <c r="J39" s="355" t="s">
        <v>6</v>
      </c>
      <c r="K39" s="355" t="s">
        <v>6</v>
      </c>
      <c r="L39" s="355" t="s">
        <v>6</v>
      </c>
      <c r="M39" s="355" t="s">
        <v>6</v>
      </c>
      <c r="N39" s="355" t="s">
        <v>6</v>
      </c>
      <c r="O39" s="355" t="s">
        <v>6</v>
      </c>
      <c r="P39" s="355" t="s">
        <v>6</v>
      </c>
      <c r="Q39" s="355" t="s">
        <v>6</v>
      </c>
      <c r="R39" s="419"/>
      <c r="S39" s="419"/>
    </row>
    <row r="40" spans="1:19" ht="13.5" customHeight="1">
      <c r="A40" s="360"/>
      <c r="B40" s="427" t="s">
        <v>171</v>
      </c>
      <c r="C40" s="424" t="str">
        <f>IF(SUM(D40:Q40)=0,"-",SUM(D40:Q40))</f>
        <v>-</v>
      </c>
      <c r="D40" s="355" t="s">
        <v>6</v>
      </c>
      <c r="E40" s="355" t="s">
        <v>6</v>
      </c>
      <c r="F40" s="355" t="s">
        <v>6</v>
      </c>
      <c r="G40" s="355" t="s">
        <v>6</v>
      </c>
      <c r="H40" s="355" t="s">
        <v>6</v>
      </c>
      <c r="I40" s="355" t="s">
        <v>6</v>
      </c>
      <c r="J40" s="355" t="s">
        <v>6</v>
      </c>
      <c r="K40" s="355" t="s">
        <v>6</v>
      </c>
      <c r="L40" s="355" t="s">
        <v>6</v>
      </c>
      <c r="M40" s="355" t="s">
        <v>6</v>
      </c>
      <c r="N40" s="355" t="s">
        <v>6</v>
      </c>
      <c r="O40" s="355" t="s">
        <v>6</v>
      </c>
      <c r="P40" s="355" t="s">
        <v>6</v>
      </c>
      <c r="Q40" s="355" t="s">
        <v>6</v>
      </c>
      <c r="R40" s="419"/>
      <c r="S40" s="419"/>
    </row>
    <row r="41" spans="1:19" ht="13.5" customHeight="1">
      <c r="A41" s="429" t="s">
        <v>99</v>
      </c>
      <c r="B41" s="427" t="s">
        <v>170</v>
      </c>
      <c r="C41" s="424" t="str">
        <f>IF(SUM(D41:Q41)=0,"-",SUM(D41:Q41))</f>
        <v>-</v>
      </c>
      <c r="D41" s="355" t="s">
        <v>6</v>
      </c>
      <c r="E41" s="355" t="s">
        <v>6</v>
      </c>
      <c r="F41" s="355" t="s">
        <v>6</v>
      </c>
      <c r="G41" s="355" t="s">
        <v>6</v>
      </c>
      <c r="H41" s="355" t="s">
        <v>6</v>
      </c>
      <c r="I41" s="355" t="s">
        <v>6</v>
      </c>
      <c r="J41" s="355" t="s">
        <v>6</v>
      </c>
      <c r="K41" s="355" t="s">
        <v>6</v>
      </c>
      <c r="L41" s="355" t="s">
        <v>6</v>
      </c>
      <c r="M41" s="355" t="s">
        <v>6</v>
      </c>
      <c r="N41" s="355" t="s">
        <v>6</v>
      </c>
      <c r="O41" s="355" t="s">
        <v>6</v>
      </c>
      <c r="P41" s="355" t="s">
        <v>6</v>
      </c>
      <c r="Q41" s="355" t="s">
        <v>6</v>
      </c>
      <c r="R41" s="419"/>
      <c r="S41" s="419"/>
    </row>
    <row r="42" spans="1:19" ht="13.5" customHeight="1">
      <c r="A42" s="438"/>
      <c r="B42" s="427" t="s">
        <v>169</v>
      </c>
      <c r="C42" s="424" t="str">
        <f>IF(SUM(D42:Q42)=0,"-",SUM(D42:Q42))</f>
        <v>-</v>
      </c>
      <c r="D42" s="355" t="s">
        <v>6</v>
      </c>
      <c r="E42" s="355" t="s">
        <v>6</v>
      </c>
      <c r="F42" s="355" t="s">
        <v>6</v>
      </c>
      <c r="G42" s="355" t="s">
        <v>6</v>
      </c>
      <c r="H42" s="355" t="s">
        <v>6</v>
      </c>
      <c r="I42" s="355" t="s">
        <v>6</v>
      </c>
      <c r="J42" s="355" t="s">
        <v>6</v>
      </c>
      <c r="K42" s="355" t="s">
        <v>6</v>
      </c>
      <c r="L42" s="355" t="s">
        <v>6</v>
      </c>
      <c r="M42" s="355" t="s">
        <v>6</v>
      </c>
      <c r="N42" s="355" t="s">
        <v>6</v>
      </c>
      <c r="O42" s="355" t="s">
        <v>6</v>
      </c>
      <c r="P42" s="355" t="s">
        <v>6</v>
      </c>
      <c r="Q42" s="355" t="s">
        <v>6</v>
      </c>
      <c r="R42" s="419"/>
      <c r="S42" s="419"/>
    </row>
    <row r="43" spans="1:19" ht="13.5" customHeight="1">
      <c r="A43" s="438"/>
      <c r="B43" s="427" t="s">
        <v>168</v>
      </c>
      <c r="C43" s="424" t="str">
        <f>IF(SUM(D43:Q43)=0,"-",SUM(D43:Q43))</f>
        <v>-</v>
      </c>
      <c r="D43" s="355" t="s">
        <v>6</v>
      </c>
      <c r="E43" s="355" t="s">
        <v>6</v>
      </c>
      <c r="F43" s="355" t="s">
        <v>6</v>
      </c>
      <c r="G43" s="355" t="s">
        <v>6</v>
      </c>
      <c r="H43" s="355" t="s">
        <v>6</v>
      </c>
      <c r="I43" s="355" t="s">
        <v>6</v>
      </c>
      <c r="J43" s="355" t="s">
        <v>6</v>
      </c>
      <c r="K43" s="355" t="s">
        <v>6</v>
      </c>
      <c r="L43" s="355" t="s">
        <v>6</v>
      </c>
      <c r="M43" s="355" t="s">
        <v>6</v>
      </c>
      <c r="N43" s="355" t="s">
        <v>6</v>
      </c>
      <c r="O43" s="355" t="s">
        <v>6</v>
      </c>
      <c r="P43" s="355" t="s">
        <v>6</v>
      </c>
      <c r="Q43" s="355" t="s">
        <v>6</v>
      </c>
      <c r="R43" s="419"/>
      <c r="S43" s="419"/>
    </row>
    <row r="44" spans="1:19" ht="13.5" customHeight="1">
      <c r="A44" s="437"/>
      <c r="B44" s="436" t="s">
        <v>167</v>
      </c>
      <c r="C44" s="424" t="str">
        <f>IF(SUM(D44:Q44)=0,"-",SUM(D44:Q44))</f>
        <v>-</v>
      </c>
      <c r="D44" s="435" t="str">
        <f>IF(SUM(D38:D43)=0,"-",SUM(D38:D43))</f>
        <v>-</v>
      </c>
      <c r="E44" s="435" t="str">
        <f>IF(SUM(E38:E43)=0,"-",SUM(E38:E43))</f>
        <v>-</v>
      </c>
      <c r="F44" s="435" t="str">
        <f>IF(SUM(F38:F43)=0,"-",SUM(F38:F43))</f>
        <v>-</v>
      </c>
      <c r="G44" s="435" t="str">
        <f>IF(SUM(G38:G43)=0,"-",SUM(G38:G43))</f>
        <v>-</v>
      </c>
      <c r="H44" s="435" t="str">
        <f>IF(SUM(H38:H43)=0,"-",SUM(H38:H43))</f>
        <v>-</v>
      </c>
      <c r="I44" s="435" t="str">
        <f>IF(SUM(I38:I43)=0,"-",SUM(I38:I43))</f>
        <v>-</v>
      </c>
      <c r="J44" s="435" t="str">
        <f>IF(SUM(J38:J43)=0,"-",SUM(J38:J43))</f>
        <v>-</v>
      </c>
      <c r="K44" s="435" t="str">
        <f>IF(SUM(K38:K43)=0,"-",SUM(K38:K43))</f>
        <v>-</v>
      </c>
      <c r="L44" s="435" t="str">
        <f>IF(SUM(L38:L43)=0,"-",SUM(L38:L43))</f>
        <v>-</v>
      </c>
      <c r="M44" s="435" t="str">
        <f>IF(SUM(M38:M43)=0,"-",SUM(M38:M43))</f>
        <v>-</v>
      </c>
      <c r="N44" s="435" t="str">
        <f>IF(SUM(N38:N43)=0,"-",SUM(N38:N43))</f>
        <v>-</v>
      </c>
      <c r="O44" s="435" t="str">
        <f>IF(SUM(O38:O43)=0,"-",SUM(O38:O43))</f>
        <v>-</v>
      </c>
      <c r="P44" s="435" t="str">
        <f>IF(SUM(P38:P43)=0,"-",SUM(P38:P43))</f>
        <v>-</v>
      </c>
      <c r="Q44" s="435" t="str">
        <f>IF(SUM(Q38:Q43)=0,"-",SUM(Q38:Q43))</f>
        <v>-</v>
      </c>
      <c r="R44" s="423"/>
      <c r="S44" s="423"/>
    </row>
    <row r="45" spans="1:19" s="430" customFormat="1" ht="12.75" customHeight="1">
      <c r="A45" s="65" t="s">
        <v>14</v>
      </c>
      <c r="B45" s="434" t="s">
        <v>173</v>
      </c>
      <c r="C45" s="424">
        <f>IF(SUM(D45:Q45)=0,"-",SUM(D45:Q45))</f>
        <v>13</v>
      </c>
      <c r="D45" s="61" t="str">
        <f>D52</f>
        <v>-</v>
      </c>
      <c r="E45" s="61" t="str">
        <f>E52</f>
        <v>-</v>
      </c>
      <c r="F45" s="61" t="str">
        <f>F52</f>
        <v>-</v>
      </c>
      <c r="G45" s="61" t="str">
        <f>G52</f>
        <v>-</v>
      </c>
      <c r="H45" s="61">
        <f>H52</f>
        <v>1</v>
      </c>
      <c r="I45" s="61" t="str">
        <f>I52</f>
        <v>-</v>
      </c>
      <c r="J45" s="61">
        <f>J52</f>
        <v>2</v>
      </c>
      <c r="K45" s="61">
        <f>K52</f>
        <v>3</v>
      </c>
      <c r="L45" s="61">
        <f>L52</f>
        <v>2</v>
      </c>
      <c r="M45" s="61">
        <f>M52</f>
        <v>3</v>
      </c>
      <c r="N45" s="61">
        <f>N52</f>
        <v>2</v>
      </c>
      <c r="O45" s="61" t="str">
        <f>O52</f>
        <v>-</v>
      </c>
      <c r="P45" s="61" t="str">
        <f>P52</f>
        <v>-</v>
      </c>
      <c r="Q45" s="61" t="str">
        <f>Q52</f>
        <v>-</v>
      </c>
      <c r="R45" s="431"/>
      <c r="S45" s="431"/>
    </row>
    <row r="46" spans="1:19" s="430" customFormat="1" ht="12.75" customHeight="1">
      <c r="A46" s="374"/>
      <c r="B46" s="433" t="s">
        <v>172</v>
      </c>
      <c r="C46" s="424">
        <f>IF(SUM(D46:Q46)=0,"-",SUM(D46:Q46))</f>
        <v>6</v>
      </c>
      <c r="D46" s="61" t="str">
        <f>D53</f>
        <v>-</v>
      </c>
      <c r="E46" s="61" t="str">
        <f>E53</f>
        <v>-</v>
      </c>
      <c r="F46" s="61" t="str">
        <f>F53</f>
        <v>-</v>
      </c>
      <c r="G46" s="61" t="str">
        <f>G53</f>
        <v>-</v>
      </c>
      <c r="H46" s="61">
        <f>H53</f>
        <v>1</v>
      </c>
      <c r="I46" s="61" t="str">
        <f>I53</f>
        <v>-</v>
      </c>
      <c r="J46" s="61" t="str">
        <f>J53</f>
        <v>-</v>
      </c>
      <c r="K46" s="61">
        <f>K53</f>
        <v>1</v>
      </c>
      <c r="L46" s="61">
        <f>L53</f>
        <v>3</v>
      </c>
      <c r="M46" s="61" t="str">
        <f>M53</f>
        <v>-</v>
      </c>
      <c r="N46" s="61">
        <f>N53</f>
        <v>1</v>
      </c>
      <c r="O46" s="61" t="str">
        <f>O53</f>
        <v>-</v>
      </c>
      <c r="P46" s="61" t="str">
        <f>P53</f>
        <v>-</v>
      </c>
      <c r="Q46" s="61" t="str">
        <f>Q53</f>
        <v>-</v>
      </c>
      <c r="R46" s="431"/>
      <c r="S46" s="431"/>
    </row>
    <row r="47" spans="1:19" s="430" customFormat="1" ht="12.75" customHeight="1">
      <c r="A47" s="374"/>
      <c r="B47" s="432" t="s">
        <v>171</v>
      </c>
      <c r="C47" s="424" t="str">
        <f>IF(SUM(D47:Q47)=0,"-",SUM(D47:Q47))</f>
        <v>-</v>
      </c>
      <c r="D47" s="61" t="str">
        <f>D54</f>
        <v>-</v>
      </c>
      <c r="E47" s="61" t="str">
        <f>E54</f>
        <v>-</v>
      </c>
      <c r="F47" s="61" t="str">
        <f>F54</f>
        <v>-</v>
      </c>
      <c r="G47" s="61" t="str">
        <f>G54</f>
        <v>-</v>
      </c>
      <c r="H47" s="61" t="str">
        <f>H54</f>
        <v>-</v>
      </c>
      <c r="I47" s="61" t="str">
        <f>I54</f>
        <v>-</v>
      </c>
      <c r="J47" s="61" t="str">
        <f>J54</f>
        <v>-</v>
      </c>
      <c r="K47" s="61" t="str">
        <f>K54</f>
        <v>-</v>
      </c>
      <c r="L47" s="61" t="str">
        <f>L54</f>
        <v>-</v>
      </c>
      <c r="M47" s="61" t="str">
        <f>M54</f>
        <v>-</v>
      </c>
      <c r="N47" s="61" t="str">
        <f>N54</f>
        <v>-</v>
      </c>
      <c r="O47" s="61" t="str">
        <f>O54</f>
        <v>-</v>
      </c>
      <c r="P47" s="61" t="str">
        <f>P54</f>
        <v>-</v>
      </c>
      <c r="Q47" s="61" t="str">
        <f>Q54</f>
        <v>-</v>
      </c>
      <c r="R47" s="431"/>
      <c r="S47" s="431"/>
    </row>
    <row r="48" spans="1:19" s="430" customFormat="1" ht="12.75" customHeight="1">
      <c r="A48" s="374"/>
      <c r="B48" s="432" t="s">
        <v>170</v>
      </c>
      <c r="C48" s="424" t="str">
        <f>IF(SUM(D48:Q48)=0,"-",SUM(D48:Q48))</f>
        <v>-</v>
      </c>
      <c r="D48" s="61" t="str">
        <f>D55</f>
        <v>-</v>
      </c>
      <c r="E48" s="61" t="str">
        <f>E55</f>
        <v>-</v>
      </c>
      <c r="F48" s="61" t="str">
        <f>F55</f>
        <v>-</v>
      </c>
      <c r="G48" s="61" t="str">
        <f>G55</f>
        <v>-</v>
      </c>
      <c r="H48" s="61" t="str">
        <f>H55</f>
        <v>-</v>
      </c>
      <c r="I48" s="61" t="str">
        <f>I55</f>
        <v>-</v>
      </c>
      <c r="J48" s="61" t="str">
        <f>J55</f>
        <v>-</v>
      </c>
      <c r="K48" s="61" t="str">
        <f>K55</f>
        <v>-</v>
      </c>
      <c r="L48" s="61" t="str">
        <f>L55</f>
        <v>-</v>
      </c>
      <c r="M48" s="61" t="str">
        <f>M55</f>
        <v>-</v>
      </c>
      <c r="N48" s="61" t="str">
        <f>N55</f>
        <v>-</v>
      </c>
      <c r="O48" s="61" t="str">
        <f>O55</f>
        <v>-</v>
      </c>
      <c r="P48" s="61" t="str">
        <f>P55</f>
        <v>-</v>
      </c>
      <c r="Q48" s="61" t="str">
        <f>Q55</f>
        <v>-</v>
      </c>
      <c r="R48" s="431"/>
      <c r="S48" s="431"/>
    </row>
    <row r="49" spans="1:19" s="430" customFormat="1" ht="12.75" customHeight="1">
      <c r="A49" s="374"/>
      <c r="B49" s="432" t="s">
        <v>169</v>
      </c>
      <c r="C49" s="424" t="str">
        <f>IF(SUM(D49:Q49)=0,"-",SUM(D49:Q49))</f>
        <v>-</v>
      </c>
      <c r="D49" s="61" t="str">
        <f>D56</f>
        <v>-</v>
      </c>
      <c r="E49" s="61" t="str">
        <f>E56</f>
        <v>-</v>
      </c>
      <c r="F49" s="61" t="str">
        <f>F56</f>
        <v>-</v>
      </c>
      <c r="G49" s="61" t="str">
        <f>G56</f>
        <v>-</v>
      </c>
      <c r="H49" s="61" t="str">
        <f>H56</f>
        <v>-</v>
      </c>
      <c r="I49" s="61" t="str">
        <f>I56</f>
        <v>-</v>
      </c>
      <c r="J49" s="61" t="str">
        <f>J56</f>
        <v>-</v>
      </c>
      <c r="K49" s="61" t="str">
        <f>K56</f>
        <v>-</v>
      </c>
      <c r="L49" s="61" t="str">
        <f>L56</f>
        <v>-</v>
      </c>
      <c r="M49" s="61" t="str">
        <f>M56</f>
        <v>-</v>
      </c>
      <c r="N49" s="61" t="str">
        <f>N56</f>
        <v>-</v>
      </c>
      <c r="O49" s="61" t="str">
        <f>O56</f>
        <v>-</v>
      </c>
      <c r="P49" s="61" t="str">
        <f>P56</f>
        <v>-</v>
      </c>
      <c r="Q49" s="61" t="str">
        <f>Q56</f>
        <v>-</v>
      </c>
      <c r="R49" s="431"/>
      <c r="S49" s="431"/>
    </row>
    <row r="50" spans="1:19" s="430" customFormat="1" ht="12.75" customHeight="1">
      <c r="A50" s="374"/>
      <c r="B50" s="432" t="s">
        <v>168</v>
      </c>
      <c r="C50" s="424" t="str">
        <f>IF(SUM(D50:Q50)=0,"-",SUM(D50:Q50))</f>
        <v>-</v>
      </c>
      <c r="D50" s="61" t="str">
        <f>D57</f>
        <v>-</v>
      </c>
      <c r="E50" s="61" t="str">
        <f>E57</f>
        <v>-</v>
      </c>
      <c r="F50" s="61" t="str">
        <f>F57</f>
        <v>-</v>
      </c>
      <c r="G50" s="61" t="str">
        <f>G57</f>
        <v>-</v>
      </c>
      <c r="H50" s="61" t="str">
        <f>H57</f>
        <v>-</v>
      </c>
      <c r="I50" s="61" t="str">
        <f>I57</f>
        <v>-</v>
      </c>
      <c r="J50" s="61" t="str">
        <f>J57</f>
        <v>-</v>
      </c>
      <c r="K50" s="61" t="str">
        <f>K57</f>
        <v>-</v>
      </c>
      <c r="L50" s="61" t="str">
        <f>L57</f>
        <v>-</v>
      </c>
      <c r="M50" s="61" t="str">
        <f>M57</f>
        <v>-</v>
      </c>
      <c r="N50" s="61" t="str">
        <f>N57</f>
        <v>-</v>
      </c>
      <c r="O50" s="61" t="str">
        <f>O57</f>
        <v>-</v>
      </c>
      <c r="P50" s="61" t="str">
        <f>P57</f>
        <v>-</v>
      </c>
      <c r="Q50" s="61" t="str">
        <f>Q57</f>
        <v>-</v>
      </c>
      <c r="R50" s="431"/>
      <c r="S50" s="431"/>
    </row>
    <row r="51" spans="1:19" s="430" customFormat="1" ht="12.75" customHeight="1">
      <c r="A51" s="63"/>
      <c r="B51" s="432" t="s">
        <v>174</v>
      </c>
      <c r="C51" s="424">
        <f>IF(SUM(D51:Q51)=0,"-",SUM(D51:Q51))</f>
        <v>19</v>
      </c>
      <c r="D51" s="61" t="str">
        <f>D58</f>
        <v>-</v>
      </c>
      <c r="E51" s="61" t="str">
        <f>E58</f>
        <v>-</v>
      </c>
      <c r="F51" s="61" t="str">
        <f>F58</f>
        <v>-</v>
      </c>
      <c r="G51" s="61" t="str">
        <f>G58</f>
        <v>-</v>
      </c>
      <c r="H51" s="61">
        <f>H58</f>
        <v>2</v>
      </c>
      <c r="I51" s="61" t="str">
        <f>I58</f>
        <v>-</v>
      </c>
      <c r="J51" s="61">
        <f>J58</f>
        <v>2</v>
      </c>
      <c r="K51" s="61">
        <f>K58</f>
        <v>4</v>
      </c>
      <c r="L51" s="61">
        <f>L58</f>
        <v>5</v>
      </c>
      <c r="M51" s="61">
        <f>M58</f>
        <v>3</v>
      </c>
      <c r="N51" s="61">
        <f>N58</f>
        <v>3</v>
      </c>
      <c r="O51" s="61" t="str">
        <f>O58</f>
        <v>-</v>
      </c>
      <c r="P51" s="61" t="str">
        <f>P58</f>
        <v>-</v>
      </c>
      <c r="Q51" s="61" t="str">
        <f>Q58</f>
        <v>-</v>
      </c>
      <c r="R51" s="431"/>
      <c r="S51" s="431"/>
    </row>
    <row r="52" spans="1:19" ht="13.5" customHeight="1">
      <c r="A52" s="429"/>
      <c r="B52" s="427" t="s">
        <v>173</v>
      </c>
      <c r="C52" s="424">
        <f>IF(SUM(D52:Q52)=0,"-",SUM(D52:Q52))</f>
        <v>13</v>
      </c>
      <c r="D52" s="389" t="s">
        <v>5</v>
      </c>
      <c r="E52" s="389" t="s">
        <v>5</v>
      </c>
      <c r="F52" s="389" t="s">
        <v>5</v>
      </c>
      <c r="G52" s="389" t="s">
        <v>5</v>
      </c>
      <c r="H52" s="389">
        <v>1</v>
      </c>
      <c r="I52" s="389" t="s">
        <v>5</v>
      </c>
      <c r="J52" s="389">
        <v>2</v>
      </c>
      <c r="K52" s="389">
        <v>3</v>
      </c>
      <c r="L52" s="389">
        <v>2</v>
      </c>
      <c r="M52" s="389">
        <v>3</v>
      </c>
      <c r="N52" s="389">
        <v>2</v>
      </c>
      <c r="O52" s="389" t="s">
        <v>5</v>
      </c>
      <c r="P52" s="389" t="s">
        <v>5</v>
      </c>
      <c r="Q52" s="389" t="s">
        <v>5</v>
      </c>
      <c r="R52" s="419"/>
      <c r="S52" s="419"/>
    </row>
    <row r="53" spans="1:19" ht="13.5" customHeight="1">
      <c r="A53" s="429"/>
      <c r="B53" s="427" t="s">
        <v>172</v>
      </c>
      <c r="C53" s="424">
        <f>IF(SUM(D53:Q53)=0,"-",SUM(D53:Q53))</f>
        <v>6</v>
      </c>
      <c r="D53" s="389" t="s">
        <v>5</v>
      </c>
      <c r="E53" s="389" t="s">
        <v>5</v>
      </c>
      <c r="F53" s="389" t="s">
        <v>5</v>
      </c>
      <c r="G53" s="389" t="s">
        <v>5</v>
      </c>
      <c r="H53" s="389">
        <v>1</v>
      </c>
      <c r="I53" s="389" t="s">
        <v>5</v>
      </c>
      <c r="J53" s="389" t="s">
        <v>5</v>
      </c>
      <c r="K53" s="389">
        <v>1</v>
      </c>
      <c r="L53" s="389">
        <v>3</v>
      </c>
      <c r="M53" s="389" t="s">
        <v>5</v>
      </c>
      <c r="N53" s="389">
        <v>1</v>
      </c>
      <c r="O53" s="389" t="s">
        <v>5</v>
      </c>
      <c r="P53" s="389" t="s">
        <v>5</v>
      </c>
      <c r="Q53" s="389" t="s">
        <v>5</v>
      </c>
      <c r="R53" s="419"/>
      <c r="S53" s="419"/>
    </row>
    <row r="54" spans="1:19" ht="13.5" customHeight="1">
      <c r="A54" s="429"/>
      <c r="B54" s="427" t="s">
        <v>171</v>
      </c>
      <c r="C54" s="424" t="str">
        <f>IF(SUM(D54:Q54)=0,"-",SUM(D54:Q54))</f>
        <v>-</v>
      </c>
      <c r="D54" s="389" t="s">
        <v>5</v>
      </c>
      <c r="E54" s="389" t="s">
        <v>5</v>
      </c>
      <c r="F54" s="389" t="s">
        <v>5</v>
      </c>
      <c r="G54" s="389" t="s">
        <v>5</v>
      </c>
      <c r="H54" s="389" t="s">
        <v>5</v>
      </c>
      <c r="I54" s="389" t="s">
        <v>5</v>
      </c>
      <c r="J54" s="389" t="s">
        <v>5</v>
      </c>
      <c r="K54" s="389" t="s">
        <v>5</v>
      </c>
      <c r="L54" s="389" t="s">
        <v>5</v>
      </c>
      <c r="M54" s="389" t="s">
        <v>5</v>
      </c>
      <c r="N54" s="389" t="s">
        <v>5</v>
      </c>
      <c r="O54" s="389" t="s">
        <v>5</v>
      </c>
      <c r="P54" s="389" t="s">
        <v>5</v>
      </c>
      <c r="Q54" s="389" t="s">
        <v>5</v>
      </c>
      <c r="R54" s="419"/>
      <c r="S54" s="419"/>
    </row>
    <row r="55" spans="1:19" ht="13.5" customHeight="1">
      <c r="A55" s="429" t="s">
        <v>13</v>
      </c>
      <c r="B55" s="427" t="s">
        <v>170</v>
      </c>
      <c r="C55" s="424" t="str">
        <f>IF(SUM(D55:Q55)=0,"-",SUM(D55:Q55))</f>
        <v>-</v>
      </c>
      <c r="D55" s="389" t="s">
        <v>5</v>
      </c>
      <c r="E55" s="389" t="s">
        <v>5</v>
      </c>
      <c r="F55" s="389" t="s">
        <v>5</v>
      </c>
      <c r="G55" s="389" t="s">
        <v>5</v>
      </c>
      <c r="H55" s="389" t="s">
        <v>5</v>
      </c>
      <c r="I55" s="389" t="s">
        <v>5</v>
      </c>
      <c r="J55" s="389" t="s">
        <v>5</v>
      </c>
      <c r="K55" s="389" t="s">
        <v>5</v>
      </c>
      <c r="L55" s="389" t="s">
        <v>5</v>
      </c>
      <c r="M55" s="389" t="s">
        <v>5</v>
      </c>
      <c r="N55" s="389" t="s">
        <v>5</v>
      </c>
      <c r="O55" s="389" t="s">
        <v>5</v>
      </c>
      <c r="P55" s="389" t="s">
        <v>5</v>
      </c>
      <c r="Q55" s="389" t="s">
        <v>5</v>
      </c>
      <c r="R55" s="419"/>
      <c r="S55" s="419"/>
    </row>
    <row r="56" spans="1:19" ht="13.5" customHeight="1">
      <c r="A56" s="428"/>
      <c r="B56" s="427" t="s">
        <v>169</v>
      </c>
      <c r="C56" s="424" t="str">
        <f>IF(SUM(D56:Q56)=0,"-",SUM(D56:Q56))</f>
        <v>-</v>
      </c>
      <c r="D56" s="389" t="s">
        <v>93</v>
      </c>
      <c r="E56" s="389" t="s">
        <v>93</v>
      </c>
      <c r="F56" s="389" t="s">
        <v>93</v>
      </c>
      <c r="G56" s="389" t="s">
        <v>93</v>
      </c>
      <c r="H56" s="389" t="s">
        <v>93</v>
      </c>
      <c r="I56" s="389" t="s">
        <v>93</v>
      </c>
      <c r="J56" s="389" t="s">
        <v>93</v>
      </c>
      <c r="K56" s="389" t="s">
        <v>93</v>
      </c>
      <c r="L56" s="389" t="s">
        <v>93</v>
      </c>
      <c r="M56" s="389" t="s">
        <v>93</v>
      </c>
      <c r="N56" s="389" t="s">
        <v>93</v>
      </c>
      <c r="O56" s="389" t="s">
        <v>93</v>
      </c>
      <c r="P56" s="389" t="s">
        <v>93</v>
      </c>
      <c r="Q56" s="389" t="s">
        <v>93</v>
      </c>
      <c r="R56" s="419"/>
      <c r="S56" s="419"/>
    </row>
    <row r="57" spans="1:19" ht="13.5" customHeight="1">
      <c r="A57" s="428"/>
      <c r="B57" s="427" t="s">
        <v>168</v>
      </c>
      <c r="C57" s="424" t="str">
        <f>IF(SUM(D57:Q57)=0,"-",SUM(D57:Q57))</f>
        <v>-</v>
      </c>
      <c r="D57" s="389" t="s">
        <v>5</v>
      </c>
      <c r="E57" s="389" t="s">
        <v>5</v>
      </c>
      <c r="F57" s="389" t="s">
        <v>5</v>
      </c>
      <c r="G57" s="389" t="s">
        <v>5</v>
      </c>
      <c r="H57" s="389" t="s">
        <v>5</v>
      </c>
      <c r="I57" s="389" t="s">
        <v>5</v>
      </c>
      <c r="J57" s="389" t="s">
        <v>5</v>
      </c>
      <c r="K57" s="389" t="s">
        <v>5</v>
      </c>
      <c r="L57" s="389" t="s">
        <v>5</v>
      </c>
      <c r="M57" s="389" t="s">
        <v>5</v>
      </c>
      <c r="N57" s="389" t="s">
        <v>5</v>
      </c>
      <c r="O57" s="389" t="s">
        <v>5</v>
      </c>
      <c r="P57" s="389" t="s">
        <v>5</v>
      </c>
      <c r="Q57" s="389" t="s">
        <v>5</v>
      </c>
      <c r="R57" s="419"/>
      <c r="S57" s="419"/>
    </row>
    <row r="58" spans="1:19" ht="13.5" customHeight="1">
      <c r="A58" s="426"/>
      <c r="B58" s="425" t="s">
        <v>167</v>
      </c>
      <c r="C58" s="424">
        <f>IF(SUM(D58:Q58)=0,"-",SUM(D58:Q58))</f>
        <v>19</v>
      </c>
      <c r="D58" s="389" t="str">
        <f>IF(SUM(D52:D57)=0,"-",SUM(D52:D57))</f>
        <v>-</v>
      </c>
      <c r="E58" s="389" t="str">
        <f>IF(SUM(E52:E57)=0,"-",SUM(E52:E57))</f>
        <v>-</v>
      </c>
      <c r="F58" s="389" t="str">
        <f>IF(SUM(F52:F57)=0,"-",SUM(F52:F57))</f>
        <v>-</v>
      </c>
      <c r="G58" s="389" t="str">
        <f>IF(SUM(G52:G57)=0,"-",SUM(G52:G57))</f>
        <v>-</v>
      </c>
      <c r="H58" s="389">
        <f>IF(SUM(H52:H57)=0,"-",SUM(H52:H57))</f>
        <v>2</v>
      </c>
      <c r="I58" s="389" t="str">
        <f>IF(SUM(I52:I57)=0,"-",SUM(I52:I57))</f>
        <v>-</v>
      </c>
      <c r="J58" s="389">
        <f>IF(SUM(J52:J57)=0,"-",SUM(J52:J57))</f>
        <v>2</v>
      </c>
      <c r="K58" s="389">
        <f>IF(SUM(K52:K57)=0,"-",SUM(K52:K57))</f>
        <v>4</v>
      </c>
      <c r="L58" s="389">
        <f>IF(SUM(L52:L57)=0,"-",SUM(L52:L57))</f>
        <v>5</v>
      </c>
      <c r="M58" s="389">
        <f>IF(SUM(M52:M57)=0,"-",SUM(M52:M57))</f>
        <v>3</v>
      </c>
      <c r="N58" s="389">
        <f>IF(SUM(N52:N57)=0,"-",SUM(N52:N57))</f>
        <v>3</v>
      </c>
      <c r="O58" s="389" t="str">
        <f>IF(SUM(O52:O57)=0,"-",SUM(O52:O57))</f>
        <v>-</v>
      </c>
      <c r="P58" s="389" t="str">
        <f>IF(SUM(P52:P57)=0,"-",SUM(P52:P57))</f>
        <v>-</v>
      </c>
      <c r="Q58" s="389" t="str">
        <f>IF(SUM(Q52:Q57)=0,"-",SUM(Q52:Q57))</f>
        <v>-</v>
      </c>
      <c r="R58" s="423"/>
      <c r="S58" s="423"/>
    </row>
    <row r="59" spans="1:19">
      <c r="A59" s="422" t="s">
        <v>166</v>
      </c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19"/>
      <c r="S59" s="419"/>
    </row>
    <row r="60" spans="1:19">
      <c r="A60" s="420" t="s">
        <v>2</v>
      </c>
      <c r="B60" s="419"/>
      <c r="C60" s="419"/>
      <c r="D60" s="419"/>
      <c r="E60" s="419"/>
      <c r="F60" s="419"/>
      <c r="G60" s="419"/>
      <c r="H60" s="419"/>
      <c r="I60" s="419"/>
      <c r="J60" s="419"/>
      <c r="K60" s="419"/>
      <c r="L60" s="419"/>
      <c r="M60" s="419"/>
      <c r="N60" s="419"/>
      <c r="O60" s="419"/>
      <c r="P60" s="419"/>
      <c r="Q60" s="419"/>
      <c r="R60" s="419"/>
      <c r="S60" s="419"/>
    </row>
    <row r="61" spans="1:19">
      <c r="A61" s="420" t="s">
        <v>165</v>
      </c>
      <c r="B61" s="419"/>
      <c r="C61" s="419"/>
      <c r="D61" s="419"/>
      <c r="E61" s="419"/>
      <c r="F61" s="419"/>
      <c r="G61" s="419"/>
      <c r="H61" s="419"/>
      <c r="I61" s="419"/>
      <c r="J61" s="419"/>
      <c r="K61" s="419"/>
      <c r="L61" s="419"/>
      <c r="M61" s="419"/>
      <c r="N61" s="419"/>
      <c r="O61" s="419"/>
      <c r="P61" s="419"/>
      <c r="Q61" s="419"/>
      <c r="R61" s="419"/>
      <c r="S61" s="419"/>
    </row>
    <row r="62" spans="1:19">
      <c r="A62" s="420" t="s">
        <v>164</v>
      </c>
      <c r="B62" s="419"/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19"/>
      <c r="R62" s="419"/>
      <c r="S62" s="419"/>
    </row>
    <row r="63" spans="1:19">
      <c r="A63" s="420"/>
      <c r="B63" s="419"/>
      <c r="C63" s="419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19"/>
      <c r="O63" s="419"/>
      <c r="P63" s="419"/>
      <c r="Q63" s="419"/>
      <c r="R63" s="419"/>
      <c r="S63" s="419"/>
    </row>
    <row r="64" spans="1:19">
      <c r="A64" s="420"/>
      <c r="B64" s="419"/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  <c r="S64" s="419"/>
    </row>
    <row r="65" spans="1:19">
      <c r="A65" s="420"/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</row>
  </sheetData>
  <mergeCells count="3">
    <mergeCell ref="A10:A16"/>
    <mergeCell ref="A31:A37"/>
    <mergeCell ref="A45:A51"/>
  </mergeCells>
  <phoneticPr fontId="7"/>
  <pageMargins left="0.78740157480314965" right="0.78740157480314965" top="0.41" bottom="0.34" header="0" footer="0"/>
  <headerFooter alignWithMargins="0"/>
  <rowBreaks count="7" manualBreakCount="7">
    <brk id="222" min="25369" max="223" man="1"/>
    <brk id="225" min="17249" max="227" man="1"/>
    <brk id="229" min="8689" max="231" man="1"/>
    <brk id="275" min="310" max="324" man="1"/>
    <brk id="36237" min="228" max="55033" man="1"/>
    <brk id="44361" min="224" max="63597" man="1"/>
    <brk id="52641" min="220" max="6357" man="1"/>
  </rowBreaks>
  <colBreaks count="1" manualBreakCount="1">
    <brk id="18" max="1048575" man="1"/>
  </colBreaks>
</worksheet>
</file>