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66126\Desktop\"/>
    </mc:Choice>
  </mc:AlternateContent>
  <bookViews>
    <workbookView xWindow="0" yWindow="0" windowWidth="20430" windowHeight="3300"/>
  </bookViews>
  <sheets>
    <sheet name="64" sheetId="1" r:id="rId1"/>
    <sheet name="65" sheetId="2" r:id="rId2"/>
    <sheet name="66-1" sheetId="3" r:id="rId3"/>
    <sheet name="66-2" sheetId="4" r:id="rId4"/>
    <sheet name="67" sheetId="5" r:id="rId5"/>
  </sheets>
  <definedNames>
    <definedName name="_xlnm.Print_Area" localSheetId="0">'64'!$A$1:$X$32</definedName>
    <definedName name="_xlnm.Print_Area" localSheetId="1">'65'!$A$1:$W$32</definedName>
    <definedName name="_xlnm.Print_Area" localSheetId="2">'66-1'!$A$1:$S$30</definedName>
    <definedName name="_xlnm.Print_Area" localSheetId="3">'66-2'!$A$1:$AA$55</definedName>
    <definedName name="_xlnm.Print_Area" localSheetId="4">'67'!$A$1:$U$32</definedName>
    <definedName name="_xlnm.Print_Titles" localSheetId="0">'64'!$1:$4</definedName>
    <definedName name="_xlnm.Print_Titles">#N/A</definedName>
    <definedName name="Z_293DF52C_1200_42BF_A78D_BB2AAB878329_.wvu.PrintArea" localSheetId="0" hidden="1">'64'!$A$1:$X$32</definedName>
    <definedName name="Z_293DF52C_1200_42BF_A78D_BB2AAB878329_.wvu.PrintArea" localSheetId="1" hidden="1">'65'!$A$1:$W$32</definedName>
    <definedName name="Z_293DF52C_1200_42BF_A78D_BB2AAB878329_.wvu.PrintArea" localSheetId="2" hidden="1">'66-1'!$A$1:$S$30</definedName>
    <definedName name="Z_293DF52C_1200_42BF_A78D_BB2AAB878329_.wvu.PrintArea" localSheetId="3" hidden="1">'66-2'!$A$1:$T$58</definedName>
    <definedName name="Z_293DF52C_1200_42BF_A78D_BB2AAB878329_.wvu.PrintTitles" localSheetId="0" hidden="1">'64'!$1:$4</definedName>
    <definedName name="Z_56D0106B_CB90_4499_A8AC_183481DC4CD8_.wvu.PrintArea" localSheetId="0" hidden="1">'64'!$A$1:$X$32</definedName>
    <definedName name="Z_56D0106B_CB90_4499_A8AC_183481DC4CD8_.wvu.PrintArea" localSheetId="1" hidden="1">'65'!$A$1:$W$32</definedName>
    <definedName name="Z_56D0106B_CB90_4499_A8AC_183481DC4CD8_.wvu.PrintArea" localSheetId="2" hidden="1">'66-1'!$A$1:$S$30</definedName>
    <definedName name="Z_56D0106B_CB90_4499_A8AC_183481DC4CD8_.wvu.PrintArea" localSheetId="3" hidden="1">'66-2'!$A$1:$T$58</definedName>
    <definedName name="Z_56D0106B_CB90_4499_A8AC_183481DC4CD8_.wvu.PrintTitles" localSheetId="0" hidden="1">'64'!$1:$4</definedName>
    <definedName name="Z_81642AB8_0225_4BC4_B7AE_9E8C6C06FBF4_.wvu.PrintArea" localSheetId="0" hidden="1">'64'!$A$1:$X$32</definedName>
    <definedName name="Z_81642AB8_0225_4BC4_B7AE_9E8C6C06FBF4_.wvu.PrintArea" localSheetId="1" hidden="1">'65'!$A$1:$W$32</definedName>
    <definedName name="Z_81642AB8_0225_4BC4_B7AE_9E8C6C06FBF4_.wvu.PrintArea" localSheetId="2" hidden="1">'66-1'!$A$1:$S$30</definedName>
    <definedName name="Z_81642AB8_0225_4BC4_B7AE_9E8C6C06FBF4_.wvu.PrintArea" localSheetId="3" hidden="1">'66-2'!$A$1:$T$58</definedName>
    <definedName name="Z_81642AB8_0225_4BC4_B7AE_9E8C6C06FBF4_.wvu.PrintTitles" localSheetId="0" hidden="1">'64'!$1:$4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5" l="1"/>
  <c r="E5" i="5"/>
  <c r="G5" i="5"/>
  <c r="I5" i="5"/>
  <c r="K5" i="5"/>
  <c r="M5" i="5"/>
  <c r="O5" i="5"/>
  <c r="Q5" i="5"/>
  <c r="S5" i="5"/>
  <c r="D6" i="5"/>
  <c r="E6" i="5" s="1"/>
  <c r="H6" i="5"/>
  <c r="I6" i="5" s="1"/>
  <c r="N6" i="5"/>
  <c r="O6" i="5"/>
  <c r="B7" i="5"/>
  <c r="B6" i="5" s="1"/>
  <c r="C6" i="5" s="1"/>
  <c r="D7" i="5"/>
  <c r="E7" i="5" s="1"/>
  <c r="F7" i="5"/>
  <c r="H7" i="5"/>
  <c r="I7" i="5" s="1"/>
  <c r="J7" i="5"/>
  <c r="K7" i="5" s="1"/>
  <c r="L7" i="5"/>
  <c r="M7" i="5" s="1"/>
  <c r="N7" i="5"/>
  <c r="O7" i="5"/>
  <c r="P7" i="5"/>
  <c r="R7" i="5"/>
  <c r="R6" i="5" s="1"/>
  <c r="S6" i="5" s="1"/>
  <c r="T7" i="5"/>
  <c r="U7" i="5" s="1"/>
  <c r="C8" i="5"/>
  <c r="E8" i="5"/>
  <c r="G8" i="5"/>
  <c r="I8" i="5"/>
  <c r="K8" i="5"/>
  <c r="M8" i="5"/>
  <c r="O8" i="5"/>
  <c r="Q8" i="5"/>
  <c r="S8" i="5"/>
  <c r="U8" i="5"/>
  <c r="C9" i="5"/>
  <c r="E9" i="5"/>
  <c r="G9" i="5"/>
  <c r="I9" i="5"/>
  <c r="K9" i="5"/>
  <c r="M9" i="5"/>
  <c r="O9" i="5"/>
  <c r="Q9" i="5"/>
  <c r="S9" i="5"/>
  <c r="U9" i="5"/>
  <c r="C10" i="5"/>
  <c r="E10" i="5"/>
  <c r="G10" i="5"/>
  <c r="I10" i="5"/>
  <c r="K10" i="5"/>
  <c r="M10" i="5"/>
  <c r="O10" i="5"/>
  <c r="Q10" i="5"/>
  <c r="S10" i="5"/>
  <c r="U10" i="5"/>
  <c r="C11" i="5"/>
  <c r="E11" i="5"/>
  <c r="G11" i="5"/>
  <c r="I11" i="5"/>
  <c r="K11" i="5"/>
  <c r="M11" i="5"/>
  <c r="O11" i="5"/>
  <c r="Q11" i="5"/>
  <c r="S11" i="5"/>
  <c r="U11" i="5"/>
  <c r="C12" i="5"/>
  <c r="E12" i="5"/>
  <c r="G12" i="5"/>
  <c r="I12" i="5"/>
  <c r="K12" i="5"/>
  <c r="M12" i="5"/>
  <c r="O12" i="5"/>
  <c r="Q12" i="5"/>
  <c r="S12" i="5"/>
  <c r="U12" i="5"/>
  <c r="C13" i="5"/>
  <c r="E13" i="5"/>
  <c r="G13" i="5"/>
  <c r="I13" i="5"/>
  <c r="K13" i="5"/>
  <c r="M13" i="5"/>
  <c r="O13" i="5"/>
  <c r="Q13" i="5"/>
  <c r="S13" i="5"/>
  <c r="U13" i="5"/>
  <c r="C14" i="5"/>
  <c r="E14" i="5"/>
  <c r="G14" i="5"/>
  <c r="I14" i="5"/>
  <c r="K14" i="5"/>
  <c r="M14" i="5"/>
  <c r="O14" i="5"/>
  <c r="Q14" i="5"/>
  <c r="S14" i="5"/>
  <c r="U14" i="5"/>
  <c r="C15" i="5"/>
  <c r="E15" i="5"/>
  <c r="G15" i="5"/>
  <c r="I15" i="5"/>
  <c r="K15" i="5"/>
  <c r="M15" i="5"/>
  <c r="O15" i="5"/>
  <c r="Q15" i="5"/>
  <c r="S15" i="5"/>
  <c r="U15" i="5"/>
  <c r="C16" i="5"/>
  <c r="E16" i="5"/>
  <c r="G16" i="5"/>
  <c r="I16" i="5"/>
  <c r="K16" i="5"/>
  <c r="M16" i="5"/>
  <c r="O16" i="5"/>
  <c r="Q16" i="5"/>
  <c r="S16" i="5"/>
  <c r="U16" i="5"/>
  <c r="D17" i="5"/>
  <c r="E17" i="5"/>
  <c r="I17" i="5"/>
  <c r="N17" i="5"/>
  <c r="O17" i="5" s="1"/>
  <c r="P17" i="5"/>
  <c r="Q17" i="5" s="1"/>
  <c r="T17" i="5"/>
  <c r="U17" i="5" s="1"/>
  <c r="B18" i="5"/>
  <c r="C18" i="5" s="1"/>
  <c r="D18" i="5"/>
  <c r="E18" i="5"/>
  <c r="F18" i="5"/>
  <c r="H18" i="5"/>
  <c r="H17" i="5" s="1"/>
  <c r="J18" i="5"/>
  <c r="K18" i="5" s="1"/>
  <c r="L18" i="5"/>
  <c r="N18" i="5"/>
  <c r="O18" i="5" s="1"/>
  <c r="P18" i="5"/>
  <c r="Q18" i="5"/>
  <c r="R18" i="5"/>
  <c r="S18" i="5" s="1"/>
  <c r="T18" i="5"/>
  <c r="U18" i="5"/>
  <c r="C19" i="5"/>
  <c r="E19" i="5"/>
  <c r="G19" i="5"/>
  <c r="I19" i="5"/>
  <c r="K19" i="5"/>
  <c r="M19" i="5"/>
  <c r="O19" i="5"/>
  <c r="Q19" i="5"/>
  <c r="S19" i="5"/>
  <c r="U19" i="5"/>
  <c r="C20" i="5"/>
  <c r="E20" i="5"/>
  <c r="G20" i="5"/>
  <c r="I20" i="5"/>
  <c r="K20" i="5"/>
  <c r="M20" i="5"/>
  <c r="O20" i="5"/>
  <c r="Q20" i="5"/>
  <c r="S20" i="5"/>
  <c r="U20" i="5"/>
  <c r="C21" i="5"/>
  <c r="E21" i="5"/>
  <c r="G21" i="5"/>
  <c r="I21" i="5"/>
  <c r="K21" i="5"/>
  <c r="M21" i="5"/>
  <c r="O21" i="5"/>
  <c r="Q21" i="5"/>
  <c r="S21" i="5"/>
  <c r="U21" i="5"/>
  <c r="C22" i="5"/>
  <c r="E22" i="5"/>
  <c r="G22" i="5"/>
  <c r="I22" i="5"/>
  <c r="K22" i="5"/>
  <c r="M22" i="5"/>
  <c r="O22" i="5"/>
  <c r="Q22" i="5"/>
  <c r="S22" i="5"/>
  <c r="U22" i="5"/>
  <c r="B23" i="5"/>
  <c r="C23" i="5" s="1"/>
  <c r="F23" i="5"/>
  <c r="G23" i="5" s="1"/>
  <c r="L23" i="5"/>
  <c r="M23" i="5"/>
  <c r="Q23" i="5"/>
  <c r="B24" i="5"/>
  <c r="C24" i="5" s="1"/>
  <c r="D24" i="5"/>
  <c r="F24" i="5"/>
  <c r="G24" i="5" s="1"/>
  <c r="H24" i="5"/>
  <c r="H23" i="5" s="1"/>
  <c r="I23" i="5" s="1"/>
  <c r="I24" i="5"/>
  <c r="J24" i="5"/>
  <c r="K24" i="5" s="1"/>
  <c r="L24" i="5"/>
  <c r="M24" i="5"/>
  <c r="N24" i="5"/>
  <c r="P24" i="5"/>
  <c r="P23" i="5" s="1"/>
  <c r="R24" i="5"/>
  <c r="S24" i="5" s="1"/>
  <c r="T24" i="5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V6" i="4"/>
  <c r="W6" i="4"/>
  <c r="X6" i="4"/>
  <c r="Y6" i="4"/>
  <c r="Z6" i="4"/>
  <c r="AA6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V7" i="4"/>
  <c r="Y7" i="4"/>
  <c r="Z7" i="4"/>
  <c r="AA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V28" i="4"/>
  <c r="W28" i="4"/>
  <c r="X28" i="4"/>
  <c r="Y28" i="4"/>
  <c r="Z28" i="4"/>
  <c r="AA28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V29" i="4"/>
  <c r="Y29" i="4"/>
  <c r="Z29" i="4"/>
  <c r="AA29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V40" i="4"/>
  <c r="W40" i="4"/>
  <c r="X40" i="4"/>
  <c r="Y40" i="4"/>
  <c r="Z40" i="4"/>
  <c r="AA40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V41" i="4"/>
  <c r="Y41" i="4"/>
  <c r="Z41" i="4"/>
  <c r="AA41" i="4"/>
  <c r="C4" i="3"/>
  <c r="E4" i="3"/>
  <c r="G4" i="3"/>
  <c r="I4" i="3"/>
  <c r="K4" i="3"/>
  <c r="M4" i="3"/>
  <c r="O4" i="3"/>
  <c r="Q4" i="3"/>
  <c r="S4" i="3"/>
  <c r="B5" i="3"/>
  <c r="C5" i="3"/>
  <c r="E5" i="3"/>
  <c r="F5" i="3"/>
  <c r="G5" i="3" s="1"/>
  <c r="I5" i="3"/>
  <c r="J5" i="3"/>
  <c r="K5" i="3"/>
  <c r="N5" i="3"/>
  <c r="O5" i="3"/>
  <c r="Q5" i="3"/>
  <c r="R5" i="3"/>
  <c r="S5" i="3"/>
  <c r="B6" i="3"/>
  <c r="C6" i="3"/>
  <c r="D6" i="3"/>
  <c r="D5" i="3" s="1"/>
  <c r="E6" i="3"/>
  <c r="F6" i="3"/>
  <c r="G6" i="3"/>
  <c r="H6" i="3"/>
  <c r="H5" i="3" s="1"/>
  <c r="I6" i="3"/>
  <c r="J6" i="3"/>
  <c r="K6" i="3"/>
  <c r="L6" i="3"/>
  <c r="L5" i="3" s="1"/>
  <c r="M5" i="3" s="1"/>
  <c r="M6" i="3"/>
  <c r="N6" i="3"/>
  <c r="O6" i="3"/>
  <c r="P6" i="3"/>
  <c r="P5" i="3" s="1"/>
  <c r="Q6" i="3"/>
  <c r="R6" i="3"/>
  <c r="S6" i="3"/>
  <c r="C7" i="3"/>
  <c r="E7" i="3"/>
  <c r="G7" i="3"/>
  <c r="I7" i="3"/>
  <c r="K7" i="3"/>
  <c r="M7" i="3"/>
  <c r="O7" i="3"/>
  <c r="Q7" i="3"/>
  <c r="S7" i="3"/>
  <c r="C8" i="3"/>
  <c r="E8" i="3"/>
  <c r="G8" i="3"/>
  <c r="I8" i="3"/>
  <c r="K8" i="3"/>
  <c r="M8" i="3"/>
  <c r="O8" i="3"/>
  <c r="Q8" i="3"/>
  <c r="S8" i="3"/>
  <c r="C9" i="3"/>
  <c r="E9" i="3"/>
  <c r="G9" i="3"/>
  <c r="I9" i="3"/>
  <c r="K9" i="3"/>
  <c r="M9" i="3"/>
  <c r="O9" i="3"/>
  <c r="Q9" i="3"/>
  <c r="S9" i="3"/>
  <c r="C10" i="3"/>
  <c r="E10" i="3"/>
  <c r="G10" i="3"/>
  <c r="I10" i="3"/>
  <c r="K10" i="3"/>
  <c r="M10" i="3"/>
  <c r="O10" i="3"/>
  <c r="Q10" i="3"/>
  <c r="S10" i="3"/>
  <c r="C11" i="3"/>
  <c r="E11" i="3"/>
  <c r="G11" i="3"/>
  <c r="I11" i="3"/>
  <c r="K11" i="3"/>
  <c r="M11" i="3"/>
  <c r="O11" i="3"/>
  <c r="Q11" i="3"/>
  <c r="S11" i="3"/>
  <c r="C12" i="3"/>
  <c r="E12" i="3"/>
  <c r="G12" i="3"/>
  <c r="I12" i="3"/>
  <c r="K12" i="3"/>
  <c r="M12" i="3"/>
  <c r="O12" i="3"/>
  <c r="Q12" i="3"/>
  <c r="S12" i="3"/>
  <c r="C13" i="3"/>
  <c r="E13" i="3"/>
  <c r="G13" i="3"/>
  <c r="I13" i="3"/>
  <c r="K13" i="3"/>
  <c r="M13" i="3"/>
  <c r="O13" i="3"/>
  <c r="Q13" i="3"/>
  <c r="S13" i="3"/>
  <c r="C14" i="3"/>
  <c r="E14" i="3"/>
  <c r="G14" i="3"/>
  <c r="I14" i="3"/>
  <c r="K14" i="3"/>
  <c r="M14" i="3"/>
  <c r="O14" i="3"/>
  <c r="Q14" i="3"/>
  <c r="S14" i="3"/>
  <c r="C15" i="3"/>
  <c r="E15" i="3"/>
  <c r="G15" i="3"/>
  <c r="I15" i="3"/>
  <c r="K15" i="3"/>
  <c r="M15" i="3"/>
  <c r="O15" i="3"/>
  <c r="Q15" i="3"/>
  <c r="S15" i="3"/>
  <c r="D16" i="3"/>
  <c r="E16" i="3" s="1"/>
  <c r="J16" i="3"/>
  <c r="K16" i="3" s="1"/>
  <c r="N16" i="3"/>
  <c r="O16" i="3" s="1"/>
  <c r="P16" i="3"/>
  <c r="Q16" i="3" s="1"/>
  <c r="B17" i="3"/>
  <c r="B16" i="3" s="1"/>
  <c r="C16" i="3" s="1"/>
  <c r="C17" i="3"/>
  <c r="D17" i="3"/>
  <c r="E17" i="3" s="1"/>
  <c r="F17" i="3"/>
  <c r="F16" i="3" s="1"/>
  <c r="G16" i="3" s="1"/>
  <c r="G17" i="3"/>
  <c r="H17" i="3"/>
  <c r="J17" i="3"/>
  <c r="K17" i="3"/>
  <c r="L17" i="3"/>
  <c r="N17" i="3"/>
  <c r="O17" i="3" s="1"/>
  <c r="P17" i="3"/>
  <c r="Q17" i="3" s="1"/>
  <c r="R17" i="3"/>
  <c r="R16" i="3" s="1"/>
  <c r="S16" i="3" s="1"/>
  <c r="S17" i="3"/>
  <c r="C18" i="3"/>
  <c r="E18" i="3"/>
  <c r="G18" i="3"/>
  <c r="I18" i="3"/>
  <c r="K18" i="3"/>
  <c r="M18" i="3"/>
  <c r="O18" i="3"/>
  <c r="Q18" i="3"/>
  <c r="S18" i="3"/>
  <c r="C19" i="3"/>
  <c r="E19" i="3"/>
  <c r="G19" i="3"/>
  <c r="I19" i="3"/>
  <c r="K19" i="3"/>
  <c r="M19" i="3"/>
  <c r="O19" i="3"/>
  <c r="Q19" i="3"/>
  <c r="S19" i="3"/>
  <c r="C20" i="3"/>
  <c r="E20" i="3"/>
  <c r="G20" i="3"/>
  <c r="I20" i="3"/>
  <c r="K20" i="3"/>
  <c r="M20" i="3"/>
  <c r="O20" i="3"/>
  <c r="Q20" i="3"/>
  <c r="S20" i="3"/>
  <c r="C21" i="3"/>
  <c r="E21" i="3"/>
  <c r="G21" i="3"/>
  <c r="I21" i="3"/>
  <c r="K21" i="3"/>
  <c r="M21" i="3"/>
  <c r="O21" i="3"/>
  <c r="Q21" i="3"/>
  <c r="S21" i="3"/>
  <c r="F22" i="3"/>
  <c r="G22" i="3" s="1"/>
  <c r="L22" i="3"/>
  <c r="M22" i="3" s="1"/>
  <c r="P22" i="3"/>
  <c r="Q22" i="3"/>
  <c r="B23" i="3"/>
  <c r="B22" i="3" s="1"/>
  <c r="C22" i="3" s="1"/>
  <c r="C23" i="3"/>
  <c r="D23" i="3"/>
  <c r="F23" i="3"/>
  <c r="G23" i="3"/>
  <c r="H23" i="3"/>
  <c r="J23" i="3"/>
  <c r="K23" i="3" s="1"/>
  <c r="L23" i="3"/>
  <c r="M23" i="3" s="1"/>
  <c r="N23" i="3"/>
  <c r="N22" i="3" s="1"/>
  <c r="O22" i="3" s="1"/>
  <c r="O23" i="3"/>
  <c r="P23" i="3"/>
  <c r="Q23" i="3" s="1"/>
  <c r="R23" i="3"/>
  <c r="R22" i="3" s="1"/>
  <c r="S22" i="3" s="1"/>
  <c r="S23" i="3"/>
  <c r="C24" i="3"/>
  <c r="E24" i="3"/>
  <c r="G24" i="3"/>
  <c r="I24" i="3"/>
  <c r="K24" i="3"/>
  <c r="M24" i="3"/>
  <c r="O24" i="3"/>
  <c r="Q24" i="3"/>
  <c r="S24" i="3"/>
  <c r="C25" i="3"/>
  <c r="E25" i="3"/>
  <c r="G25" i="3"/>
  <c r="I25" i="3"/>
  <c r="K25" i="3"/>
  <c r="M25" i="3"/>
  <c r="O25" i="3"/>
  <c r="Q25" i="3"/>
  <c r="S25" i="3"/>
  <c r="C26" i="3"/>
  <c r="E26" i="3"/>
  <c r="G26" i="3"/>
  <c r="I26" i="3"/>
  <c r="K26" i="3"/>
  <c r="M26" i="3"/>
  <c r="O26" i="3"/>
  <c r="Q26" i="3"/>
  <c r="S26" i="3"/>
  <c r="C27" i="3"/>
  <c r="E27" i="3"/>
  <c r="G27" i="3"/>
  <c r="I27" i="3"/>
  <c r="K27" i="3"/>
  <c r="M27" i="3"/>
  <c r="O27" i="3"/>
  <c r="Q27" i="3"/>
  <c r="S27" i="3"/>
  <c r="C28" i="3"/>
  <c r="E28" i="3"/>
  <c r="G28" i="3"/>
  <c r="I28" i="3"/>
  <c r="K28" i="3"/>
  <c r="M28" i="3"/>
  <c r="O28" i="3"/>
  <c r="Q28" i="3"/>
  <c r="S28" i="3"/>
  <c r="C6" i="2"/>
  <c r="E6" i="2"/>
  <c r="G6" i="2"/>
  <c r="I6" i="2"/>
  <c r="K6" i="2"/>
  <c r="M6" i="2"/>
  <c r="O6" i="2"/>
  <c r="Q6" i="2"/>
  <c r="S6" i="2"/>
  <c r="U6" i="2"/>
  <c r="W6" i="2"/>
  <c r="H7" i="2"/>
  <c r="I7" i="2" s="1"/>
  <c r="R7" i="2"/>
  <c r="S7" i="2" s="1"/>
  <c r="B8" i="2"/>
  <c r="C8" i="2" s="1"/>
  <c r="D8" i="2"/>
  <c r="E8" i="2" s="1"/>
  <c r="F8" i="2"/>
  <c r="G8" i="2" s="1"/>
  <c r="H8" i="2"/>
  <c r="I8" i="2" s="1"/>
  <c r="J8" i="2"/>
  <c r="J7" i="2" s="1"/>
  <c r="K7" i="2" s="1"/>
  <c r="K8" i="2"/>
  <c r="L8" i="2"/>
  <c r="M8" i="2" s="1"/>
  <c r="N8" i="2"/>
  <c r="N7" i="2" s="1"/>
  <c r="O7" i="2" s="1"/>
  <c r="O8" i="2"/>
  <c r="P8" i="2"/>
  <c r="R8" i="2"/>
  <c r="S8" i="2" s="1"/>
  <c r="T8" i="2"/>
  <c r="U8" i="2" s="1"/>
  <c r="V8" i="2"/>
  <c r="V7" i="2" s="1"/>
  <c r="W7" i="2" s="1"/>
  <c r="W8" i="2"/>
  <c r="C9" i="2"/>
  <c r="D9" i="2"/>
  <c r="E9" i="2"/>
  <c r="G9" i="2"/>
  <c r="I9" i="2"/>
  <c r="K9" i="2"/>
  <c r="M9" i="2"/>
  <c r="O9" i="2"/>
  <c r="Q9" i="2"/>
  <c r="S9" i="2"/>
  <c r="U9" i="2"/>
  <c r="W9" i="2"/>
  <c r="C10" i="2"/>
  <c r="D10" i="2"/>
  <c r="E10" i="2"/>
  <c r="G10" i="2"/>
  <c r="I10" i="2"/>
  <c r="K10" i="2"/>
  <c r="M10" i="2"/>
  <c r="O10" i="2"/>
  <c r="Q10" i="2"/>
  <c r="S10" i="2"/>
  <c r="U10" i="2"/>
  <c r="W10" i="2"/>
  <c r="C11" i="2"/>
  <c r="D11" i="2"/>
  <c r="E11" i="2"/>
  <c r="G11" i="2"/>
  <c r="I11" i="2"/>
  <c r="K11" i="2"/>
  <c r="M11" i="2"/>
  <c r="O11" i="2"/>
  <c r="Q11" i="2"/>
  <c r="S11" i="2"/>
  <c r="U11" i="2"/>
  <c r="W11" i="2"/>
  <c r="C12" i="2"/>
  <c r="D12" i="2"/>
  <c r="E12" i="2"/>
  <c r="G12" i="2"/>
  <c r="I12" i="2"/>
  <c r="K12" i="2"/>
  <c r="M12" i="2"/>
  <c r="O12" i="2"/>
  <c r="Q12" i="2"/>
  <c r="S12" i="2"/>
  <c r="U12" i="2"/>
  <c r="W12" i="2"/>
  <c r="C13" i="2"/>
  <c r="D13" i="2"/>
  <c r="E13" i="2"/>
  <c r="G13" i="2"/>
  <c r="I13" i="2"/>
  <c r="K13" i="2"/>
  <c r="M13" i="2"/>
  <c r="O13" i="2"/>
  <c r="Q13" i="2"/>
  <c r="S13" i="2"/>
  <c r="U13" i="2"/>
  <c r="W13" i="2"/>
  <c r="C14" i="2"/>
  <c r="D14" i="2"/>
  <c r="E14" i="2"/>
  <c r="G14" i="2"/>
  <c r="I14" i="2"/>
  <c r="K14" i="2"/>
  <c r="M14" i="2"/>
  <c r="O14" i="2"/>
  <c r="Q14" i="2"/>
  <c r="S14" i="2"/>
  <c r="U14" i="2"/>
  <c r="W14" i="2"/>
  <c r="C15" i="2"/>
  <c r="D15" i="2"/>
  <c r="E15" i="2"/>
  <c r="G15" i="2"/>
  <c r="I15" i="2"/>
  <c r="K15" i="2"/>
  <c r="M15" i="2"/>
  <c r="O15" i="2"/>
  <c r="Q15" i="2"/>
  <c r="S15" i="2"/>
  <c r="U15" i="2"/>
  <c r="W15" i="2"/>
  <c r="C16" i="2"/>
  <c r="D16" i="2"/>
  <c r="E16" i="2"/>
  <c r="G16" i="2"/>
  <c r="I16" i="2"/>
  <c r="K16" i="2"/>
  <c r="M16" i="2"/>
  <c r="O16" i="2"/>
  <c r="Q16" i="2"/>
  <c r="S16" i="2"/>
  <c r="U16" i="2"/>
  <c r="W16" i="2"/>
  <c r="C17" i="2"/>
  <c r="D17" i="2"/>
  <c r="E17" i="2"/>
  <c r="G17" i="2"/>
  <c r="I17" i="2"/>
  <c r="K17" i="2"/>
  <c r="M17" i="2"/>
  <c r="O17" i="2"/>
  <c r="Q17" i="2"/>
  <c r="S17" i="2"/>
  <c r="U17" i="2"/>
  <c r="W17" i="2"/>
  <c r="J18" i="2"/>
  <c r="L18" i="2"/>
  <c r="M18" i="2" s="1"/>
  <c r="V18" i="2"/>
  <c r="W18" i="2" s="1"/>
  <c r="B19" i="2"/>
  <c r="B18" i="2" s="1"/>
  <c r="C18" i="2" s="1"/>
  <c r="C19" i="2"/>
  <c r="F19" i="2"/>
  <c r="G19" i="2" s="1"/>
  <c r="H19" i="2"/>
  <c r="I19" i="2" s="1"/>
  <c r="J19" i="2"/>
  <c r="K19" i="2"/>
  <c r="K18" i="2" s="1"/>
  <c r="L19" i="2"/>
  <c r="M19" i="2" s="1"/>
  <c r="N19" i="2"/>
  <c r="N18" i="2" s="1"/>
  <c r="O18" i="2" s="1"/>
  <c r="O19" i="2"/>
  <c r="P19" i="2"/>
  <c r="Q19" i="2" s="1"/>
  <c r="R19" i="2"/>
  <c r="R18" i="2" s="1"/>
  <c r="S18" i="2" s="1"/>
  <c r="S19" i="2"/>
  <c r="T19" i="2"/>
  <c r="V19" i="2"/>
  <c r="W19" i="2" s="1"/>
  <c r="C20" i="2"/>
  <c r="D20" i="2"/>
  <c r="E20" i="2"/>
  <c r="G20" i="2"/>
  <c r="I20" i="2"/>
  <c r="K20" i="2"/>
  <c r="M20" i="2"/>
  <c r="O20" i="2"/>
  <c r="Q20" i="2"/>
  <c r="S20" i="2"/>
  <c r="U20" i="2"/>
  <c r="W20" i="2"/>
  <c r="C21" i="2"/>
  <c r="D21" i="2"/>
  <c r="E21" i="2"/>
  <c r="G21" i="2"/>
  <c r="I21" i="2"/>
  <c r="K21" i="2"/>
  <c r="M21" i="2"/>
  <c r="O21" i="2"/>
  <c r="Q21" i="2"/>
  <c r="S21" i="2"/>
  <c r="U21" i="2"/>
  <c r="W21" i="2"/>
  <c r="C22" i="2"/>
  <c r="D22" i="2"/>
  <c r="E22" i="2"/>
  <c r="G22" i="2"/>
  <c r="I22" i="2"/>
  <c r="K22" i="2"/>
  <c r="M22" i="2"/>
  <c r="O22" i="2"/>
  <c r="Q22" i="2"/>
  <c r="S22" i="2"/>
  <c r="U22" i="2"/>
  <c r="W22" i="2"/>
  <c r="C23" i="2"/>
  <c r="D23" i="2"/>
  <c r="E23" i="2"/>
  <c r="G23" i="2"/>
  <c r="I23" i="2"/>
  <c r="K23" i="2"/>
  <c r="M23" i="2"/>
  <c r="O23" i="2"/>
  <c r="Q23" i="2"/>
  <c r="S23" i="2"/>
  <c r="U23" i="2"/>
  <c r="W23" i="2"/>
  <c r="J24" i="2"/>
  <c r="P24" i="2"/>
  <c r="T24" i="2"/>
  <c r="U24" i="2"/>
  <c r="B25" i="2"/>
  <c r="B24" i="2" s="1"/>
  <c r="C25" i="2"/>
  <c r="C24" i="2" s="1"/>
  <c r="F25" i="2"/>
  <c r="F24" i="2" s="1"/>
  <c r="G25" i="2"/>
  <c r="G24" i="2" s="1"/>
  <c r="H25" i="2"/>
  <c r="J25" i="2"/>
  <c r="K25" i="2" s="1"/>
  <c r="K24" i="2" s="1"/>
  <c r="L25" i="2"/>
  <c r="M25" i="2" s="1"/>
  <c r="M24" i="2" s="1"/>
  <c r="N25" i="2"/>
  <c r="O25" i="2" s="1"/>
  <c r="O24" i="2" s="1"/>
  <c r="P25" i="2"/>
  <c r="Q25" i="2" s="1"/>
  <c r="Q24" i="2" s="1"/>
  <c r="R25" i="2"/>
  <c r="R24" i="2" s="1"/>
  <c r="S25" i="2"/>
  <c r="S24" i="2" s="1"/>
  <c r="T25" i="2"/>
  <c r="U25" i="2" s="1"/>
  <c r="V25" i="2"/>
  <c r="V24" i="2" s="1"/>
  <c r="W25" i="2"/>
  <c r="W24" i="2" s="1"/>
  <c r="B6" i="1"/>
  <c r="D6" i="1"/>
  <c r="E6" i="1"/>
  <c r="F6" i="1"/>
  <c r="H6" i="1"/>
  <c r="L6" i="1"/>
  <c r="M6" i="1"/>
  <c r="P6" i="1"/>
  <c r="Q6" i="1"/>
  <c r="T6" i="1"/>
  <c r="U6" i="1"/>
  <c r="X6" i="1"/>
  <c r="C7" i="1"/>
  <c r="C6" i="1" s="1"/>
  <c r="D7" i="1"/>
  <c r="E7" i="1"/>
  <c r="F7" i="1"/>
  <c r="G7" i="1"/>
  <c r="G6" i="1" s="1"/>
  <c r="H7" i="1"/>
  <c r="J7" i="1"/>
  <c r="K7" i="1"/>
  <c r="K6" i="1" s="1"/>
  <c r="L7" i="1"/>
  <c r="M7" i="1"/>
  <c r="N7" i="1"/>
  <c r="N6" i="1" s="1"/>
  <c r="O7" i="1"/>
  <c r="O6" i="1" s="1"/>
  <c r="P7" i="1"/>
  <c r="Q7" i="1"/>
  <c r="R7" i="1"/>
  <c r="R6" i="1" s="1"/>
  <c r="S7" i="1"/>
  <c r="S6" i="1" s="1"/>
  <c r="T7" i="1"/>
  <c r="U7" i="1"/>
  <c r="V7" i="1"/>
  <c r="V6" i="1" s="1"/>
  <c r="W7" i="1"/>
  <c r="W6" i="1" s="1"/>
  <c r="X7" i="1"/>
  <c r="B8" i="1"/>
  <c r="I8" i="1"/>
  <c r="B9" i="1"/>
  <c r="I9" i="1"/>
  <c r="B10" i="1"/>
  <c r="I10" i="1"/>
  <c r="B11" i="1"/>
  <c r="I11" i="1"/>
  <c r="B12" i="1"/>
  <c r="I12" i="1"/>
  <c r="B13" i="1"/>
  <c r="I13" i="1"/>
  <c r="B14" i="1"/>
  <c r="I14" i="1"/>
  <c r="B15" i="1"/>
  <c r="I15" i="1"/>
  <c r="B16" i="1"/>
  <c r="I16" i="1"/>
  <c r="D17" i="1"/>
  <c r="E17" i="1"/>
  <c r="F17" i="1"/>
  <c r="H17" i="1"/>
  <c r="J17" i="1"/>
  <c r="I17" i="1" s="1"/>
  <c r="L17" i="1"/>
  <c r="M17" i="1"/>
  <c r="N17" i="1"/>
  <c r="P17" i="1"/>
  <c r="Q17" i="1"/>
  <c r="T17" i="1"/>
  <c r="U17" i="1"/>
  <c r="V17" i="1"/>
  <c r="X17" i="1"/>
  <c r="C18" i="1"/>
  <c r="C17" i="1" s="1"/>
  <c r="B17" i="1" s="1"/>
  <c r="D18" i="1"/>
  <c r="E18" i="1"/>
  <c r="F18" i="1"/>
  <c r="G18" i="1"/>
  <c r="G17" i="1" s="1"/>
  <c r="H18" i="1"/>
  <c r="J18" i="1"/>
  <c r="K18" i="1"/>
  <c r="K17" i="1" s="1"/>
  <c r="L18" i="1"/>
  <c r="M18" i="1"/>
  <c r="N18" i="1"/>
  <c r="O18" i="1"/>
  <c r="O17" i="1" s="1"/>
  <c r="P18" i="1"/>
  <c r="Q18" i="1"/>
  <c r="R18" i="1"/>
  <c r="R17" i="1" s="1"/>
  <c r="S18" i="1"/>
  <c r="S17" i="1" s="1"/>
  <c r="T18" i="1"/>
  <c r="U18" i="1"/>
  <c r="V18" i="1"/>
  <c r="W18" i="1"/>
  <c r="W17" i="1" s="1"/>
  <c r="X18" i="1"/>
  <c r="B19" i="1"/>
  <c r="I19" i="1"/>
  <c r="B20" i="1"/>
  <c r="I20" i="1"/>
  <c r="B21" i="1"/>
  <c r="I21" i="1"/>
  <c r="B22" i="1"/>
  <c r="I22" i="1"/>
  <c r="C23" i="1"/>
  <c r="F23" i="1"/>
  <c r="G23" i="1"/>
  <c r="H23" i="1"/>
  <c r="J23" i="1"/>
  <c r="K23" i="1"/>
  <c r="L23" i="1"/>
  <c r="N23" i="1"/>
  <c r="O23" i="1"/>
  <c r="R23" i="1"/>
  <c r="S23" i="1"/>
  <c r="V23" i="1"/>
  <c r="W23" i="1"/>
  <c r="X23" i="1"/>
  <c r="C24" i="1"/>
  <c r="D24" i="1"/>
  <c r="D23" i="1" s="1"/>
  <c r="E24" i="1"/>
  <c r="E23" i="1" s="1"/>
  <c r="F24" i="1"/>
  <c r="G24" i="1"/>
  <c r="H24" i="1"/>
  <c r="J24" i="1"/>
  <c r="K24" i="1"/>
  <c r="L24" i="1"/>
  <c r="M24" i="1"/>
  <c r="M23" i="1" s="1"/>
  <c r="N24" i="1"/>
  <c r="O24" i="1"/>
  <c r="P24" i="1"/>
  <c r="P23" i="1" s="1"/>
  <c r="Q24" i="1"/>
  <c r="Q23" i="1" s="1"/>
  <c r="R24" i="1"/>
  <c r="S24" i="1"/>
  <c r="T24" i="1"/>
  <c r="T23" i="1" s="1"/>
  <c r="U24" i="1"/>
  <c r="U23" i="1" s="1"/>
  <c r="V24" i="1"/>
  <c r="W24" i="1"/>
  <c r="X24" i="1"/>
  <c r="N24" i="2" l="1"/>
  <c r="B23" i="1"/>
  <c r="I7" i="1"/>
  <c r="Q8" i="2"/>
  <c r="P7" i="2"/>
  <c r="Q7" i="2" s="1"/>
  <c r="L17" i="5"/>
  <c r="M17" i="5" s="1"/>
  <c r="M18" i="5"/>
  <c r="J6" i="5"/>
  <c r="K6" i="5" s="1"/>
  <c r="I24" i="1"/>
  <c r="D19" i="2"/>
  <c r="E19" i="2" s="1"/>
  <c r="F7" i="2"/>
  <c r="G7" i="2" s="1"/>
  <c r="E23" i="3"/>
  <c r="D22" i="3"/>
  <c r="E22" i="3" s="1"/>
  <c r="I17" i="3"/>
  <c r="H16" i="3"/>
  <c r="I16" i="3" s="1"/>
  <c r="D23" i="5"/>
  <c r="E23" i="5" s="1"/>
  <c r="E24" i="5"/>
  <c r="T6" i="5"/>
  <c r="B18" i="1"/>
  <c r="J6" i="1"/>
  <c r="I6" i="1" s="1"/>
  <c r="D25" i="2"/>
  <c r="U19" i="2"/>
  <c r="T18" i="2"/>
  <c r="U18" i="2" s="1"/>
  <c r="F18" i="2"/>
  <c r="B7" i="2"/>
  <c r="C7" i="2" s="1"/>
  <c r="I23" i="3"/>
  <c r="H22" i="3"/>
  <c r="I22" i="3" s="1"/>
  <c r="M17" i="3"/>
  <c r="L16" i="3"/>
  <c r="M16" i="3" s="1"/>
  <c r="O24" i="5"/>
  <c r="N23" i="5"/>
  <c r="O23" i="5" s="1"/>
  <c r="F6" i="5"/>
  <c r="G6" i="5" s="1"/>
  <c r="G7" i="5"/>
  <c r="B24" i="1"/>
  <c r="I23" i="1"/>
  <c r="I18" i="1"/>
  <c r="B7" i="1"/>
  <c r="I25" i="2"/>
  <c r="I24" i="2" s="1"/>
  <c r="H24" i="2"/>
  <c r="P18" i="2"/>
  <c r="Q18" i="2" s="1"/>
  <c r="L7" i="2"/>
  <c r="M7" i="2" s="1"/>
  <c r="J22" i="3"/>
  <c r="K22" i="3" s="1"/>
  <c r="T23" i="5"/>
  <c r="U23" i="5" s="1"/>
  <c r="U24" i="5"/>
  <c r="R23" i="5"/>
  <c r="S23" i="5" s="1"/>
  <c r="G18" i="5"/>
  <c r="F17" i="5"/>
  <c r="G17" i="5" s="1"/>
  <c r="J17" i="5"/>
  <c r="K17" i="5" s="1"/>
  <c r="Q7" i="5"/>
  <c r="P6" i="5"/>
  <c r="Q6" i="5" s="1"/>
  <c r="Q24" i="5"/>
  <c r="J23" i="5"/>
  <c r="K23" i="5" s="1"/>
  <c r="I18" i="5"/>
  <c r="R17" i="5"/>
  <c r="S17" i="5" s="1"/>
  <c r="B17" i="5"/>
  <c r="C17" i="5" s="1"/>
  <c r="S7" i="5"/>
  <c r="C7" i="5"/>
  <c r="L6" i="5"/>
  <c r="M6" i="5" s="1"/>
  <c r="L24" i="2"/>
  <c r="H18" i="2"/>
  <c r="I18" i="2" s="1"/>
  <c r="T7" i="2"/>
  <c r="U7" i="2" s="1"/>
  <c r="D7" i="2"/>
  <c r="E7" i="2" s="1"/>
  <c r="G18" i="2" l="1"/>
  <c r="D18" i="2"/>
  <c r="E18" i="2" s="1"/>
  <c r="T5" i="5"/>
  <c r="U6" i="5"/>
  <c r="E25" i="2"/>
  <c r="E24" i="2" s="1"/>
  <c r="D24" i="2"/>
</calcChain>
</file>

<file path=xl/sharedStrings.xml><?xml version="1.0" encoding="utf-8"?>
<sst xmlns="http://schemas.openxmlformats.org/spreadsheetml/2006/main" count="1681" uniqueCount="135">
  <si>
    <t>注　　全道の数のうち、歯科技工所・施術所・市町村保健センター（類似施設欄含む）各欄は、札幌市を除く。</t>
    <phoneticPr fontId="4"/>
  </si>
  <si>
    <t>資料　保健所集計</t>
  </si>
  <si>
    <t>-</t>
  </si>
  <si>
    <t>奥尻町</t>
    <rPh sb="0" eb="3">
      <t>オクシリチョウ</t>
    </rPh>
    <phoneticPr fontId="4"/>
  </si>
  <si>
    <t>乙部町</t>
    <rPh sb="0" eb="3">
      <t>オトベチョウ</t>
    </rPh>
    <phoneticPr fontId="4"/>
  </si>
  <si>
    <t>厚沢部町</t>
    <rPh sb="0" eb="4">
      <t>アッサブチョウ</t>
    </rPh>
    <phoneticPr fontId="4"/>
  </si>
  <si>
    <t>上ノ国町</t>
    <rPh sb="0" eb="1">
      <t>カミ</t>
    </rPh>
    <rPh sb="2" eb="4">
      <t>クニチョウ</t>
    </rPh>
    <phoneticPr fontId="4"/>
  </si>
  <si>
    <t>江差町</t>
    <rPh sb="0" eb="3">
      <t>エサシチョウ</t>
    </rPh>
    <phoneticPr fontId="4"/>
  </si>
  <si>
    <t>江差保健所</t>
    <rPh sb="0" eb="2">
      <t>エサシ</t>
    </rPh>
    <rPh sb="2" eb="5">
      <t>ホケンジョ</t>
    </rPh>
    <phoneticPr fontId="4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</si>
  <si>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4"/>
  </si>
  <si>
    <t>-</t>
    <phoneticPr fontId="4"/>
  </si>
  <si>
    <t>せたな町</t>
    <rPh sb="3" eb="4">
      <t>チョウ</t>
    </rPh>
    <phoneticPr fontId="4"/>
  </si>
  <si>
    <t>今金町</t>
    <rPh sb="0" eb="3">
      <t>イマカネチョウ</t>
    </rPh>
    <phoneticPr fontId="4"/>
  </si>
  <si>
    <t>長万部町</t>
    <rPh sb="0" eb="4">
      <t>オシャマンベチョウ</t>
    </rPh>
    <phoneticPr fontId="4"/>
  </si>
  <si>
    <t>八雲町</t>
    <rPh sb="0" eb="3">
      <t>ヤクモチョウ</t>
    </rPh>
    <phoneticPr fontId="4"/>
  </si>
  <si>
    <t>八雲保健所</t>
    <rPh sb="0" eb="2">
      <t>ヤクモ</t>
    </rPh>
    <rPh sb="2" eb="5">
      <t>ホケンショ</t>
    </rPh>
    <phoneticPr fontId="4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</si>
  <si>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4"/>
  </si>
  <si>
    <t>-</t>
    <phoneticPr fontId="4"/>
  </si>
  <si>
    <t>函館市</t>
    <rPh sb="0" eb="3">
      <t>ハコダテシ</t>
    </rPh>
    <phoneticPr fontId="4"/>
  </si>
  <si>
    <t>森町</t>
    <rPh sb="0" eb="2">
      <t>モリマチ</t>
    </rPh>
    <phoneticPr fontId="4"/>
  </si>
  <si>
    <t>鹿部町</t>
    <rPh sb="0" eb="3">
      <t>シカベチョウ</t>
    </rPh>
    <phoneticPr fontId="4"/>
  </si>
  <si>
    <t>七飯町</t>
    <rPh sb="0" eb="3">
      <t>ナナエチョウ</t>
    </rPh>
    <phoneticPr fontId="4"/>
  </si>
  <si>
    <t>木古内町</t>
    <rPh sb="0" eb="4">
      <t>キコナイチョウ</t>
    </rPh>
    <phoneticPr fontId="4"/>
  </si>
  <si>
    <t>知内町</t>
    <rPh sb="0" eb="3">
      <t>シリウチチョウ</t>
    </rPh>
    <phoneticPr fontId="4"/>
  </si>
  <si>
    <t>福島町</t>
    <rPh sb="0" eb="3">
      <t>フクシマチョウ</t>
    </rPh>
    <phoneticPr fontId="4"/>
  </si>
  <si>
    <t>松前町</t>
    <rPh sb="0" eb="3">
      <t>マツマエチョウ</t>
    </rPh>
    <phoneticPr fontId="4"/>
  </si>
  <si>
    <t>北斗市</t>
    <rPh sb="0" eb="3">
      <t>ホクトシ</t>
    </rPh>
    <phoneticPr fontId="4"/>
  </si>
  <si>
    <t>渡島保健所</t>
    <rPh sb="0" eb="2">
      <t>オシマ</t>
    </rPh>
    <phoneticPr fontId="4"/>
  </si>
  <si>
    <t>南渡島
第2次保健医療福祉圏</t>
    <rPh sb="0" eb="1">
      <t>ミナミ</t>
    </rPh>
    <rPh sb="1" eb="3">
      <t>オシマ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4"/>
  </si>
  <si>
    <t>全道</t>
    <rPh sb="0" eb="1">
      <t>ゼン</t>
    </rPh>
    <rPh sb="1" eb="2">
      <t>ミチ</t>
    </rPh>
    <phoneticPr fontId="4"/>
  </si>
  <si>
    <t>診療所
（一般）</t>
    <phoneticPr fontId="4"/>
  </si>
  <si>
    <t>病　院</t>
  </si>
  <si>
    <t>その他</t>
  </si>
  <si>
    <t>道市町村</t>
  </si>
  <si>
    <t>個人</t>
  </si>
  <si>
    <t>その他の法人</t>
  </si>
  <si>
    <t>医療法人</t>
  </si>
  <si>
    <t>公的医療機関</t>
  </si>
  <si>
    <t>国</t>
  </si>
  <si>
    <t>計</t>
  </si>
  <si>
    <t>その他の法人</t>
    <rPh sb="2" eb="3">
      <t>タ</t>
    </rPh>
    <phoneticPr fontId="4"/>
  </si>
  <si>
    <t>衛生検査所</t>
  </si>
  <si>
    <t>市町村保健センター及び
同様の機能を持つセンター</t>
    <rPh sb="3" eb="5">
      <t>ホケン</t>
    </rPh>
    <rPh sb="9" eb="10">
      <t>オヨ</t>
    </rPh>
    <rPh sb="12" eb="14">
      <t>ドウヨウ</t>
    </rPh>
    <rPh sb="15" eb="17">
      <t>キノウ</t>
    </rPh>
    <rPh sb="18" eb="19">
      <t>モ</t>
    </rPh>
    <phoneticPr fontId="4"/>
  </si>
  <si>
    <t>施術所</t>
  </si>
  <si>
    <t>助産所</t>
  </si>
  <si>
    <t>歯科技工所</t>
  </si>
  <si>
    <t>歯科診療所</t>
  </si>
  <si>
    <t>療養病床</t>
    <phoneticPr fontId="4"/>
  </si>
  <si>
    <t>救急告示
医療施設</t>
    <rPh sb="5" eb="7">
      <t>イリョウ</t>
    </rPh>
    <rPh sb="7" eb="9">
      <t>シセツ</t>
    </rPh>
    <phoneticPr fontId="4"/>
  </si>
  <si>
    <t>診療所（歯科診療所を除く）</t>
  </si>
  <si>
    <t>病院</t>
    <phoneticPr fontId="4"/>
  </si>
  <si>
    <t>平成２５年１０月１日現在</t>
    <rPh sb="4" eb="5">
      <t>ネン</t>
    </rPh>
    <rPh sb="7" eb="8">
      <t>ガツ</t>
    </rPh>
    <rPh sb="9" eb="12">
      <t>ニチゲンザイ</t>
    </rPh>
    <phoneticPr fontId="4"/>
  </si>
  <si>
    <t>第６４表　保健医療施設数</t>
    <phoneticPr fontId="4"/>
  </si>
  <si>
    <t>資料　保健所集計</t>
    <rPh sb="0" eb="2">
      <t>シリョウ</t>
    </rPh>
    <rPh sb="3" eb="6">
      <t>ホケンショ</t>
    </rPh>
    <rPh sb="6" eb="8">
      <t>シュウケイ</t>
    </rPh>
    <phoneticPr fontId="4"/>
  </si>
  <si>
    <t>人口
10万対</t>
    <phoneticPr fontId="4"/>
  </si>
  <si>
    <t>実数</t>
  </si>
  <si>
    <t>療養病床数</t>
    <rPh sb="0" eb="2">
      <t>リョウヨウ</t>
    </rPh>
    <rPh sb="2" eb="4">
      <t>ビョウショウ</t>
    </rPh>
    <rPh sb="4" eb="5">
      <t>スウ</t>
    </rPh>
    <phoneticPr fontId="4"/>
  </si>
  <si>
    <t>一般病床数</t>
    <rPh sb="0" eb="2">
      <t>イッパン</t>
    </rPh>
    <phoneticPr fontId="4"/>
  </si>
  <si>
    <t>施設数</t>
    <phoneticPr fontId="4"/>
  </si>
  <si>
    <t>感染症病床</t>
    <rPh sb="0" eb="3">
      <t>カンセンショウ</t>
    </rPh>
    <rPh sb="3" eb="5">
      <t>ビョウショウ</t>
    </rPh>
    <phoneticPr fontId="4"/>
  </si>
  <si>
    <t>結核病床</t>
    <rPh sb="2" eb="4">
      <t>ビョウショウ</t>
    </rPh>
    <phoneticPr fontId="4"/>
  </si>
  <si>
    <t>精神病床</t>
    <rPh sb="2" eb="4">
      <t>ビョウショウ</t>
    </rPh>
    <phoneticPr fontId="4"/>
  </si>
  <si>
    <t>一般病床</t>
    <rPh sb="2" eb="4">
      <t>ビョウショウ</t>
    </rPh>
    <phoneticPr fontId="4"/>
  </si>
  <si>
    <t>平成２５年　　　　　推計日本人人口　　　　　　</t>
    <rPh sb="0" eb="2">
      <t>ヘイセイ</t>
    </rPh>
    <rPh sb="4" eb="5">
      <t>ネン</t>
    </rPh>
    <rPh sb="10" eb="12">
      <t>スイケイ</t>
    </rPh>
    <phoneticPr fontId="4"/>
  </si>
  <si>
    <t>歯科</t>
    <phoneticPr fontId="4"/>
  </si>
  <si>
    <t>　　　一般</t>
    <phoneticPr fontId="4"/>
  </si>
  <si>
    <t>　　　病床数</t>
    <phoneticPr fontId="4"/>
  </si>
  <si>
    <t>施設数</t>
    <rPh sb="0" eb="2">
      <t>シセツ</t>
    </rPh>
    <phoneticPr fontId="4"/>
  </si>
  <si>
    <t>診療所</t>
    <phoneticPr fontId="4"/>
  </si>
  <si>
    <t>　　病院</t>
    <phoneticPr fontId="4"/>
  </si>
  <si>
    <t>第６５表　医療施設数・病床数（人口１０万対）</t>
    <rPh sb="0" eb="1">
      <t>ダイ</t>
    </rPh>
    <rPh sb="3" eb="4">
      <t>ヒョウ</t>
    </rPh>
    <rPh sb="5" eb="7">
      <t>イリョウ</t>
    </rPh>
    <rPh sb="7" eb="10">
      <t>シセツスウ</t>
    </rPh>
    <rPh sb="11" eb="14">
      <t>ビョウショウスウ</t>
    </rPh>
    <rPh sb="15" eb="17">
      <t>ジンコウ</t>
    </rPh>
    <rPh sb="19" eb="20">
      <t>ヨロズ</t>
    </rPh>
    <rPh sb="20" eb="21">
      <t>タイ</t>
    </rPh>
    <phoneticPr fontId="4"/>
  </si>
  <si>
    <t>資料　地域保健・健康増進事業報告</t>
    <rPh sb="3" eb="5">
      <t>チイキ</t>
    </rPh>
    <rPh sb="5" eb="7">
      <t>ホケン</t>
    </rPh>
    <rPh sb="8" eb="10">
      <t>ケンコウ</t>
    </rPh>
    <rPh sb="10" eb="12">
      <t>ゾウシン</t>
    </rPh>
    <rPh sb="12" eb="14">
      <t>ジギョウ</t>
    </rPh>
    <rPh sb="14" eb="16">
      <t>ホウコク</t>
    </rPh>
    <phoneticPr fontId="4"/>
  </si>
  <si>
    <t>平成２５年　　　　　　　　　推計日本人人口　　　　　</t>
    <rPh sb="0" eb="2">
      <t>ヘイセイ</t>
    </rPh>
    <rPh sb="4" eb="5">
      <t>ネン</t>
    </rPh>
    <rPh sb="14" eb="16">
      <t>スイケイ</t>
    </rPh>
    <phoneticPr fontId="4"/>
  </si>
  <si>
    <t>准看護師</t>
    <rPh sb="3" eb="4">
      <t>シ</t>
    </rPh>
    <phoneticPr fontId="4"/>
  </si>
  <si>
    <t>看護師</t>
    <rPh sb="2" eb="3">
      <t>シ</t>
    </rPh>
    <phoneticPr fontId="4"/>
  </si>
  <si>
    <t>助産師</t>
    <rPh sb="2" eb="3">
      <t>シ</t>
    </rPh>
    <phoneticPr fontId="4"/>
  </si>
  <si>
    <t>保健師</t>
    <rPh sb="2" eb="3">
      <t>シ</t>
    </rPh>
    <phoneticPr fontId="4"/>
  </si>
  <si>
    <t>歯科技工士</t>
    <rPh sb="0" eb="2">
      <t>シカ</t>
    </rPh>
    <rPh sb="2" eb="5">
      <t>ギコウシ</t>
    </rPh>
    <phoneticPr fontId="4"/>
  </si>
  <si>
    <t>歯科衛生士</t>
    <rPh sb="0" eb="2">
      <t>シカ</t>
    </rPh>
    <rPh sb="2" eb="5">
      <t>エイセイシ</t>
    </rPh>
    <phoneticPr fontId="4"/>
  </si>
  <si>
    <t>薬剤師</t>
    <phoneticPr fontId="4"/>
  </si>
  <si>
    <t>歯科医師</t>
    <phoneticPr fontId="4"/>
  </si>
  <si>
    <t>医師</t>
    <phoneticPr fontId="4"/>
  </si>
  <si>
    <t>平成２５年末現在</t>
    <rPh sb="4" eb="5">
      <t>ネン</t>
    </rPh>
    <rPh sb="5" eb="6">
      <t>マツ</t>
    </rPh>
    <rPh sb="6" eb="8">
      <t>ゲンザイ</t>
    </rPh>
    <phoneticPr fontId="4"/>
  </si>
  <si>
    <t>第６６－１表　保健医療従事者数（人口１０万対）</t>
    <phoneticPr fontId="4"/>
  </si>
  <si>
    <t>非常勤（延人員）</t>
    <rPh sb="0" eb="1">
      <t>ヒ</t>
    </rPh>
    <rPh sb="1" eb="3">
      <t>ジョウキン</t>
    </rPh>
    <rPh sb="4" eb="7">
      <t>ノベジンイン</t>
    </rPh>
    <phoneticPr fontId="4"/>
  </si>
  <si>
    <t>常勤（実人員）</t>
    <rPh sb="0" eb="2">
      <t>ジョウキン</t>
    </rPh>
    <rPh sb="3" eb="6">
      <t>ジツジンイン</t>
    </rPh>
    <phoneticPr fontId="4"/>
  </si>
  <si>
    <t>常勤（実人員）</t>
    <rPh sb="0" eb="2">
      <t>ジョウキン</t>
    </rPh>
    <rPh sb="3" eb="4">
      <t>ジツ</t>
    </rPh>
    <rPh sb="4" eb="6">
      <t>ジンイン</t>
    </rPh>
    <phoneticPr fontId="4"/>
  </si>
  <si>
    <t>七飯町</t>
    <rPh sb="0" eb="2">
      <t>ナナエ</t>
    </rPh>
    <rPh sb="2" eb="3">
      <t>チョウ</t>
    </rPh>
    <phoneticPr fontId="4"/>
  </si>
  <si>
    <t>木古内町</t>
    <rPh sb="0" eb="3">
      <t>キコナイ</t>
    </rPh>
    <rPh sb="3" eb="4">
      <t>チョウ</t>
    </rPh>
    <phoneticPr fontId="4"/>
  </si>
  <si>
    <t>知内町</t>
    <rPh sb="0" eb="1">
      <t>シ</t>
    </rPh>
    <rPh sb="1" eb="2">
      <t>ウチ</t>
    </rPh>
    <rPh sb="2" eb="3">
      <t>チョウ</t>
    </rPh>
    <phoneticPr fontId="4"/>
  </si>
  <si>
    <t>福島町</t>
    <rPh sb="0" eb="2">
      <t>フクシマ</t>
    </rPh>
    <rPh sb="2" eb="3">
      <t>チョウ</t>
    </rPh>
    <phoneticPr fontId="4"/>
  </si>
  <si>
    <t>松前町</t>
    <rPh sb="0" eb="2">
      <t>マツマエ</t>
    </rPh>
    <rPh sb="2" eb="3">
      <t>チョウ</t>
    </rPh>
    <phoneticPr fontId="4"/>
  </si>
  <si>
    <t>渡島保健所</t>
    <rPh sb="0" eb="2">
      <t>オシマ</t>
    </rPh>
    <rPh sb="2" eb="5">
      <t>ホケンジョ</t>
    </rPh>
    <phoneticPr fontId="4"/>
  </si>
  <si>
    <t>医療監視員</t>
    <rPh sb="0" eb="2">
      <t>イリョウ</t>
    </rPh>
    <rPh sb="2" eb="5">
      <t>カンシイン</t>
    </rPh>
    <phoneticPr fontId="4"/>
  </si>
  <si>
    <t>環境衛生監視員</t>
    <rPh sb="0" eb="2">
      <t>カンキョウ</t>
    </rPh>
    <rPh sb="2" eb="4">
      <t>エイセイ</t>
    </rPh>
    <rPh sb="4" eb="7">
      <t>カンシイン</t>
    </rPh>
    <phoneticPr fontId="4"/>
  </si>
  <si>
    <t>食品衛生監視員</t>
    <rPh sb="0" eb="2">
      <t>ショクヒン</t>
    </rPh>
    <rPh sb="2" eb="4">
      <t>エイセイ</t>
    </rPh>
    <rPh sb="4" eb="7">
      <t>カンシイン</t>
    </rPh>
    <phoneticPr fontId="4"/>
  </si>
  <si>
    <t>栄養指導員</t>
    <rPh sb="0" eb="2">
      <t>エイヨウ</t>
    </rPh>
    <rPh sb="2" eb="5">
      <t>シドウイン</t>
    </rPh>
    <phoneticPr fontId="4"/>
  </si>
  <si>
    <t>精神保健福祉相談員</t>
    <rPh sb="0" eb="2">
      <t>セイシン</t>
    </rPh>
    <rPh sb="2" eb="4">
      <t>ホケン</t>
    </rPh>
    <rPh sb="4" eb="6">
      <t>フクシ</t>
    </rPh>
    <rPh sb="6" eb="9">
      <t>ソウダンイン</t>
    </rPh>
    <phoneticPr fontId="4"/>
  </si>
  <si>
    <t>精神保健福祉士</t>
    <rPh sb="0" eb="2">
      <t>セイシン</t>
    </rPh>
    <rPh sb="2" eb="4">
      <t>ホケン</t>
    </rPh>
    <rPh sb="4" eb="7">
      <t>フクシシ</t>
    </rPh>
    <phoneticPr fontId="4"/>
  </si>
  <si>
    <t>（再掲）</t>
    <rPh sb="1" eb="3">
      <t>サイケイ</t>
    </rPh>
    <phoneticPr fontId="4"/>
  </si>
  <si>
    <t>計</t>
    <rPh sb="0" eb="1">
      <t>ケイ</t>
    </rPh>
    <phoneticPr fontId="4"/>
  </si>
  <si>
    <t>その他</t>
    <rPh sb="2" eb="3">
      <t>タ</t>
    </rPh>
    <phoneticPr fontId="4"/>
  </si>
  <si>
    <t>栄養士</t>
    <rPh sb="0" eb="3">
      <t>エイヨウシ</t>
    </rPh>
    <phoneticPr fontId="4"/>
  </si>
  <si>
    <t>管理栄養士</t>
    <rPh sb="0" eb="2">
      <t>カンリ</t>
    </rPh>
    <rPh sb="2" eb="5">
      <t>エイヨウシ</t>
    </rPh>
    <phoneticPr fontId="4"/>
  </si>
  <si>
    <t>衛生検査技師</t>
    <rPh sb="0" eb="2">
      <t>エイセイ</t>
    </rPh>
    <rPh sb="2" eb="4">
      <t>ケンサ</t>
    </rPh>
    <rPh sb="4" eb="6">
      <t>ギシ</t>
    </rPh>
    <phoneticPr fontId="4"/>
  </si>
  <si>
    <t>臨床検査技師</t>
    <rPh sb="0" eb="2">
      <t>リンショウ</t>
    </rPh>
    <rPh sb="2" eb="4">
      <t>ケンサ</t>
    </rPh>
    <rPh sb="4" eb="6">
      <t>ギシ</t>
    </rPh>
    <phoneticPr fontId="4"/>
  </si>
  <si>
    <t>診療エックス線技師</t>
    <rPh sb="0" eb="2">
      <t>シンリョウ</t>
    </rPh>
    <rPh sb="6" eb="7">
      <t>セン</t>
    </rPh>
    <rPh sb="7" eb="9">
      <t>ギシ</t>
    </rPh>
    <phoneticPr fontId="4"/>
  </si>
  <si>
    <t>診療放射線技師</t>
    <rPh sb="0" eb="2">
      <t>シンリョウ</t>
    </rPh>
    <rPh sb="2" eb="5">
      <t>ホウシャセン</t>
    </rPh>
    <rPh sb="5" eb="7">
      <t>ギシ</t>
    </rPh>
    <phoneticPr fontId="4"/>
  </si>
  <si>
    <t>作業療法士</t>
    <rPh sb="0" eb="2">
      <t>サギョウ</t>
    </rPh>
    <rPh sb="2" eb="5">
      <t>リョウホウシ</t>
    </rPh>
    <phoneticPr fontId="4"/>
  </si>
  <si>
    <t>理学療法士</t>
    <phoneticPr fontId="4"/>
  </si>
  <si>
    <t>准看護師</t>
    <rPh sb="0" eb="4">
      <t>ジュンカンゴシ</t>
    </rPh>
    <phoneticPr fontId="4"/>
  </si>
  <si>
    <t>看護師</t>
    <rPh sb="0" eb="3">
      <t>カンゴシ</t>
    </rPh>
    <phoneticPr fontId="4"/>
  </si>
  <si>
    <t>助産師</t>
    <rPh sb="0" eb="3">
      <t>ジョサンシ</t>
    </rPh>
    <phoneticPr fontId="4"/>
  </si>
  <si>
    <t>保健師</t>
    <rPh sb="0" eb="3">
      <t>ホケンシ</t>
    </rPh>
    <phoneticPr fontId="4"/>
  </si>
  <si>
    <t>薬剤師</t>
    <rPh sb="0" eb="3">
      <t>ヤクザイシ</t>
    </rPh>
    <phoneticPr fontId="4"/>
  </si>
  <si>
    <t>獣医師</t>
    <rPh sb="0" eb="3">
      <t>ジュウイシ</t>
    </rPh>
    <phoneticPr fontId="4"/>
  </si>
  <si>
    <t>歯科医師</t>
    <phoneticPr fontId="4"/>
  </si>
  <si>
    <t>医師</t>
    <phoneticPr fontId="4"/>
  </si>
  <si>
    <t>平成２５年度</t>
    <rPh sb="4" eb="6">
      <t>ネンド</t>
    </rPh>
    <phoneticPr fontId="4"/>
  </si>
  <si>
    <t>第６６－２表　職員配置状況（保健所・地域保健事業に関わる部署）</t>
    <rPh sb="7" eb="9">
      <t>ショクイン</t>
    </rPh>
    <rPh sb="9" eb="11">
      <t>ハイチ</t>
    </rPh>
    <rPh sb="11" eb="13">
      <t>ジョウキョウ</t>
    </rPh>
    <rPh sb="14" eb="17">
      <t>ホケンショ</t>
    </rPh>
    <rPh sb="18" eb="20">
      <t>チイキ</t>
    </rPh>
    <rPh sb="20" eb="22">
      <t>ホケン</t>
    </rPh>
    <rPh sb="22" eb="24">
      <t>ジギョウ</t>
    </rPh>
    <rPh sb="25" eb="26">
      <t>カカ</t>
    </rPh>
    <rPh sb="28" eb="30">
      <t>ブショ</t>
    </rPh>
    <phoneticPr fontId="4"/>
  </si>
  <si>
    <t>注　　平成１５年度から診療所（助産所）運営状況報告が廃止されたため、病院のみの従事者数である。</t>
    <rPh sb="0" eb="1">
      <t>チュウ</t>
    </rPh>
    <rPh sb="39" eb="42">
      <t>ジュウジシャ</t>
    </rPh>
    <phoneticPr fontId="4"/>
  </si>
  <si>
    <t>資料　病院報告</t>
    <rPh sb="3" eb="5">
      <t>ビョウイン</t>
    </rPh>
    <rPh sb="5" eb="7">
      <t>ホウコク</t>
    </rPh>
    <phoneticPr fontId="4"/>
  </si>
  <si>
    <t>常勤換算数</t>
    <rPh sb="0" eb="2">
      <t>ジョウキン</t>
    </rPh>
    <rPh sb="2" eb="4">
      <t>カンサン</t>
    </rPh>
    <rPh sb="4" eb="5">
      <t>スウ</t>
    </rPh>
    <phoneticPr fontId="4"/>
  </si>
  <si>
    <t>管理栄養士（再）</t>
  </si>
  <si>
    <t>言語聴覚士</t>
    <rPh sb="0" eb="2">
      <t>ゲンゴ</t>
    </rPh>
    <rPh sb="2" eb="5">
      <t>チョウカクシ</t>
    </rPh>
    <phoneticPr fontId="4"/>
  </si>
  <si>
    <t>義肢装具士</t>
    <rPh sb="0" eb="2">
      <t>ギシ</t>
    </rPh>
    <rPh sb="2" eb="5">
      <t>ソウグシ</t>
    </rPh>
    <phoneticPr fontId="4"/>
  </si>
  <si>
    <t>臨床工学技士</t>
    <phoneticPr fontId="4"/>
  </si>
  <si>
    <t>視能訓練士</t>
    <phoneticPr fontId="4"/>
  </si>
  <si>
    <t>作業療法士</t>
    <phoneticPr fontId="4"/>
  </si>
  <si>
    <t>理学療法士</t>
    <phoneticPr fontId="4"/>
  </si>
  <si>
    <t>臨床・衛生
検査技師</t>
    <rPh sb="4" eb="5">
      <t>セイ</t>
    </rPh>
    <rPh sb="6" eb="8">
      <t>ケンサ</t>
    </rPh>
    <rPh sb="8" eb="10">
      <t>ギシ</t>
    </rPh>
    <phoneticPr fontId="4"/>
  </si>
  <si>
    <t>診療放射線　X線技師</t>
    <rPh sb="7" eb="8">
      <t>セン</t>
    </rPh>
    <rPh sb="8" eb="10">
      <t>ギシ</t>
    </rPh>
    <phoneticPr fontId="4"/>
  </si>
  <si>
    <t>栄養士</t>
    <phoneticPr fontId="4"/>
  </si>
  <si>
    <t>平成２５年</t>
    <phoneticPr fontId="4"/>
  </si>
  <si>
    <t>第６７表　保健所把握保健医療機関従事者数（人口１０万対）</t>
    <rPh sb="5" eb="8">
      <t>ホケンショ</t>
    </rPh>
    <rPh sb="8" eb="10">
      <t>ハアク</t>
    </rPh>
    <rPh sb="10" eb="12">
      <t>ホケン</t>
    </rPh>
    <rPh sb="12" eb="14">
      <t>イリョウ</t>
    </rPh>
    <rPh sb="14" eb="16">
      <t>キカン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</si>
</sst>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0.0_);[Red]\(0.0\)"/>
    <numFmt numFmtId="178" formatCode="#,##0.0;[Red]#,##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11"/>
      <color indexed="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</cellStyleXfs>
  <cellXfs count="307">
    <xf numFmtId="0" fontId="0" fillId="0" borderId="0" xfId="0">
      <alignment vertical="center"/>
    </xf>
    <xf numFmtId="0" fontId="2" fillId="0" borderId="0" xfId="2" applyFont="1" applyFill="1"/>
    <xf numFmtId="38" fontId="2" fillId="0" borderId="0" xfId="3" applyFont="1" applyFill="1"/>
    <xf numFmtId="0" fontId="2" fillId="0" borderId="0" xfId="2" applyFont="1" applyFill="1" applyAlignment="1">
      <alignment horizontal="left"/>
    </xf>
    <xf numFmtId="38" fontId="2" fillId="0" borderId="0" xfId="3" applyFont="1" applyFill="1" applyAlignment="1"/>
    <xf numFmtId="38" fontId="2" fillId="0" borderId="0" xfId="3" applyFont="1" applyFill="1" applyAlignment="1">
      <alignment horizontal="left"/>
    </xf>
    <xf numFmtId="38" fontId="2" fillId="0" borderId="0" xfId="3" applyFont="1" applyFill="1" applyBorder="1" applyAlignment="1"/>
    <xf numFmtId="38" fontId="2" fillId="0" borderId="0" xfId="3" applyFont="1" applyFill="1" applyBorder="1" applyAlignment="1">
      <alignment horizontal="left"/>
    </xf>
    <xf numFmtId="38" fontId="2" fillId="2" borderId="1" xfId="3" applyFont="1" applyFill="1" applyBorder="1" applyAlignment="1">
      <alignment horizontal="right"/>
    </xf>
    <xf numFmtId="38" fontId="2" fillId="2" borderId="2" xfId="3" applyFont="1" applyFill="1" applyBorder="1" applyAlignment="1">
      <alignment horizontal="right"/>
    </xf>
    <xf numFmtId="38" fontId="2" fillId="3" borderId="2" xfId="3" applyFont="1" applyFill="1" applyBorder="1" applyAlignment="1">
      <alignment horizontal="right"/>
    </xf>
    <xf numFmtId="38" fontId="2" fillId="3" borderId="2" xfId="3" applyFont="1" applyFill="1" applyBorder="1" applyAlignment="1" applyProtection="1">
      <alignment horizontal="right" vertical="center"/>
    </xf>
    <xf numFmtId="38" fontId="2" fillId="2" borderId="2" xfId="3" applyFont="1" applyFill="1" applyBorder="1" applyAlignment="1">
      <alignment horizontal="left" vertical="center"/>
    </xf>
    <xf numFmtId="38" fontId="2" fillId="2" borderId="3" xfId="3" applyFont="1" applyFill="1" applyBorder="1" applyAlignment="1">
      <alignment horizontal="right"/>
    </xf>
    <xf numFmtId="38" fontId="2" fillId="2" borderId="4" xfId="3" applyFont="1" applyFill="1" applyBorder="1" applyAlignment="1">
      <alignment horizontal="right"/>
    </xf>
    <xf numFmtId="38" fontId="2" fillId="3" borderId="4" xfId="3" applyFont="1" applyFill="1" applyBorder="1" applyAlignment="1">
      <alignment horizontal="right"/>
    </xf>
    <xf numFmtId="38" fontId="2" fillId="3" borderId="4" xfId="3" applyFont="1" applyFill="1" applyBorder="1" applyAlignment="1" applyProtection="1">
      <alignment horizontal="right" vertical="center"/>
    </xf>
    <xf numFmtId="38" fontId="2" fillId="2" borderId="4" xfId="3" applyFont="1" applyFill="1" applyBorder="1" applyAlignment="1">
      <alignment horizontal="left" vertical="center"/>
    </xf>
    <xf numFmtId="38" fontId="2" fillId="2" borderId="5" xfId="3" applyFont="1" applyFill="1" applyBorder="1" applyAlignment="1">
      <alignment horizontal="right"/>
    </xf>
    <xf numFmtId="38" fontId="2" fillId="2" borderId="6" xfId="3" applyFont="1" applyFill="1" applyBorder="1" applyAlignment="1">
      <alignment horizontal="right"/>
    </xf>
    <xf numFmtId="38" fontId="2" fillId="3" borderId="6" xfId="3" applyFont="1" applyFill="1" applyBorder="1" applyAlignment="1">
      <alignment horizontal="right"/>
    </xf>
    <xf numFmtId="38" fontId="2" fillId="3" borderId="6" xfId="3" applyFont="1" applyFill="1" applyBorder="1" applyAlignment="1" applyProtection="1">
      <alignment horizontal="right" vertical="center"/>
    </xf>
    <xf numFmtId="38" fontId="2" fillId="2" borderId="6" xfId="3" applyFont="1" applyFill="1" applyBorder="1" applyAlignment="1">
      <alignment horizontal="left" vertical="center"/>
    </xf>
    <xf numFmtId="38" fontId="2" fillId="4" borderId="7" xfId="3" applyFont="1" applyFill="1" applyBorder="1" applyAlignment="1">
      <alignment horizontal="right"/>
    </xf>
    <xf numFmtId="38" fontId="2" fillId="4" borderId="8" xfId="3" applyFont="1" applyFill="1" applyBorder="1" applyAlignment="1">
      <alignment horizontal="right"/>
    </xf>
    <xf numFmtId="38" fontId="2" fillId="5" borderId="8" xfId="3" applyFont="1" applyFill="1" applyBorder="1" applyAlignment="1">
      <alignment horizontal="right"/>
    </xf>
    <xf numFmtId="38" fontId="2" fillId="5" borderId="2" xfId="3" applyFont="1" applyFill="1" applyBorder="1" applyAlignment="1">
      <alignment horizontal="right"/>
    </xf>
    <xf numFmtId="38" fontId="2" fillId="4" borderId="8" xfId="3" applyFont="1" applyFill="1" applyBorder="1" applyAlignment="1">
      <alignment horizontal="left" vertical="center"/>
    </xf>
    <xf numFmtId="0" fontId="2" fillId="0" borderId="0" xfId="2" applyFont="1" applyFill="1" applyAlignment="1">
      <alignment vertical="center"/>
    </xf>
    <xf numFmtId="38" fontId="2" fillId="5" borderId="8" xfId="3" applyFont="1" applyFill="1" applyBorder="1" applyAlignment="1">
      <alignment horizontal="right" vertical="center"/>
    </xf>
    <xf numFmtId="38" fontId="2" fillId="5" borderId="2" xfId="3" applyFont="1" applyFill="1" applyBorder="1" applyAlignment="1">
      <alignment horizontal="right" vertical="center"/>
    </xf>
    <xf numFmtId="38" fontId="2" fillId="5" borderId="8" xfId="3" applyFont="1" applyFill="1" applyBorder="1" applyAlignment="1">
      <alignment horizontal="left" vertical="center" wrapText="1"/>
    </xf>
    <xf numFmtId="38" fontId="2" fillId="0" borderId="0" xfId="3" applyFont="1" applyFill="1" applyAlignment="1">
      <alignment vertical="center"/>
    </xf>
    <xf numFmtId="38" fontId="2" fillId="5" borderId="6" xfId="3" applyFont="1" applyFill="1" applyBorder="1" applyAlignment="1">
      <alignment horizontal="right" vertical="center"/>
    </xf>
    <xf numFmtId="38" fontId="2" fillId="5" borderId="2" xfId="3" applyFont="1" applyFill="1" applyBorder="1" applyAlignment="1">
      <alignment horizontal="left" vertical="center" wrapText="1"/>
    </xf>
    <xf numFmtId="38" fontId="2" fillId="4" borderId="8" xfId="3" applyFont="1" applyFill="1" applyBorder="1" applyAlignment="1"/>
    <xf numFmtId="38" fontId="2" fillId="4" borderId="6" xfId="3" applyFont="1" applyFill="1" applyBorder="1" applyAlignment="1">
      <alignment horizontal="right"/>
    </xf>
    <xf numFmtId="38" fontId="2" fillId="4" borderId="9" xfId="3" applyFont="1" applyFill="1" applyBorder="1" applyAlignment="1">
      <alignment horizontal="right"/>
    </xf>
    <xf numFmtId="38" fontId="2" fillId="4" borderId="2" xfId="3" applyFont="1" applyFill="1" applyBorder="1" applyAlignment="1">
      <alignment horizontal="left" vertical="center"/>
    </xf>
    <xf numFmtId="3" fontId="2" fillId="4" borderId="7" xfId="4" applyNumberFormat="1" applyFont="1" applyFill="1" applyBorder="1" applyAlignment="1">
      <alignment horizontal="right" vertical="center"/>
    </xf>
    <xf numFmtId="0" fontId="2" fillId="0" borderId="0" xfId="2" applyFont="1" applyFill="1" applyAlignment="1">
      <alignment wrapText="1"/>
    </xf>
    <xf numFmtId="38" fontId="2" fillId="0" borderId="0" xfId="3" applyFont="1" applyFill="1" applyAlignment="1">
      <alignment wrapText="1"/>
    </xf>
    <xf numFmtId="38" fontId="2" fillId="5" borderId="8" xfId="1" applyFont="1" applyFill="1" applyBorder="1" applyAlignment="1">
      <alignment horizontal="left" vertical="center" wrapText="1"/>
    </xf>
    <xf numFmtId="38" fontId="2" fillId="6" borderId="8" xfId="3" applyFont="1" applyFill="1" applyBorder="1" applyAlignment="1">
      <alignment horizontal="right" vertical="center"/>
    </xf>
    <xf numFmtId="38" fontId="2" fillId="6" borderId="10" xfId="3" applyFont="1" applyFill="1" applyBorder="1" applyAlignment="1">
      <alignment horizontal="right" vertical="center"/>
    </xf>
    <xf numFmtId="38" fontId="2" fillId="6" borderId="11" xfId="3" applyFont="1" applyFill="1" applyBorder="1" applyAlignment="1">
      <alignment horizontal="right" vertical="center"/>
    </xf>
    <xf numFmtId="38" fontId="2" fillId="6" borderId="12" xfId="3" applyFont="1" applyFill="1" applyBorder="1" applyAlignment="1">
      <alignment horizontal="right" vertical="center"/>
    </xf>
    <xf numFmtId="38" fontId="2" fillId="7" borderId="13" xfId="3" applyFont="1" applyFill="1" applyBorder="1" applyAlignment="1">
      <alignment horizontal="right" vertical="center"/>
    </xf>
    <xf numFmtId="38" fontId="2" fillId="7" borderId="14" xfId="3" applyFont="1" applyFill="1" applyBorder="1" applyAlignment="1">
      <alignment horizontal="right" vertical="center"/>
    </xf>
    <xf numFmtId="0" fontId="2" fillId="6" borderId="8" xfId="2" applyFont="1" applyFill="1" applyBorder="1" applyAlignment="1">
      <alignment vertical="center"/>
    </xf>
    <xf numFmtId="38" fontId="2" fillId="0" borderId="15" xfId="3" applyFont="1" applyFill="1" applyBorder="1" applyAlignment="1">
      <alignment horizontal="center" vertical="top" textRotation="255" wrapText="1"/>
    </xf>
    <xf numFmtId="38" fontId="2" fillId="0" borderId="16" xfId="3" applyFont="1" applyFill="1" applyBorder="1" applyAlignment="1">
      <alignment horizontal="center" vertical="top" textRotation="255" wrapText="1"/>
    </xf>
    <xf numFmtId="38" fontId="2" fillId="0" borderId="17" xfId="3" applyFont="1" applyFill="1" applyBorder="1" applyAlignment="1">
      <alignment horizontal="center" vertical="top" textRotation="255" wrapText="1"/>
    </xf>
    <xf numFmtId="38" fontId="2" fillId="0" borderId="13" xfId="3" applyFont="1" applyFill="1" applyBorder="1" applyAlignment="1">
      <alignment horizontal="center" vertical="top" textRotation="255" wrapText="1"/>
    </xf>
    <xf numFmtId="38" fontId="2" fillId="0" borderId="18" xfId="3" applyFont="1" applyFill="1" applyBorder="1" applyAlignment="1">
      <alignment horizontal="center" vertical="top" wrapText="1"/>
    </xf>
    <xf numFmtId="38" fontId="2" fillId="0" borderId="17" xfId="3" applyFont="1" applyFill="1" applyBorder="1" applyAlignment="1">
      <alignment horizontal="center" vertical="center" wrapText="1"/>
    </xf>
    <xf numFmtId="38" fontId="2" fillId="0" borderId="17" xfId="3" applyFont="1" applyFill="1" applyBorder="1" applyAlignment="1">
      <alignment horizontal="center" vertical="top" wrapText="1"/>
    </xf>
    <xf numFmtId="38" fontId="2" fillId="0" borderId="19" xfId="3" applyFont="1" applyFill="1" applyBorder="1" applyAlignment="1">
      <alignment horizontal="center" vertical="center" wrapText="1"/>
    </xf>
    <xf numFmtId="38" fontId="2" fillId="0" borderId="2" xfId="3" applyFont="1" applyFill="1" applyBorder="1" applyAlignment="1">
      <alignment horizontal="left" wrapText="1"/>
    </xf>
    <xf numFmtId="38" fontId="2" fillId="0" borderId="4" xfId="3" applyFont="1" applyFill="1" applyBorder="1" applyAlignment="1">
      <alignment horizontal="center" vertical="top" textRotation="255" wrapText="1"/>
    </xf>
    <xf numFmtId="38" fontId="2" fillId="0" borderId="20" xfId="3" applyFont="1" applyFill="1" applyBorder="1" applyAlignment="1">
      <alignment horizontal="center" vertical="top" textRotation="255" wrapText="1"/>
    </xf>
    <xf numFmtId="38" fontId="2" fillId="0" borderId="21" xfId="3" applyFont="1" applyFill="1" applyBorder="1" applyAlignment="1">
      <alignment horizontal="center" vertical="top" textRotation="255" wrapText="1"/>
    </xf>
    <xf numFmtId="38" fontId="2" fillId="0" borderId="22" xfId="3" applyFont="1" applyFill="1" applyBorder="1" applyAlignment="1">
      <alignment horizontal="center" vertical="center" wrapText="1"/>
    </xf>
    <xf numFmtId="38" fontId="2" fillId="0" borderId="16" xfId="3" applyFont="1" applyFill="1" applyBorder="1" applyAlignment="1">
      <alignment horizontal="center" vertical="center" wrapText="1"/>
    </xf>
    <xf numFmtId="38" fontId="2" fillId="0" borderId="23" xfId="3" applyFont="1" applyFill="1" applyBorder="1" applyAlignment="1">
      <alignment horizontal="center" vertical="top" textRotation="255" wrapText="1"/>
    </xf>
    <xf numFmtId="38" fontId="2" fillId="0" borderId="24" xfId="3" applyFont="1" applyFill="1" applyBorder="1" applyAlignment="1">
      <alignment horizontal="center" vertical="center" wrapText="1"/>
    </xf>
    <xf numFmtId="38" fontId="2" fillId="0" borderId="25" xfId="3" applyFont="1" applyFill="1" applyBorder="1" applyAlignment="1">
      <alignment horizontal="center" vertical="center" wrapText="1"/>
    </xf>
    <xf numFmtId="38" fontId="2" fillId="0" borderId="23" xfId="3" applyFont="1" applyFill="1" applyBorder="1" applyAlignment="1">
      <alignment horizontal="center" vertical="top" wrapText="1"/>
    </xf>
    <xf numFmtId="38" fontId="2" fillId="0" borderId="23" xfId="3" applyFont="1" applyFill="1" applyBorder="1" applyAlignment="1">
      <alignment horizontal="center" vertical="center" wrapText="1"/>
    </xf>
    <xf numFmtId="38" fontId="2" fillId="0" borderId="26" xfId="3" applyFont="1" applyFill="1" applyBorder="1" applyAlignment="1">
      <alignment horizontal="center" vertical="center" wrapText="1"/>
    </xf>
    <xf numFmtId="38" fontId="2" fillId="0" borderId="4" xfId="3" applyFont="1" applyFill="1" applyBorder="1" applyAlignment="1">
      <alignment horizontal="left" wrapText="1"/>
    </xf>
    <xf numFmtId="38" fontId="2" fillId="0" borderId="6" xfId="3" applyFont="1" applyFill="1" applyBorder="1" applyAlignment="1">
      <alignment horizontal="center" vertical="top" textRotation="255" wrapText="1"/>
    </xf>
    <xf numFmtId="38" fontId="2" fillId="0" borderId="13" xfId="3" applyFont="1" applyFill="1" applyBorder="1" applyAlignment="1">
      <alignment horizontal="center" vertical="top" textRotation="255" wrapText="1"/>
    </xf>
    <xf numFmtId="38" fontId="2" fillId="0" borderId="27" xfId="3" applyFont="1" applyFill="1" applyBorder="1" applyAlignment="1">
      <alignment horizontal="center" vertical="center" wrapText="1"/>
    </xf>
    <xf numFmtId="38" fontId="2" fillId="0" borderId="13" xfId="3" applyFont="1" applyFill="1" applyBorder="1" applyAlignment="1">
      <alignment horizontal="center" vertical="center" wrapText="1"/>
    </xf>
    <xf numFmtId="38" fontId="2" fillId="0" borderId="28" xfId="3" applyFont="1" applyFill="1" applyBorder="1" applyAlignment="1">
      <alignment horizontal="center" vertical="center" wrapText="1"/>
    </xf>
    <xf numFmtId="38" fontId="2" fillId="0" borderId="29" xfId="3" applyFont="1" applyFill="1" applyBorder="1" applyAlignment="1">
      <alignment horizontal="center" vertical="center" wrapText="1"/>
    </xf>
    <xf numFmtId="0" fontId="5" fillId="0" borderId="0" xfId="2" applyFont="1" applyFill="1" applyAlignment="1">
      <alignment vertical="top"/>
    </xf>
    <xf numFmtId="38" fontId="5" fillId="0" borderId="0" xfId="3" applyFont="1" applyFill="1" applyAlignment="1">
      <alignment vertical="top"/>
    </xf>
    <xf numFmtId="38" fontId="5" fillId="0" borderId="30" xfId="3" applyFont="1" applyFill="1" applyBorder="1" applyAlignment="1">
      <alignment horizontal="right" vertical="top"/>
    </xf>
    <xf numFmtId="38" fontId="5" fillId="0" borderId="0" xfId="3" applyFont="1" applyFill="1" applyBorder="1" applyAlignment="1">
      <alignment vertical="top"/>
    </xf>
    <xf numFmtId="38" fontId="5" fillId="0" borderId="31" xfId="3" applyFont="1" applyFill="1" applyBorder="1" applyAlignment="1">
      <alignment horizontal="center" vertical="top"/>
    </xf>
    <xf numFmtId="38" fontId="5" fillId="0" borderId="31" xfId="3" applyFont="1" applyFill="1" applyBorder="1" applyAlignment="1">
      <alignment horizontal="left" vertical="top"/>
    </xf>
    <xf numFmtId="0" fontId="2" fillId="0" borderId="0" xfId="4" applyFont="1" applyFill="1"/>
    <xf numFmtId="38" fontId="2" fillId="0" borderId="0" xfId="3" applyNumberFormat="1" applyFont="1" applyFill="1" applyBorder="1" applyAlignment="1">
      <alignment vertical="center"/>
    </xf>
    <xf numFmtId="176" fontId="2" fillId="0" borderId="0" xfId="3" applyNumberFormat="1" applyFont="1" applyFill="1"/>
    <xf numFmtId="176" fontId="2" fillId="0" borderId="0" xfId="4" applyNumberFormat="1" applyFont="1" applyFill="1"/>
    <xf numFmtId="176" fontId="2" fillId="0" borderId="0" xfId="3" applyNumberFormat="1" applyFont="1" applyFill="1" applyAlignment="1"/>
    <xf numFmtId="38" fontId="2" fillId="0" borderId="0" xfId="3" applyFont="1" applyFill="1" applyAlignment="1">
      <alignment horizontal="right"/>
    </xf>
    <xf numFmtId="0" fontId="2" fillId="0" borderId="0" xfId="4" applyFont="1" applyFill="1" applyBorder="1"/>
    <xf numFmtId="176" fontId="2" fillId="0" borderId="0" xfId="3" applyNumberFormat="1" applyFont="1" applyFill="1" applyBorder="1" applyAlignment="1"/>
    <xf numFmtId="176" fontId="2" fillId="0" borderId="0" xfId="3" applyNumberFormat="1" applyFont="1" applyFill="1" applyBorder="1" applyAlignment="1">
      <alignment horizontal="right"/>
    </xf>
    <xf numFmtId="0" fontId="2" fillId="0" borderId="0" xfId="4" applyFont="1" applyFill="1" applyBorder="1" applyAlignment="1">
      <alignment vertical="center"/>
    </xf>
    <xf numFmtId="176" fontId="2" fillId="0" borderId="0" xfId="3" applyNumberFormat="1" applyFont="1" applyFill="1" applyBorder="1" applyAlignment="1">
      <alignment vertical="center"/>
    </xf>
    <xf numFmtId="38" fontId="2" fillId="0" borderId="0" xfId="3" applyFont="1" applyFill="1" applyBorder="1" applyAlignment="1">
      <alignment vertical="center"/>
    </xf>
    <xf numFmtId="176" fontId="2" fillId="0" borderId="0" xfId="3" applyNumberFormat="1" applyFont="1" applyFill="1" applyBorder="1" applyAlignment="1">
      <alignment horizontal="right" vertical="center"/>
    </xf>
    <xf numFmtId="0" fontId="2" fillId="0" borderId="0" xfId="4" applyFont="1" applyFill="1" applyAlignment="1">
      <alignment vertical="center"/>
    </xf>
    <xf numFmtId="38" fontId="6" fillId="0" borderId="0" xfId="3" applyNumberFormat="1" applyFont="1" applyFill="1" applyBorder="1" applyAlignment="1">
      <alignment horizontal="center" vertical="center"/>
    </xf>
    <xf numFmtId="176" fontId="2" fillId="2" borderId="2" xfId="3" applyNumberFormat="1" applyFont="1" applyFill="1" applyBorder="1" applyAlignment="1">
      <alignment horizontal="right" vertical="center"/>
    </xf>
    <xf numFmtId="38" fontId="2" fillId="2" borderId="2" xfId="3" applyFont="1" applyFill="1" applyBorder="1" applyAlignment="1">
      <alignment horizontal="right" vertical="center"/>
    </xf>
    <xf numFmtId="176" fontId="2" fillId="2" borderId="32" xfId="3" applyNumberFormat="1" applyFont="1" applyFill="1" applyBorder="1" applyAlignment="1">
      <alignment horizontal="right" vertical="center"/>
    </xf>
    <xf numFmtId="38" fontId="2" fillId="3" borderId="2" xfId="3" applyFont="1" applyFill="1" applyBorder="1" applyAlignment="1">
      <alignment horizontal="right" vertical="center"/>
    </xf>
    <xf numFmtId="176" fontId="2" fillId="2" borderId="4" xfId="3" applyNumberFormat="1" applyFont="1" applyFill="1" applyBorder="1" applyAlignment="1">
      <alignment horizontal="right" vertical="center"/>
    </xf>
    <xf numFmtId="38" fontId="2" fillId="2" borderId="4" xfId="3" applyFont="1" applyFill="1" applyBorder="1" applyAlignment="1">
      <alignment horizontal="right" vertical="center"/>
    </xf>
    <xf numFmtId="176" fontId="2" fillId="2" borderId="33" xfId="3" applyNumberFormat="1" applyFont="1" applyFill="1" applyBorder="1" applyAlignment="1">
      <alignment horizontal="right" vertical="center"/>
    </xf>
    <xf numFmtId="38" fontId="2" fillId="3" borderId="4" xfId="3" applyFont="1" applyFill="1" applyBorder="1" applyAlignment="1">
      <alignment horizontal="right" vertical="center"/>
    </xf>
    <xf numFmtId="176" fontId="2" fillId="2" borderId="6" xfId="3" applyNumberFormat="1" applyFont="1" applyFill="1" applyBorder="1" applyAlignment="1">
      <alignment horizontal="right" vertical="center"/>
    </xf>
    <xf numFmtId="38" fontId="2" fillId="2" borderId="6" xfId="3" applyFont="1" applyFill="1" applyBorder="1" applyAlignment="1">
      <alignment horizontal="right" vertical="center"/>
    </xf>
    <xf numFmtId="176" fontId="2" fillId="2" borderId="34" xfId="3" applyNumberFormat="1" applyFont="1" applyFill="1" applyBorder="1" applyAlignment="1">
      <alignment horizontal="right" vertical="center"/>
    </xf>
    <xf numFmtId="38" fontId="2" fillId="3" borderId="6" xfId="3" applyFont="1" applyFill="1" applyBorder="1" applyAlignment="1">
      <alignment horizontal="right" vertical="center"/>
    </xf>
    <xf numFmtId="176" fontId="2" fillId="4" borderId="8" xfId="3" applyNumberFormat="1" applyFont="1" applyFill="1" applyBorder="1" applyAlignment="1">
      <alignment horizontal="right" vertical="center"/>
    </xf>
    <xf numFmtId="38" fontId="2" fillId="4" borderId="7" xfId="3" applyFont="1" applyFill="1" applyBorder="1" applyAlignment="1">
      <alignment horizontal="right" vertical="center"/>
    </xf>
    <xf numFmtId="176" fontId="2" fillId="4" borderId="2" xfId="3" applyNumberFormat="1" applyFont="1" applyFill="1" applyBorder="1" applyAlignment="1">
      <alignment horizontal="right" vertical="center"/>
    </xf>
    <xf numFmtId="38" fontId="2" fillId="4" borderId="8" xfId="3" applyFont="1" applyFill="1" applyBorder="1" applyAlignment="1">
      <alignment horizontal="right" vertical="center"/>
    </xf>
    <xf numFmtId="38" fontId="2" fillId="5" borderId="7" xfId="3" applyFont="1" applyFill="1" applyBorder="1" applyAlignment="1">
      <alignment horizontal="right" vertical="center"/>
    </xf>
    <xf numFmtId="38" fontId="6" fillId="0" borderId="0" xfId="3" applyFont="1" applyFill="1" applyBorder="1" applyAlignment="1" applyProtection="1">
      <alignment horizontal="center" vertical="center"/>
      <protection locked="0"/>
    </xf>
    <xf numFmtId="176" fontId="2" fillId="5" borderId="7" xfId="3" applyNumberFormat="1" applyFont="1" applyFill="1" applyBorder="1" applyAlignment="1">
      <alignment horizontal="right" vertical="center"/>
    </xf>
    <xf numFmtId="176" fontId="2" fillId="4" borderId="32" xfId="3" applyNumberFormat="1" applyFont="1" applyFill="1" applyBorder="1" applyAlignment="1">
      <alignment horizontal="right" vertical="center"/>
    </xf>
    <xf numFmtId="176" fontId="2" fillId="5" borderId="8" xfId="3" applyNumberFormat="1" applyFont="1" applyFill="1" applyBorder="1" applyAlignment="1">
      <alignment horizontal="right" vertical="center"/>
    </xf>
    <xf numFmtId="38" fontId="2" fillId="5" borderId="1" xfId="3" applyFont="1" applyFill="1" applyBorder="1" applyAlignment="1">
      <alignment horizontal="right" vertical="center"/>
    </xf>
    <xf numFmtId="176" fontId="2" fillId="5" borderId="2" xfId="3" applyNumberFormat="1" applyFont="1" applyFill="1" applyBorder="1" applyAlignment="1">
      <alignment horizontal="right" vertical="center"/>
    </xf>
    <xf numFmtId="38" fontId="2" fillId="4" borderId="2" xfId="3" applyFont="1" applyFill="1" applyBorder="1" applyAlignment="1">
      <alignment horizontal="right" vertical="center"/>
    </xf>
    <xf numFmtId="38" fontId="2" fillId="2" borderId="3" xfId="3" applyFont="1" applyFill="1" applyBorder="1" applyAlignment="1">
      <alignment horizontal="right" vertical="center"/>
    </xf>
    <xf numFmtId="38" fontId="2" fillId="3" borderId="3" xfId="3" applyFont="1" applyFill="1" applyBorder="1" applyAlignment="1">
      <alignment horizontal="right" vertical="center"/>
    </xf>
    <xf numFmtId="38" fontId="2" fillId="2" borderId="5" xfId="3" applyFont="1" applyFill="1" applyBorder="1" applyAlignment="1">
      <alignment horizontal="right" vertical="center"/>
    </xf>
    <xf numFmtId="38" fontId="2" fillId="3" borderId="5" xfId="3" applyFont="1" applyFill="1" applyBorder="1" applyAlignment="1">
      <alignment horizontal="right" vertical="center"/>
    </xf>
    <xf numFmtId="3" fontId="6" fillId="0" borderId="0" xfId="4" applyNumberFormat="1" applyFont="1" applyFill="1" applyBorder="1" applyAlignment="1">
      <alignment horizontal="center" vertical="center"/>
    </xf>
    <xf numFmtId="176" fontId="2" fillId="4" borderId="7" xfId="3" applyNumberFormat="1" applyFont="1" applyFill="1" applyBorder="1" applyAlignment="1">
      <alignment horizontal="right" vertical="center"/>
    </xf>
    <xf numFmtId="3" fontId="2" fillId="5" borderId="7" xfId="4" applyNumberFormat="1" applyFont="1" applyFill="1" applyBorder="1" applyAlignment="1">
      <alignment horizontal="right" vertical="center"/>
    </xf>
    <xf numFmtId="38" fontId="2" fillId="0" borderId="0" xfId="4" applyNumberFormat="1" applyFont="1" applyFill="1" applyAlignment="1">
      <alignment vertical="center"/>
    </xf>
    <xf numFmtId="38" fontId="6" fillId="0" borderId="0" xfId="3" applyFont="1" applyFill="1" applyBorder="1" applyAlignment="1">
      <alignment horizontal="center" vertical="center"/>
    </xf>
    <xf numFmtId="176" fontId="2" fillId="6" borderId="7" xfId="3" applyNumberFormat="1" applyFont="1" applyFill="1" applyBorder="1" applyAlignment="1">
      <alignment horizontal="right" vertical="center"/>
    </xf>
    <xf numFmtId="38" fontId="2" fillId="6" borderId="8" xfId="4" applyNumberFormat="1" applyFont="1" applyFill="1" applyBorder="1" applyAlignment="1">
      <alignment horizontal="right" vertical="center"/>
    </xf>
    <xf numFmtId="38" fontId="2" fillId="6" borderId="7" xfId="4" applyNumberFormat="1" applyFont="1" applyFill="1" applyBorder="1" applyAlignment="1">
      <alignment horizontal="right" vertical="center"/>
    </xf>
    <xf numFmtId="176" fontId="2" fillId="6" borderId="35" xfId="3" applyNumberFormat="1" applyFont="1" applyFill="1" applyBorder="1" applyAlignment="1">
      <alignment horizontal="right" vertical="center"/>
    </xf>
    <xf numFmtId="38" fontId="2" fillId="7" borderId="4" xfId="3" applyFont="1" applyFill="1" applyBorder="1" applyAlignment="1">
      <alignment horizontal="right" vertical="center"/>
    </xf>
    <xf numFmtId="38" fontId="2" fillId="7" borderId="8" xfId="4" applyNumberFormat="1" applyFont="1" applyFill="1" applyBorder="1" applyAlignment="1">
      <alignment horizontal="right" vertical="center"/>
    </xf>
    <xf numFmtId="38" fontId="2" fillId="6" borderId="2" xfId="3" applyNumberFormat="1" applyFont="1" applyFill="1" applyBorder="1" applyAlignment="1">
      <alignment horizontal="left" vertical="center"/>
    </xf>
    <xf numFmtId="0" fontId="2" fillId="0" borderId="0" xfId="4" applyFont="1" applyFill="1" applyAlignment="1">
      <alignment horizontal="center"/>
    </xf>
    <xf numFmtId="38" fontId="2" fillId="0" borderId="33" xfId="3" applyNumberFormat="1" applyFont="1" applyFill="1" applyBorder="1" applyAlignment="1">
      <alignment horizontal="center" wrapText="1"/>
    </xf>
    <xf numFmtId="176" fontId="2" fillId="0" borderId="8" xfId="3" applyNumberFormat="1" applyFont="1" applyFill="1" applyBorder="1" applyAlignment="1">
      <alignment horizontal="center" vertical="center" wrapText="1"/>
    </xf>
    <xf numFmtId="38" fontId="2" fillId="0" borderId="8" xfId="3" applyFont="1" applyFill="1" applyBorder="1" applyAlignment="1">
      <alignment horizontal="center" vertical="center"/>
    </xf>
    <xf numFmtId="176" fontId="2" fillId="0" borderId="0" xfId="3" applyNumberFormat="1" applyFont="1" applyFill="1" applyBorder="1" applyAlignment="1">
      <alignment horizontal="center" vertical="center" wrapText="1"/>
    </xf>
    <xf numFmtId="38" fontId="2" fillId="0" borderId="2" xfId="3" applyFont="1" applyFill="1" applyBorder="1" applyAlignment="1">
      <alignment horizontal="center" vertical="center"/>
    </xf>
    <xf numFmtId="176" fontId="2" fillId="0" borderId="14" xfId="3" applyNumberFormat="1" applyFont="1" applyFill="1" applyBorder="1" applyAlignment="1">
      <alignment horizontal="center" vertical="center" wrapText="1"/>
    </xf>
    <xf numFmtId="38" fontId="2" fillId="0" borderId="4" xfId="3" applyFont="1" applyFill="1" applyBorder="1" applyAlignment="1">
      <alignment horizontal="center" vertical="center"/>
    </xf>
    <xf numFmtId="38" fontId="2" fillId="0" borderId="7" xfId="3" applyFont="1" applyFill="1" applyBorder="1" applyAlignment="1">
      <alignment horizontal="center" vertical="center"/>
    </xf>
    <xf numFmtId="176" fontId="2" fillId="0" borderId="36" xfId="3" applyNumberFormat="1" applyFont="1" applyFill="1" applyBorder="1" applyAlignment="1">
      <alignment horizontal="center" vertical="center" wrapText="1"/>
    </xf>
    <xf numFmtId="38" fontId="2" fillId="0" borderId="5" xfId="3" applyFont="1" applyFill="1" applyBorder="1" applyAlignment="1">
      <alignment horizontal="center" vertical="center"/>
    </xf>
    <xf numFmtId="0" fontId="2" fillId="0" borderId="2" xfId="4" applyFont="1" applyFill="1" applyBorder="1" applyAlignment="1">
      <alignment horizontal="center"/>
    </xf>
    <xf numFmtId="38" fontId="2" fillId="0" borderId="1" xfId="3" applyFont="1" applyFill="1" applyBorder="1" applyAlignment="1">
      <alignment horizontal="distributed" vertical="center" indent="2"/>
    </xf>
    <xf numFmtId="38" fontId="2" fillId="0" borderId="32" xfId="3" applyFont="1" applyFill="1" applyBorder="1" applyAlignment="1">
      <alignment horizontal="distributed" vertical="center" indent="2"/>
    </xf>
    <xf numFmtId="38" fontId="2" fillId="0" borderId="7" xfId="3" applyFont="1" applyFill="1" applyBorder="1" applyAlignment="1">
      <alignment horizontal="centerContinuous" vertical="center"/>
    </xf>
    <xf numFmtId="38" fontId="2" fillId="0" borderId="37" xfId="3" applyFont="1" applyFill="1" applyBorder="1" applyAlignment="1">
      <alignment horizontal="centerContinuous" vertical="center"/>
    </xf>
    <xf numFmtId="38" fontId="2" fillId="0" borderId="1" xfId="3" applyFont="1" applyFill="1" applyBorder="1" applyAlignment="1">
      <alignment horizontal="center" vertical="center"/>
    </xf>
    <xf numFmtId="38" fontId="2" fillId="0" borderId="32" xfId="3" applyFont="1" applyFill="1" applyBorder="1" applyAlignment="1">
      <alignment horizontal="center" vertical="center"/>
    </xf>
    <xf numFmtId="38" fontId="2" fillId="0" borderId="38" xfId="3" applyFont="1" applyFill="1" applyBorder="1" applyAlignment="1">
      <alignment horizontal="centerContinuous" vertical="center"/>
    </xf>
    <xf numFmtId="38" fontId="2" fillId="0" borderId="39" xfId="3" applyFont="1" applyFill="1" applyBorder="1" applyAlignment="1">
      <alignment horizontal="centerContinuous" vertical="center"/>
    </xf>
    <xf numFmtId="38" fontId="2" fillId="0" borderId="34" xfId="3" applyFont="1" applyFill="1" applyBorder="1" applyAlignment="1">
      <alignment horizontal="centerContinuous" vertical="center"/>
    </xf>
    <xf numFmtId="38" fontId="2" fillId="0" borderId="40" xfId="3" applyFont="1" applyFill="1" applyBorder="1" applyAlignment="1">
      <alignment horizontal="centerContinuous" vertical="center"/>
    </xf>
    <xf numFmtId="38" fontId="2" fillId="0" borderId="41" xfId="3" applyFont="1" applyFill="1" applyBorder="1" applyAlignment="1">
      <alignment horizontal="centerContinuous" vertical="center"/>
    </xf>
    <xf numFmtId="38" fontId="2" fillId="0" borderId="22" xfId="3" applyFont="1" applyFill="1" applyBorder="1" applyAlignment="1">
      <alignment horizontal="center" vertical="center"/>
    </xf>
    <xf numFmtId="38" fontId="2" fillId="0" borderId="20" xfId="3" applyFont="1" applyFill="1" applyBorder="1" applyAlignment="1">
      <alignment horizontal="center" vertical="center"/>
    </xf>
    <xf numFmtId="38" fontId="2" fillId="0" borderId="42" xfId="3" applyFont="1" applyFill="1" applyBorder="1" applyAlignment="1">
      <alignment horizontal="center" vertical="center"/>
    </xf>
    <xf numFmtId="38" fontId="2" fillId="0" borderId="0" xfId="3" applyFont="1" applyFill="1" applyBorder="1" applyAlignment="1">
      <alignment horizontal="center" vertical="center"/>
    </xf>
    <xf numFmtId="38" fontId="2" fillId="0" borderId="4" xfId="3" applyFont="1" applyFill="1" applyBorder="1" applyAlignment="1">
      <alignment horizontal="right"/>
    </xf>
    <xf numFmtId="38" fontId="2" fillId="0" borderId="5" xfId="3" applyFont="1" applyFill="1" applyBorder="1" applyAlignment="1">
      <alignment horizontal="distributed" vertical="center" indent="2"/>
    </xf>
    <xf numFmtId="38" fontId="2" fillId="0" borderId="34" xfId="3" applyFont="1" applyFill="1" applyBorder="1" applyAlignment="1">
      <alignment horizontal="distributed" vertical="center" indent="2"/>
    </xf>
    <xf numFmtId="38" fontId="2" fillId="0" borderId="7" xfId="3" applyFont="1" applyFill="1" applyBorder="1" applyAlignment="1">
      <alignment horizontal="distributed" vertical="center" indent="6"/>
    </xf>
    <xf numFmtId="38" fontId="2" fillId="0" borderId="35" xfId="3" applyFont="1" applyFill="1" applyBorder="1" applyAlignment="1">
      <alignment horizontal="distributed" vertical="center" indent="6"/>
    </xf>
    <xf numFmtId="38" fontId="2" fillId="0" borderId="37" xfId="3" applyFont="1" applyFill="1" applyBorder="1" applyAlignment="1">
      <alignment horizontal="distributed" vertical="center" indent="6"/>
    </xf>
    <xf numFmtId="38" fontId="2" fillId="0" borderId="7" xfId="3" applyFont="1" applyFill="1" applyBorder="1" applyAlignment="1">
      <alignment horizontal="distributed" vertical="center" indent="13"/>
    </xf>
    <xf numFmtId="38" fontId="2" fillId="0" borderId="35" xfId="3" applyFont="1" applyFill="1" applyBorder="1" applyAlignment="1">
      <alignment horizontal="distributed" vertical="center" indent="13"/>
    </xf>
    <xf numFmtId="38" fontId="2" fillId="0" borderId="37" xfId="3" applyFont="1" applyFill="1" applyBorder="1" applyAlignment="1">
      <alignment horizontal="distributed" vertical="center" indent="13"/>
    </xf>
    <xf numFmtId="38" fontId="2" fillId="0" borderId="0" xfId="3" applyNumberFormat="1" applyFont="1" applyFill="1" applyBorder="1" applyAlignment="1">
      <alignment horizontal="centerContinuous" vertical="center" wrapText="1"/>
    </xf>
    <xf numFmtId="38" fontId="2" fillId="0" borderId="7" xfId="3" applyFont="1" applyFill="1" applyBorder="1" applyAlignment="1">
      <alignment horizontal="distributed" vertical="center" indent="10"/>
    </xf>
    <xf numFmtId="38" fontId="2" fillId="0" borderId="35" xfId="3" applyFont="1" applyFill="1" applyBorder="1" applyAlignment="1">
      <alignment horizontal="distributed" vertical="center" indent="10"/>
    </xf>
    <xf numFmtId="38" fontId="2" fillId="0" borderId="37" xfId="3" applyFont="1" applyFill="1" applyBorder="1" applyAlignment="1">
      <alignment horizontal="distributed" vertical="center" indent="10"/>
    </xf>
    <xf numFmtId="38" fontId="2" fillId="0" borderId="7" xfId="3" applyFont="1" applyFill="1" applyBorder="1" applyAlignment="1">
      <alignment horizontal="distributed" vertical="center" indent="18"/>
    </xf>
    <xf numFmtId="38" fontId="2" fillId="0" borderId="35" xfId="3" applyFont="1" applyFill="1" applyBorder="1" applyAlignment="1">
      <alignment horizontal="distributed" vertical="center" indent="18"/>
    </xf>
    <xf numFmtId="38" fontId="2" fillId="0" borderId="37" xfId="3" applyFont="1" applyFill="1" applyBorder="1" applyAlignment="1">
      <alignment horizontal="distributed" vertical="center" indent="18"/>
    </xf>
    <xf numFmtId="0" fontId="5" fillId="0" borderId="0" xfId="4" applyFont="1" applyFill="1" applyAlignment="1">
      <alignment vertical="top"/>
    </xf>
    <xf numFmtId="38" fontId="5" fillId="0" borderId="0" xfId="3" applyNumberFormat="1" applyFont="1" applyFill="1" applyBorder="1" applyAlignment="1">
      <alignment vertical="top"/>
    </xf>
    <xf numFmtId="38" fontId="5" fillId="0" borderId="30" xfId="3" applyFont="1" applyFill="1" applyBorder="1" applyAlignment="1">
      <alignment horizontal="right" vertical="top"/>
    </xf>
    <xf numFmtId="38" fontId="5" fillId="0" borderId="30" xfId="3" applyFont="1" applyFill="1" applyBorder="1" applyAlignment="1">
      <alignment vertical="top"/>
    </xf>
    <xf numFmtId="176" fontId="5" fillId="0" borderId="30" xfId="3" applyNumberFormat="1" applyFont="1" applyFill="1" applyBorder="1" applyAlignment="1">
      <alignment vertical="top"/>
    </xf>
    <xf numFmtId="38" fontId="5" fillId="0" borderId="30" xfId="3" applyFont="1" applyFill="1" applyBorder="1" applyAlignment="1">
      <alignment horizontal="left" vertical="top"/>
    </xf>
    <xf numFmtId="38" fontId="2" fillId="0" borderId="0" xfId="3" applyFont="1" applyFill="1" applyBorder="1"/>
    <xf numFmtId="0" fontId="2" fillId="0" borderId="0" xfId="4" applyFont="1" applyFill="1" applyAlignment="1">
      <alignment horizontal="left"/>
    </xf>
    <xf numFmtId="38" fontId="2" fillId="0" borderId="0" xfId="3" applyFont="1" applyFill="1" applyBorder="1" applyAlignment="1">
      <alignment horizontal="left"/>
    </xf>
    <xf numFmtId="38" fontId="2" fillId="0" borderId="0" xfId="3" applyFont="1" applyFill="1" applyBorder="1" applyAlignment="1">
      <alignment horizontal="left" wrapText="1"/>
    </xf>
    <xf numFmtId="176" fontId="2" fillId="2" borderId="2" xfId="3" applyNumberFormat="1" applyFont="1" applyFill="1" applyBorder="1" applyAlignment="1">
      <alignment horizontal="right"/>
    </xf>
    <xf numFmtId="176" fontId="2" fillId="2" borderId="4" xfId="3" applyNumberFormat="1" applyFont="1" applyFill="1" applyBorder="1" applyAlignment="1">
      <alignment horizontal="right"/>
    </xf>
    <xf numFmtId="176" fontId="2" fillId="2" borderId="6" xfId="3" applyNumberFormat="1" applyFont="1" applyFill="1" applyBorder="1" applyAlignment="1">
      <alignment horizontal="right"/>
    </xf>
    <xf numFmtId="176" fontId="2" fillId="4" borderId="8" xfId="3" applyNumberFormat="1" applyFont="1" applyFill="1" applyBorder="1" applyAlignment="1">
      <alignment horizontal="right"/>
    </xf>
    <xf numFmtId="0" fontId="2" fillId="0" borderId="0" xfId="4" applyFont="1" applyFill="1" applyAlignment="1"/>
    <xf numFmtId="38" fontId="2" fillId="0" borderId="0" xfId="3" applyFont="1" applyFill="1" applyBorder="1" applyAlignment="1">
      <alignment horizontal="right"/>
    </xf>
    <xf numFmtId="176" fontId="2" fillId="4" borderId="2" xfId="3" applyNumberFormat="1" applyFont="1" applyFill="1" applyBorder="1" applyAlignment="1">
      <alignment horizontal="right"/>
    </xf>
    <xf numFmtId="38" fontId="2" fillId="4" borderId="2" xfId="3" applyFont="1" applyFill="1" applyBorder="1" applyAlignment="1">
      <alignment horizontal="right"/>
    </xf>
    <xf numFmtId="176" fontId="2" fillId="6" borderId="37" xfId="3" applyNumberFormat="1" applyFont="1" applyFill="1" applyBorder="1" applyAlignment="1">
      <alignment horizontal="right" vertical="center"/>
    </xf>
    <xf numFmtId="176" fontId="2" fillId="6" borderId="8" xfId="3" applyNumberFormat="1" applyFont="1" applyFill="1" applyBorder="1" applyAlignment="1">
      <alignment horizontal="right" vertical="center"/>
    </xf>
    <xf numFmtId="38" fontId="2" fillId="6" borderId="8" xfId="3" applyFont="1" applyFill="1" applyBorder="1" applyAlignment="1">
      <alignment horizontal="left" vertical="center"/>
    </xf>
    <xf numFmtId="176" fontId="2" fillId="0" borderId="37" xfId="3" applyNumberFormat="1" applyFont="1" applyFill="1" applyBorder="1" applyAlignment="1">
      <alignment horizontal="center" vertical="center" wrapText="1"/>
    </xf>
    <xf numFmtId="38" fontId="2" fillId="0" borderId="2" xfId="3" applyFont="1" applyFill="1" applyBorder="1" applyAlignment="1">
      <alignment horizontal="left"/>
    </xf>
    <xf numFmtId="38" fontId="2" fillId="0" borderId="5" xfId="3" applyFont="1" applyFill="1" applyBorder="1" applyAlignment="1">
      <alignment horizontal="center" vertical="center" wrapText="1"/>
    </xf>
    <xf numFmtId="38" fontId="2" fillId="0" borderId="34" xfId="3" applyFont="1" applyFill="1" applyBorder="1" applyAlignment="1">
      <alignment horizontal="center" vertical="center" wrapText="1"/>
    </xf>
    <xf numFmtId="38" fontId="2" fillId="0" borderId="14" xfId="3" applyFont="1" applyFill="1" applyBorder="1" applyAlignment="1">
      <alignment horizontal="center" vertical="center" wrapText="1"/>
    </xf>
    <xf numFmtId="38" fontId="2" fillId="0" borderId="43" xfId="3" applyFont="1" applyFill="1" applyBorder="1" applyAlignment="1">
      <alignment horizontal="center" vertical="center" wrapText="1"/>
    </xf>
    <xf numFmtId="38" fontId="2" fillId="0" borderId="6" xfId="3" applyFont="1" applyFill="1" applyBorder="1" applyAlignment="1">
      <alignment horizontal="left"/>
    </xf>
    <xf numFmtId="0" fontId="5" fillId="0" borderId="0" xfId="4" applyFont="1" applyFill="1" applyAlignment="1">
      <alignment horizontal="left" vertical="top"/>
    </xf>
    <xf numFmtId="38" fontId="5" fillId="0" borderId="0" xfId="3" applyFont="1" applyFill="1" applyAlignment="1">
      <alignment horizontal="left" vertical="top"/>
    </xf>
    <xf numFmtId="38" fontId="5" fillId="0" borderId="0" xfId="3" applyFont="1" applyFill="1" applyBorder="1" applyAlignment="1">
      <alignment horizontal="left" vertical="top"/>
    </xf>
    <xf numFmtId="176" fontId="5" fillId="0" borderId="0" xfId="3" applyNumberFormat="1" applyFont="1" applyFill="1" applyBorder="1" applyAlignment="1">
      <alignment horizontal="right" vertical="top"/>
    </xf>
    <xf numFmtId="176" fontId="5" fillId="0" borderId="0" xfId="3" applyNumberFormat="1" applyFont="1" applyFill="1" applyBorder="1" applyAlignment="1">
      <alignment horizontal="left" vertical="top"/>
    </xf>
    <xf numFmtId="0" fontId="2" fillId="0" borderId="0" xfId="4" applyFont="1" applyFill="1" applyAlignment="1">
      <alignment horizontal="left" vertical="center"/>
    </xf>
    <xf numFmtId="38" fontId="2" fillId="0" borderId="0" xfId="3" applyFont="1" applyFill="1" applyAlignment="1">
      <alignment horizontal="left" vertical="center"/>
    </xf>
    <xf numFmtId="0" fontId="7" fillId="0" borderId="0" xfId="0" applyFont="1" applyFill="1" applyBorder="1" applyAlignment="1" applyProtection="1"/>
    <xf numFmtId="0" fontId="7" fillId="0" borderId="0" xfId="0" applyFont="1" applyFill="1" applyBorder="1" applyAlignment="1" applyProtection="1">
      <protection locked="0"/>
    </xf>
    <xf numFmtId="38" fontId="2" fillId="2" borderId="2" xfId="3" applyNumberFormat="1" applyFont="1" applyFill="1" applyBorder="1" applyAlignment="1">
      <alignment horizontal="right" vertical="center"/>
    </xf>
    <xf numFmtId="38" fontId="2" fillId="2" borderId="44" xfId="3" applyNumberFormat="1" applyFont="1" applyFill="1" applyBorder="1" applyAlignment="1">
      <alignment horizontal="right" vertical="center"/>
    </xf>
    <xf numFmtId="38" fontId="2" fillId="2" borderId="2" xfId="3" applyFont="1" applyFill="1" applyBorder="1" applyAlignment="1">
      <alignment horizontal="left" vertical="center" shrinkToFit="1"/>
    </xf>
    <xf numFmtId="38" fontId="2" fillId="2" borderId="2" xfId="3" applyFont="1" applyFill="1" applyBorder="1" applyAlignment="1">
      <alignment vertical="center"/>
    </xf>
    <xf numFmtId="38" fontId="2" fillId="2" borderId="4" xfId="3" applyNumberFormat="1" applyFont="1" applyFill="1" applyBorder="1" applyAlignment="1">
      <alignment horizontal="right" vertical="center"/>
    </xf>
    <xf numFmtId="38" fontId="2" fillId="2" borderId="6" xfId="3" applyNumberFormat="1" applyFont="1" applyFill="1" applyBorder="1" applyAlignment="1">
      <alignment horizontal="right" vertical="center"/>
    </xf>
    <xf numFmtId="38" fontId="2" fillId="2" borderId="6" xfId="3" applyFont="1" applyFill="1" applyBorder="1" applyAlignment="1">
      <alignment horizontal="left" vertical="center" shrinkToFit="1"/>
    </xf>
    <xf numFmtId="38" fontId="2" fillId="2" borderId="6" xfId="3" applyFont="1" applyFill="1" applyBorder="1" applyAlignment="1">
      <alignment vertical="center"/>
    </xf>
    <xf numFmtId="38" fontId="2" fillId="2" borderId="4" xfId="3" applyFont="1" applyFill="1" applyBorder="1" applyAlignment="1">
      <alignment vertical="center"/>
    </xf>
    <xf numFmtId="38" fontId="2" fillId="4" borderId="2" xfId="3" applyNumberFormat="1" applyFont="1" applyFill="1" applyBorder="1" applyAlignment="1">
      <alignment horizontal="right" vertical="center"/>
    </xf>
    <xf numFmtId="38" fontId="2" fillId="4" borderId="44" xfId="3" applyNumberFormat="1" applyFont="1" applyFill="1" applyBorder="1" applyAlignment="1">
      <alignment horizontal="right" vertical="center"/>
    </xf>
    <xf numFmtId="38" fontId="2" fillId="4" borderId="4" xfId="3" applyNumberFormat="1" applyFont="1" applyFill="1" applyBorder="1" applyAlignment="1">
      <alignment horizontal="right" vertical="center"/>
    </xf>
    <xf numFmtId="38" fontId="2" fillId="4" borderId="32" xfId="3" applyNumberFormat="1" applyFont="1" applyFill="1" applyBorder="1" applyAlignment="1">
      <alignment horizontal="right" vertical="center"/>
    </xf>
    <xf numFmtId="38" fontId="2" fillId="4" borderId="2" xfId="3" applyFont="1" applyFill="1" applyBorder="1" applyAlignment="1">
      <alignment horizontal="left" vertical="center" shrinkToFit="1"/>
    </xf>
    <xf numFmtId="38" fontId="2" fillId="4" borderId="2" xfId="3" applyFont="1" applyFill="1" applyBorder="1" applyAlignment="1">
      <alignment vertical="center"/>
    </xf>
    <xf numFmtId="38" fontId="2" fillId="4" borderId="6" xfId="3" applyNumberFormat="1" applyFont="1" applyFill="1" applyBorder="1" applyAlignment="1">
      <alignment horizontal="right" vertical="center"/>
    </xf>
    <xf numFmtId="38" fontId="2" fillId="4" borderId="34" xfId="3" applyNumberFormat="1" applyFont="1" applyFill="1" applyBorder="1" applyAlignment="1">
      <alignment horizontal="right" vertical="center"/>
    </xf>
    <xf numFmtId="38" fontId="2" fillId="4" borderId="6" xfId="3" applyFont="1" applyFill="1" applyBorder="1" applyAlignment="1">
      <alignment horizontal="left" vertical="center" shrinkToFit="1"/>
    </xf>
    <xf numFmtId="38" fontId="2" fillId="4" borderId="6" xfId="3" applyFont="1" applyFill="1" applyBorder="1" applyAlignment="1">
      <alignment vertical="center"/>
    </xf>
    <xf numFmtId="38" fontId="2" fillId="5" borderId="2" xfId="3" applyNumberFormat="1" applyFont="1" applyFill="1" applyBorder="1" applyAlignment="1">
      <alignment horizontal="right" vertical="center"/>
    </xf>
    <xf numFmtId="38" fontId="2" fillId="5" borderId="44" xfId="0" applyNumberFormat="1" applyFont="1" applyFill="1" applyBorder="1" applyAlignment="1">
      <alignment horizontal="right" vertical="center"/>
    </xf>
    <xf numFmtId="38" fontId="2" fillId="5" borderId="6" xfId="3" applyNumberFormat="1" applyFont="1" applyFill="1" applyBorder="1" applyAlignment="1">
      <alignment horizontal="right" vertical="center"/>
    </xf>
    <xf numFmtId="38" fontId="2" fillId="5" borderId="2" xfId="3" applyFont="1" applyFill="1" applyBorder="1" applyAlignment="1">
      <alignment horizontal="left" vertical="center" shrinkToFit="1"/>
    </xf>
    <xf numFmtId="38" fontId="2" fillId="5" borderId="2" xfId="3" applyFont="1" applyFill="1" applyBorder="1" applyAlignment="1">
      <alignment vertical="center" wrapText="1"/>
    </xf>
    <xf numFmtId="38" fontId="2" fillId="5" borderId="6" xfId="3" applyFont="1" applyFill="1" applyBorder="1" applyAlignment="1">
      <alignment horizontal="left" vertical="center" shrinkToFit="1"/>
    </xf>
    <xf numFmtId="38" fontId="2" fillId="5" borderId="6" xfId="3" applyFont="1" applyFill="1" applyBorder="1" applyAlignment="1">
      <alignment vertical="center" wrapText="1"/>
    </xf>
    <xf numFmtId="38" fontId="2" fillId="2" borderId="32" xfId="3" applyNumberFormat="1" applyFont="1" applyFill="1" applyBorder="1" applyAlignment="1">
      <alignment horizontal="right" vertical="center"/>
    </xf>
    <xf numFmtId="38" fontId="2" fillId="2" borderId="34" xfId="3" applyNumberFormat="1" applyFont="1" applyFill="1" applyBorder="1" applyAlignment="1">
      <alignment horizontal="right" vertical="center"/>
    </xf>
    <xf numFmtId="38" fontId="2" fillId="5" borderId="4" xfId="3" applyNumberFormat="1" applyFont="1" applyFill="1" applyBorder="1" applyAlignment="1">
      <alignment horizontal="right" vertical="center"/>
    </xf>
    <xf numFmtId="38" fontId="2" fillId="5" borderId="44" xfId="3" applyNumberFormat="1" applyFont="1" applyFill="1" applyBorder="1" applyAlignment="1">
      <alignment horizontal="right" vertical="center"/>
    </xf>
    <xf numFmtId="38" fontId="2" fillId="4" borderId="2" xfId="3" applyFont="1" applyFill="1" applyBorder="1" applyAlignment="1">
      <alignment horizontal="left" vertical="center"/>
    </xf>
    <xf numFmtId="38" fontId="2" fillId="4" borderId="6" xfId="3" applyFont="1" applyFill="1" applyBorder="1" applyAlignment="1">
      <alignment vertical="center"/>
    </xf>
    <xf numFmtId="38" fontId="2" fillId="4" borderId="6" xfId="3" applyFont="1" applyFill="1" applyBorder="1" applyAlignment="1">
      <alignment horizontal="left" vertical="center"/>
    </xf>
    <xf numFmtId="38" fontId="2" fillId="4" borderId="2" xfId="3" applyFont="1" applyFill="1" applyBorder="1" applyAlignment="1">
      <alignment vertical="center" wrapText="1"/>
    </xf>
    <xf numFmtId="38" fontId="2" fillId="4" borderId="6" xfId="3" applyFont="1" applyFill="1" applyBorder="1" applyAlignment="1">
      <alignment vertical="center" wrapText="1"/>
    </xf>
    <xf numFmtId="38" fontId="2" fillId="5" borderId="45" xfId="3" applyNumberFormat="1" applyFont="1" applyFill="1" applyBorder="1" applyAlignment="1">
      <alignment horizontal="right" vertical="center"/>
    </xf>
    <xf numFmtId="38" fontId="2" fillId="5" borderId="32" xfId="3" applyFont="1" applyFill="1" applyBorder="1" applyAlignment="1">
      <alignment horizontal="left" vertical="center" shrinkToFit="1"/>
    </xf>
    <xf numFmtId="38" fontId="2" fillId="5" borderId="5" xfId="3" applyNumberFormat="1" applyFont="1" applyFill="1" applyBorder="1" applyAlignment="1">
      <alignment horizontal="right" vertical="center"/>
    </xf>
    <xf numFmtId="38" fontId="2" fillId="5" borderId="34" xfId="3" applyFont="1" applyFill="1" applyBorder="1" applyAlignment="1">
      <alignment horizontal="left" vertical="center" shrinkToFit="1"/>
    </xf>
    <xf numFmtId="38" fontId="2" fillId="6" borderId="2" xfId="3" applyNumberFormat="1" applyFont="1" applyFill="1" applyBorder="1" applyAlignment="1">
      <alignment horizontal="right" vertical="center"/>
    </xf>
    <xf numFmtId="38" fontId="2" fillId="6" borderId="44" xfId="3" applyNumberFormat="1" applyFont="1" applyFill="1" applyBorder="1" applyAlignment="1">
      <alignment vertical="center"/>
    </xf>
    <xf numFmtId="38" fontId="2" fillId="6" borderId="4" xfId="3" applyNumberFormat="1" applyFont="1" applyFill="1" applyBorder="1" applyAlignment="1">
      <alignment horizontal="right" vertical="center"/>
    </xf>
    <xf numFmtId="38" fontId="2" fillId="6" borderId="2" xfId="3" applyFont="1" applyFill="1" applyBorder="1" applyAlignment="1">
      <alignment horizontal="left" vertical="center" shrinkToFit="1"/>
    </xf>
    <xf numFmtId="38" fontId="2" fillId="6" borderId="2" xfId="3" applyFont="1" applyFill="1" applyBorder="1" applyAlignment="1">
      <alignment vertical="center"/>
    </xf>
    <xf numFmtId="38" fontId="2" fillId="6" borderId="6" xfId="3" applyNumberFormat="1" applyFont="1" applyFill="1" applyBorder="1" applyAlignment="1">
      <alignment horizontal="right" vertical="center"/>
    </xf>
    <xf numFmtId="38" fontId="2" fillId="6" borderId="8" xfId="3" applyNumberFormat="1" applyFont="1" applyFill="1" applyBorder="1" applyAlignment="1">
      <alignment vertical="center"/>
    </xf>
    <xf numFmtId="38" fontId="2" fillId="6" borderId="6" xfId="3" applyFont="1" applyFill="1" applyBorder="1" applyAlignment="1">
      <alignment horizontal="left" vertical="center" shrinkToFit="1"/>
    </xf>
    <xf numFmtId="38" fontId="2" fillId="6" borderId="6" xfId="3" applyFont="1" applyFill="1" applyBorder="1" applyAlignment="1">
      <alignment vertical="center"/>
    </xf>
    <xf numFmtId="0" fontId="2" fillId="0" borderId="8" xfId="4" applyFont="1" applyFill="1" applyBorder="1" applyAlignment="1">
      <alignment horizontal="center" vertical="center" wrapText="1"/>
    </xf>
    <xf numFmtId="38" fontId="2" fillId="0" borderId="8" xfId="3" applyFont="1" applyFill="1" applyBorder="1" applyAlignment="1">
      <alignment horizontal="center" vertical="center" wrapText="1"/>
    </xf>
    <xf numFmtId="38" fontId="2" fillId="0" borderId="8" xfId="3" applyFont="1" applyFill="1" applyBorder="1" applyAlignment="1">
      <alignment horizontal="center" vertical="center" wrapText="1"/>
    </xf>
    <xf numFmtId="38" fontId="2" fillId="0" borderId="2" xfId="3" applyFont="1" applyFill="1" applyBorder="1" applyAlignment="1">
      <alignment horizontal="center" vertical="center" textRotation="255" wrapText="1"/>
    </xf>
    <xf numFmtId="0" fontId="2" fillId="0" borderId="8" xfId="4" applyFont="1" applyFill="1" applyBorder="1" applyAlignment="1">
      <alignment horizontal="center" vertical="center" wrapText="1"/>
    </xf>
    <xf numFmtId="38" fontId="2" fillId="0" borderId="8" xfId="3" applyFont="1" applyFill="1" applyBorder="1" applyAlignment="1">
      <alignment horizontal="center" vertical="center"/>
    </xf>
    <xf numFmtId="38" fontId="2" fillId="0" borderId="7" xfId="3" applyFont="1" applyFill="1" applyBorder="1" applyAlignment="1">
      <alignment horizontal="center" vertical="center"/>
    </xf>
    <xf numFmtId="38" fontId="2" fillId="0" borderId="35" xfId="3" applyFont="1" applyFill="1" applyBorder="1" applyAlignment="1">
      <alignment horizontal="center" vertical="center"/>
    </xf>
    <xf numFmtId="38" fontId="2" fillId="0" borderId="37" xfId="3" applyFont="1" applyFill="1" applyBorder="1" applyAlignment="1">
      <alignment horizontal="center" vertical="center"/>
    </xf>
    <xf numFmtId="38" fontId="2" fillId="0" borderId="6" xfId="3" applyFont="1" applyFill="1" applyBorder="1" applyAlignment="1">
      <alignment horizontal="center" vertical="center" textRotation="255" wrapText="1"/>
    </xf>
    <xf numFmtId="176" fontId="5" fillId="0" borderId="30" xfId="3" applyNumberFormat="1" applyFont="1" applyFill="1" applyBorder="1" applyAlignment="1">
      <alignment horizontal="right" vertical="top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177" fontId="2" fillId="0" borderId="0" xfId="3" applyNumberFormat="1" applyFont="1" applyFill="1" applyAlignment="1">
      <alignment vertical="center"/>
    </xf>
    <xf numFmtId="176" fontId="2" fillId="0" borderId="0" xfId="3" applyNumberFormat="1" applyFont="1" applyFill="1" applyAlignment="1">
      <alignment vertical="center"/>
    </xf>
    <xf numFmtId="177" fontId="2" fillId="0" borderId="0" xfId="3" applyNumberFormat="1" applyFont="1" applyFill="1" applyAlignment="1">
      <alignment horizontal="left" vertical="center"/>
    </xf>
    <xf numFmtId="38" fontId="2" fillId="0" borderId="0" xfId="3" applyFont="1" applyFill="1" applyAlignment="1">
      <alignment horizontal="right" vertical="center"/>
    </xf>
    <xf numFmtId="38" fontId="2" fillId="0" borderId="0" xfId="3" applyFont="1" applyFill="1" applyAlignment="1">
      <alignment vertical="center" wrapText="1"/>
    </xf>
    <xf numFmtId="177" fontId="2" fillId="0" borderId="0" xfId="3" applyNumberFormat="1" applyFont="1" applyFill="1" applyBorder="1" applyAlignment="1">
      <alignment horizontal="right" vertical="center"/>
    </xf>
    <xf numFmtId="38" fontId="2" fillId="0" borderId="0" xfId="3" applyFont="1" applyFill="1" applyBorder="1" applyAlignment="1">
      <alignment horizontal="right" vertical="center"/>
    </xf>
    <xf numFmtId="38" fontId="2" fillId="0" borderId="0" xfId="3" applyFont="1" applyFill="1" applyBorder="1" applyAlignment="1">
      <alignment horizontal="left" vertical="center"/>
    </xf>
    <xf numFmtId="176" fontId="2" fillId="4" borderId="7" xfId="4" applyNumberFormat="1" applyFont="1" applyFill="1" applyBorder="1" applyAlignment="1">
      <alignment horizontal="right" vertical="center"/>
    </xf>
    <xf numFmtId="38" fontId="2" fillId="5" borderId="8" xfId="3" applyNumberFormat="1" applyFont="1" applyFill="1" applyBorder="1" applyAlignment="1">
      <alignment horizontal="right" vertical="center"/>
    </xf>
    <xf numFmtId="178" fontId="2" fillId="6" borderId="8" xfId="3" applyNumberFormat="1" applyFont="1" applyFill="1" applyBorder="1" applyAlignment="1">
      <alignment horizontal="right" vertical="center"/>
    </xf>
    <xf numFmtId="178" fontId="2" fillId="6" borderId="4" xfId="3" applyNumberFormat="1" applyFont="1" applyFill="1" applyBorder="1" applyAlignment="1">
      <alignment horizontal="right" vertical="center"/>
    </xf>
    <xf numFmtId="38" fontId="2" fillId="0" borderId="33" xfId="3" applyFont="1" applyFill="1" applyBorder="1" applyAlignment="1">
      <alignment horizontal="center" wrapText="1"/>
    </xf>
    <xf numFmtId="177" fontId="2" fillId="0" borderId="8" xfId="3" applyNumberFormat="1" applyFont="1" applyFill="1" applyBorder="1" applyAlignment="1">
      <alignment horizontal="center" vertical="center" wrapText="1"/>
    </xf>
    <xf numFmtId="177" fontId="2" fillId="0" borderId="2" xfId="3" applyNumberFormat="1" applyFont="1" applyFill="1" applyBorder="1" applyAlignment="1">
      <alignment horizontal="center" vertical="center" wrapText="1"/>
    </xf>
    <xf numFmtId="38" fontId="2" fillId="0" borderId="1" xfId="3" applyFont="1" applyFill="1" applyBorder="1" applyAlignment="1">
      <alignment horizontal="center" vertical="center" wrapText="1"/>
    </xf>
    <xf numFmtId="38" fontId="2" fillId="0" borderId="32" xfId="3" applyFont="1" applyFill="1" applyBorder="1" applyAlignment="1">
      <alignment horizontal="center" vertical="center" wrapText="1"/>
    </xf>
    <xf numFmtId="177" fontId="2" fillId="0" borderId="7" xfId="3" applyNumberFormat="1" applyFont="1" applyFill="1" applyBorder="1" applyAlignment="1">
      <alignment horizontal="centerContinuous" vertical="center" wrapText="1"/>
    </xf>
    <xf numFmtId="38" fontId="2" fillId="0" borderId="37" xfId="3" applyFont="1" applyFill="1" applyBorder="1" applyAlignment="1">
      <alignment horizontal="centerContinuous" vertical="center" wrapText="1"/>
    </xf>
    <xf numFmtId="177" fontId="2" fillId="0" borderId="30" xfId="3" applyNumberFormat="1" applyFont="1" applyFill="1" applyBorder="1" applyAlignment="1">
      <alignment horizontal="center" vertical="center" wrapText="1"/>
    </xf>
    <xf numFmtId="38" fontId="2" fillId="0" borderId="32" xfId="3" applyFont="1" applyFill="1" applyBorder="1" applyAlignment="1">
      <alignment horizontal="center" vertical="center" wrapText="1"/>
    </xf>
    <xf numFmtId="38" fontId="2" fillId="0" borderId="0" xfId="3" applyFont="1" applyFill="1" applyBorder="1" applyAlignment="1">
      <alignment wrapText="1"/>
    </xf>
    <xf numFmtId="177" fontId="2" fillId="0" borderId="5" xfId="3" applyNumberFormat="1" applyFont="1" applyFill="1" applyBorder="1" applyAlignment="1">
      <alignment horizontal="center" vertical="center"/>
    </xf>
    <xf numFmtId="177" fontId="2" fillId="0" borderId="39" xfId="3" applyNumberFormat="1" applyFont="1" applyFill="1" applyBorder="1" applyAlignment="1">
      <alignment horizontal="centerContinuous" vertical="center"/>
    </xf>
    <xf numFmtId="38" fontId="2" fillId="0" borderId="6" xfId="3" applyFont="1" applyFill="1" applyBorder="1" applyAlignment="1">
      <alignment horizontal="left" wrapText="1"/>
    </xf>
    <xf numFmtId="0" fontId="5" fillId="0" borderId="0" xfId="0" applyFont="1" applyFill="1" applyAlignment="1">
      <alignment vertical="top"/>
    </xf>
    <xf numFmtId="177" fontId="5" fillId="0" borderId="30" xfId="3" applyNumberFormat="1" applyFont="1" applyFill="1" applyBorder="1" applyAlignment="1">
      <alignment horizontal="right" vertical="top"/>
    </xf>
    <xf numFmtId="177" fontId="5" fillId="0" borderId="0" xfId="3" applyNumberFormat="1" applyFont="1" applyFill="1" applyBorder="1" applyAlignment="1">
      <alignment horizontal="left" vertical="top"/>
    </xf>
  </cellXfs>
  <cellStyles count="5">
    <cellStyle name="桁区切り" xfId="1" builtinId="6"/>
    <cellStyle name="桁区切り 2" xfId="3"/>
    <cellStyle name="標準" xfId="0" builtinId="0"/>
    <cellStyle name="標準 3" xfId="4"/>
    <cellStyle name="標準_19年報原稿 6(62～80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4" Type="http://schemas.openxmlformats.org/officeDocument/2006/relationships/worksheet" Target="worksheets/sheet4.xml" />
  <Relationship Id="rId9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"/>
  <sheetViews>
    <sheetView showGridLines="0" tabSelected="1" zoomScaleNormal="100" zoomScaleSheetLayoutView="80" workbookViewId="0">
      <pane xSplit="1" ySplit="4" topLeftCell="B5" activePane="bottomRight" state="frozen"/>
      <selection activeCell="O11" sqref="O11"/>
      <selection pane="topRight" activeCell="O11" sqref="O11"/>
      <selection pane="bottomLeft" activeCell="O11" sqref="O11"/>
      <selection pane="bottomRight" activeCell="O11" sqref="O11"/>
    </sheetView>
  </sheetViews>
  <sheetFormatPr defaultRowHeight="15"/>
  <cols>
    <col min="1" max="1" width="16.625" style="3" customWidth="1"/>
    <col min="2" max="2" width="6.625" style="1" customWidth="1"/>
    <col min="3" max="8" width="5.625" style="1" customWidth="1"/>
    <col min="9" max="9" width="6.625" style="1" customWidth="1"/>
    <col min="10" max="12" width="5.625" style="1" customWidth="1"/>
    <col min="13" max="13" width="6.125" style="1" customWidth="1"/>
    <col min="14" max="16" width="5.625" style="1" customWidth="1"/>
    <col min="17" max="17" width="7.125" style="1" customWidth="1"/>
    <col min="18" max="20" width="6.125" style="1" customWidth="1"/>
    <col min="21" max="22" width="5.625" style="1" customWidth="1"/>
    <col min="23" max="23" width="10.125" style="1" customWidth="1"/>
    <col min="24" max="24" width="5.625" style="1" customWidth="1"/>
    <col min="25" max="25" width="5.875" style="2" customWidth="1"/>
    <col min="26" max="16384" width="9" style="1"/>
  </cols>
  <sheetData>
    <row r="1" spans="1:28" s="77" customFormat="1" ht="18" customHeight="1">
      <c r="A1" s="82" t="s">
        <v>52</v>
      </c>
      <c r="B1" s="81"/>
      <c r="C1" s="81"/>
      <c r="D1" s="78"/>
      <c r="E1" s="78"/>
      <c r="F1" s="78"/>
      <c r="G1" s="78"/>
      <c r="H1" s="78"/>
      <c r="I1" s="80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9" t="s">
        <v>51</v>
      </c>
      <c r="Y1" s="78"/>
      <c r="Z1" s="78"/>
      <c r="AA1" s="78"/>
      <c r="AB1" s="78"/>
    </row>
    <row r="2" spans="1:28" s="40" customFormat="1" ht="16.5" customHeight="1">
      <c r="A2" s="70"/>
      <c r="B2" s="76" t="s">
        <v>50</v>
      </c>
      <c r="C2" s="75"/>
      <c r="D2" s="75"/>
      <c r="E2" s="75"/>
      <c r="F2" s="75"/>
      <c r="G2" s="75"/>
      <c r="H2" s="75"/>
      <c r="I2" s="66" t="s">
        <v>49</v>
      </c>
      <c r="J2" s="75"/>
      <c r="K2" s="75"/>
      <c r="L2" s="75"/>
      <c r="M2" s="75"/>
      <c r="N2" s="75"/>
      <c r="O2" s="75"/>
      <c r="P2" s="64" t="s">
        <v>48</v>
      </c>
      <c r="Q2" s="74" t="s">
        <v>47</v>
      </c>
      <c r="R2" s="73"/>
      <c r="S2" s="64" t="s">
        <v>46</v>
      </c>
      <c r="T2" s="64" t="s">
        <v>45</v>
      </c>
      <c r="U2" s="64" t="s">
        <v>44</v>
      </c>
      <c r="V2" s="64" t="s">
        <v>43</v>
      </c>
      <c r="W2" s="72" t="s">
        <v>42</v>
      </c>
      <c r="X2" s="71" t="s">
        <v>41</v>
      </c>
      <c r="Y2" s="6"/>
      <c r="Z2" s="41"/>
      <c r="AA2" s="41"/>
      <c r="AB2" s="41"/>
    </row>
    <row r="3" spans="1:28" s="40" customFormat="1" ht="16.5" customHeight="1">
      <c r="A3" s="70"/>
      <c r="B3" s="69" t="s">
        <v>39</v>
      </c>
      <c r="C3" s="67" t="s">
        <v>38</v>
      </c>
      <c r="D3" s="66" t="s">
        <v>37</v>
      </c>
      <c r="E3" s="65"/>
      <c r="F3" s="64" t="s">
        <v>36</v>
      </c>
      <c r="G3" s="64" t="s">
        <v>40</v>
      </c>
      <c r="H3" s="64" t="s">
        <v>34</v>
      </c>
      <c r="I3" s="68" t="s">
        <v>39</v>
      </c>
      <c r="J3" s="67" t="s">
        <v>38</v>
      </c>
      <c r="K3" s="66" t="s">
        <v>37</v>
      </c>
      <c r="L3" s="65"/>
      <c r="M3" s="64" t="s">
        <v>36</v>
      </c>
      <c r="N3" s="64" t="s">
        <v>35</v>
      </c>
      <c r="O3" s="64" t="s">
        <v>34</v>
      </c>
      <c r="P3" s="61"/>
      <c r="Q3" s="63"/>
      <c r="R3" s="62"/>
      <c r="S3" s="61"/>
      <c r="T3" s="61"/>
      <c r="U3" s="61"/>
      <c r="V3" s="61"/>
      <c r="W3" s="60"/>
      <c r="X3" s="59"/>
      <c r="Y3" s="6"/>
      <c r="Z3" s="41"/>
      <c r="AA3" s="41"/>
      <c r="AB3" s="41"/>
    </row>
    <row r="4" spans="1:28" s="40" customFormat="1" ht="82.5" customHeight="1">
      <c r="A4" s="58"/>
      <c r="B4" s="57"/>
      <c r="C4" s="56"/>
      <c r="D4" s="53" t="s">
        <v>33</v>
      </c>
      <c r="E4" s="53" t="s">
        <v>32</v>
      </c>
      <c r="F4" s="52"/>
      <c r="G4" s="52"/>
      <c r="H4" s="52"/>
      <c r="I4" s="55"/>
      <c r="J4" s="54"/>
      <c r="K4" s="53" t="s">
        <v>33</v>
      </c>
      <c r="L4" s="53" t="s">
        <v>32</v>
      </c>
      <c r="M4" s="52"/>
      <c r="N4" s="52"/>
      <c r="O4" s="52"/>
      <c r="P4" s="52"/>
      <c r="Q4" s="53" t="s">
        <v>31</v>
      </c>
      <c r="R4" s="53" t="s">
        <v>30</v>
      </c>
      <c r="S4" s="52"/>
      <c r="T4" s="52"/>
      <c r="U4" s="52"/>
      <c r="V4" s="52"/>
      <c r="W4" s="51"/>
      <c r="X4" s="50"/>
      <c r="Y4" s="6"/>
      <c r="Z4" s="41"/>
      <c r="AA4" s="41"/>
      <c r="AB4" s="41"/>
    </row>
    <row r="5" spans="1:28" s="40" customFormat="1" ht="16.5" customHeight="1">
      <c r="A5" s="49" t="s">
        <v>29</v>
      </c>
      <c r="B5" s="48">
        <v>575</v>
      </c>
      <c r="C5" s="43">
        <v>12</v>
      </c>
      <c r="D5" s="43">
        <v>96</v>
      </c>
      <c r="E5" s="43">
        <v>36</v>
      </c>
      <c r="F5" s="43">
        <v>388</v>
      </c>
      <c r="G5" s="43">
        <v>30</v>
      </c>
      <c r="H5" s="43">
        <v>13</v>
      </c>
      <c r="I5" s="47">
        <v>3396</v>
      </c>
      <c r="J5" s="43">
        <v>53</v>
      </c>
      <c r="K5" s="43">
        <v>295</v>
      </c>
      <c r="L5" s="43">
        <v>48</v>
      </c>
      <c r="M5" s="43">
        <v>1652</v>
      </c>
      <c r="N5" s="43">
        <v>439</v>
      </c>
      <c r="O5" s="43">
        <v>909</v>
      </c>
      <c r="P5" s="43">
        <v>269</v>
      </c>
      <c r="Q5" s="46">
        <v>258</v>
      </c>
      <c r="R5" s="45">
        <v>57</v>
      </c>
      <c r="S5" s="44">
        <v>3003</v>
      </c>
      <c r="T5" s="43">
        <v>733</v>
      </c>
      <c r="U5" s="43">
        <v>37</v>
      </c>
      <c r="V5" s="43">
        <v>2435</v>
      </c>
      <c r="W5" s="43">
        <v>143</v>
      </c>
      <c r="X5" s="43">
        <v>60</v>
      </c>
      <c r="Y5" s="6"/>
      <c r="Z5" s="41"/>
      <c r="AA5" s="41"/>
      <c r="AB5" s="41"/>
    </row>
    <row r="6" spans="1:28" s="40" customFormat="1" ht="33" customHeight="1">
      <c r="A6" s="42" t="s">
        <v>28</v>
      </c>
      <c r="B6" s="29">
        <f>IF(SUM(C6:H6)=0,"-",SUM(C6:H6))</f>
        <v>36</v>
      </c>
      <c r="C6" s="29">
        <f>IF(SUM(C7,C16)=0,"-",SUM(C7,C16))</f>
        <v>1</v>
      </c>
      <c r="D6" s="29">
        <f>IF(SUM(D7,D16)=0,"-",SUM(D7,D16))</f>
        <v>6</v>
      </c>
      <c r="E6" s="29">
        <f>IF(SUM(E7,E16)=0,"-",SUM(E7,E16))</f>
        <v>2</v>
      </c>
      <c r="F6" s="29">
        <f>IF(SUM(F7,F16)=0,"-",SUM(F7,F16))</f>
        <v>22</v>
      </c>
      <c r="G6" s="29">
        <f>IF(SUM(G7,G16)=0,"-",SUM(G7,G16))</f>
        <v>5</v>
      </c>
      <c r="H6" s="29" t="str">
        <f>IF(SUM(H7,H16)=0,"-",SUM(H7,H16))</f>
        <v>-</v>
      </c>
      <c r="I6" s="29">
        <f>IF(SUM(J6:O6)=0,"-",SUM(J6:O6))</f>
        <v>296</v>
      </c>
      <c r="J6" s="29">
        <f>IF(SUM(J7,J16)=0,"-",SUM(J7,J16))</f>
        <v>3</v>
      </c>
      <c r="K6" s="29">
        <f>IF(SUM(K7,K16)=0,"-",SUM(K7,K16))</f>
        <v>17</v>
      </c>
      <c r="L6" s="29">
        <f>IF(SUM(L7,L16)=0,"-",SUM(L7,L16))</f>
        <v>4</v>
      </c>
      <c r="M6" s="29">
        <f>IF(SUM(M7,M16)=0,"-",SUM(M7,M16))</f>
        <v>149</v>
      </c>
      <c r="N6" s="29">
        <f>IF(SUM(N7,N16)=0,"-",SUM(N7,N16))</f>
        <v>36</v>
      </c>
      <c r="O6" s="29">
        <f>IF(SUM(O7,O16)=0,"-",SUM(O7,O16))</f>
        <v>87</v>
      </c>
      <c r="P6" s="29">
        <f>IF(SUM(P7,P16)=0,"-",SUM(P7,P16))</f>
        <v>20</v>
      </c>
      <c r="Q6" s="29">
        <f>IF(SUM(Q7,Q16)=0,"-",SUM(Q7,Q16))</f>
        <v>243</v>
      </c>
      <c r="R6" s="29">
        <f>IF(SUM(R7,R16)=0,"-",SUM(R7,R16))</f>
        <v>16</v>
      </c>
      <c r="S6" s="29">
        <f>IF(SUM(S7,S16)=0,"-",SUM(S7,S16))</f>
        <v>180</v>
      </c>
      <c r="T6" s="29">
        <f>IF(SUM(T7,T16)=0,"-",SUM(T7,T16))</f>
        <v>100</v>
      </c>
      <c r="U6" s="29">
        <f>IF(SUM(U7,U16)=0,"-",SUM(U7,U16))</f>
        <v>1</v>
      </c>
      <c r="V6" s="29">
        <f>IF(SUM(V7,V16)=0,"-",SUM(V7,V16))</f>
        <v>319</v>
      </c>
      <c r="W6" s="29">
        <f>IF(SUM(W7,W16)=0,"-",SUM(W7,W16))</f>
        <v>3</v>
      </c>
      <c r="X6" s="29">
        <f>IF(SUM(X7,X16)=0,"-",SUM(X7,X16))</f>
        <v>4</v>
      </c>
      <c r="Y6" s="6"/>
      <c r="Z6" s="41"/>
      <c r="AA6" s="41"/>
      <c r="AB6" s="41"/>
    </row>
    <row r="7" spans="1:28" ht="16.5" customHeight="1">
      <c r="A7" s="27" t="s">
        <v>27</v>
      </c>
      <c r="B7" s="25">
        <f>IF(SUM(C7:H7)=0,"-",SUM(C7:H7))</f>
        <v>7</v>
      </c>
      <c r="C7" s="39" t="str">
        <f>IF(SUM(C8:C15)=0,"-",SUM(C8:C15))</f>
        <v>-</v>
      </c>
      <c r="D7" s="39">
        <f>IF(SUM(D8:D15)=0,"-",SUM(D8:D15))</f>
        <v>3</v>
      </c>
      <c r="E7" s="39" t="str">
        <f>IF(SUM(E8:E15)=0,"-",SUM(E8:E15))</f>
        <v>-</v>
      </c>
      <c r="F7" s="39">
        <f>IF(SUM(F8:F15)=0,"-",SUM(F8:F15))</f>
        <v>3</v>
      </c>
      <c r="G7" s="39">
        <f>IF(SUM(G8:G15)=0,"-",SUM(G8:G15))</f>
        <v>1</v>
      </c>
      <c r="H7" s="39" t="str">
        <f>IF(SUM(H8:H15)=0,"-",SUM(H8:H15))</f>
        <v>-</v>
      </c>
      <c r="I7" s="25">
        <f>IF(SUM(J7:O7)=0,"-",SUM(J7:O7))</f>
        <v>77</v>
      </c>
      <c r="J7" s="39" t="str">
        <f>IF(SUM(J8:J15)=0,"-",SUM(J8:J15))</f>
        <v>-</v>
      </c>
      <c r="K7" s="39">
        <f>IF(SUM(K8:K15)=0,"-",SUM(K8:K15))</f>
        <v>7</v>
      </c>
      <c r="L7" s="39" t="str">
        <f>IF(SUM(L8:L15)=0,"-",SUM(L8:L15))</f>
        <v>-</v>
      </c>
      <c r="M7" s="39">
        <f>IF(SUM(M8:M15)=0,"-",SUM(M8:M15))</f>
        <v>32</v>
      </c>
      <c r="N7" s="39">
        <f>IF(SUM(N8:N15)=0,"-",SUM(N8:N15))</f>
        <v>15</v>
      </c>
      <c r="O7" s="39">
        <f>IF(SUM(O8:O15)=0,"-",SUM(O8:O15))</f>
        <v>23</v>
      </c>
      <c r="P7" s="39">
        <f>IF(SUM(P8:P15)=0,"-",SUM(P8:P15))</f>
        <v>4</v>
      </c>
      <c r="Q7" s="39">
        <f>IF(SUM(Q8:Q15)=0,"-",SUM(Q8:Q15))</f>
        <v>228</v>
      </c>
      <c r="R7" s="39">
        <f>IF(SUM(R8:R15)=0,"-",SUM(R8:R15))</f>
        <v>14</v>
      </c>
      <c r="S7" s="39">
        <f>IF(SUM(S8:S15)=0,"-",SUM(S8:S15))</f>
        <v>47</v>
      </c>
      <c r="T7" s="39">
        <f>IF(SUM(T8:T15)=0,"-",SUM(T8:T15))</f>
        <v>22</v>
      </c>
      <c r="U7" s="39" t="str">
        <f>IF(SUM(U8:U15)=0,"-",SUM(U8:U15))</f>
        <v>-</v>
      </c>
      <c r="V7" s="39">
        <f>IF(SUM(V8:V15)=0,"-",SUM(V8:V15))</f>
        <v>59</v>
      </c>
      <c r="W7" s="39">
        <f>IF(SUM(W8:W15)=0,"-",SUM(W8:W15))</f>
        <v>2</v>
      </c>
      <c r="X7" s="39" t="str">
        <f>IF(SUM(X8:X15)=0,"-",SUM(X8:X15))</f>
        <v>-</v>
      </c>
      <c r="Y7" s="6"/>
      <c r="Z7" s="4"/>
      <c r="AA7" s="4"/>
      <c r="AB7" s="4"/>
    </row>
    <row r="8" spans="1:28" ht="16.5" customHeight="1">
      <c r="A8" s="17" t="s">
        <v>26</v>
      </c>
      <c r="B8" s="20" t="str">
        <f>IF(SUM(C8:H8)=0,"-",SUM(C8:H8))</f>
        <v>-</v>
      </c>
      <c r="C8" s="14" t="s">
        <v>2</v>
      </c>
      <c r="D8" s="14" t="s">
        <v>2</v>
      </c>
      <c r="E8" s="14" t="s">
        <v>2</v>
      </c>
      <c r="F8" s="14" t="s">
        <v>2</v>
      </c>
      <c r="G8" s="14" t="s">
        <v>2</v>
      </c>
      <c r="H8" s="14" t="s">
        <v>2</v>
      </c>
      <c r="I8" s="15">
        <f>IF(SUM(J8:O8)=0,"-",SUM(J8:O8))</f>
        <v>27</v>
      </c>
      <c r="J8" s="14" t="s">
        <v>2</v>
      </c>
      <c r="K8" s="14" t="s">
        <v>2</v>
      </c>
      <c r="L8" s="14" t="s">
        <v>2</v>
      </c>
      <c r="M8" s="14">
        <v>9</v>
      </c>
      <c r="N8" s="14">
        <v>5</v>
      </c>
      <c r="O8" s="14">
        <v>13</v>
      </c>
      <c r="P8" s="14" t="s">
        <v>2</v>
      </c>
      <c r="Q8" s="14" t="s">
        <v>2</v>
      </c>
      <c r="R8" s="14" t="s">
        <v>2</v>
      </c>
      <c r="S8" s="14">
        <v>18</v>
      </c>
      <c r="T8" s="14">
        <v>8</v>
      </c>
      <c r="U8" s="14" t="s">
        <v>2</v>
      </c>
      <c r="V8" s="14">
        <v>21</v>
      </c>
      <c r="W8" s="14" t="s">
        <v>2</v>
      </c>
      <c r="X8" s="19" t="s">
        <v>2</v>
      </c>
      <c r="Y8" s="6"/>
      <c r="Z8" s="4"/>
      <c r="AA8" s="4"/>
      <c r="AB8" s="4"/>
    </row>
    <row r="9" spans="1:28" ht="16.5" customHeight="1">
      <c r="A9" s="17" t="s">
        <v>25</v>
      </c>
      <c r="B9" s="15">
        <f>IF(SUM(C9:H9)=0,"-",SUM(C9:H9))</f>
        <v>1</v>
      </c>
      <c r="C9" s="14" t="s">
        <v>2</v>
      </c>
      <c r="D9" s="14">
        <v>1</v>
      </c>
      <c r="E9" s="14" t="s">
        <v>2</v>
      </c>
      <c r="F9" s="14" t="s">
        <v>2</v>
      </c>
      <c r="G9" s="14" t="s">
        <v>2</v>
      </c>
      <c r="H9" s="14" t="s">
        <v>2</v>
      </c>
      <c r="I9" s="15">
        <f>IF(SUM(J9:O9)=0,"-",SUM(J9:O9))</f>
        <v>4</v>
      </c>
      <c r="J9" s="14" t="s">
        <v>2</v>
      </c>
      <c r="K9" s="14">
        <v>1</v>
      </c>
      <c r="L9" s="14" t="s">
        <v>2</v>
      </c>
      <c r="M9" s="14">
        <v>2</v>
      </c>
      <c r="N9" s="14">
        <v>1</v>
      </c>
      <c r="O9" s="14" t="s">
        <v>2</v>
      </c>
      <c r="P9" s="14">
        <v>1</v>
      </c>
      <c r="Q9" s="14" t="s">
        <v>2</v>
      </c>
      <c r="R9" s="14" t="s">
        <v>2</v>
      </c>
      <c r="S9" s="14">
        <v>4</v>
      </c>
      <c r="T9" s="14" t="s">
        <v>2</v>
      </c>
      <c r="U9" s="14" t="s">
        <v>2</v>
      </c>
      <c r="V9" s="14">
        <v>3</v>
      </c>
      <c r="W9" s="14" t="s">
        <v>2</v>
      </c>
      <c r="X9" s="14" t="s">
        <v>2</v>
      </c>
      <c r="Y9" s="6"/>
      <c r="Z9" s="4"/>
      <c r="AA9" s="4"/>
      <c r="AB9" s="4"/>
    </row>
    <row r="10" spans="1:28" ht="16.5" customHeight="1">
      <c r="A10" s="17" t="s">
        <v>24</v>
      </c>
      <c r="B10" s="15" t="str">
        <f>IF(SUM(C10:H10)=0,"-",SUM(C10:H10))</f>
        <v>-</v>
      </c>
      <c r="C10" s="14" t="s">
        <v>2</v>
      </c>
      <c r="D10" s="14" t="s">
        <v>2</v>
      </c>
      <c r="E10" s="14" t="s">
        <v>2</v>
      </c>
      <c r="F10" s="14" t="s">
        <v>2</v>
      </c>
      <c r="G10" s="14" t="s">
        <v>2</v>
      </c>
      <c r="H10" s="14" t="s">
        <v>2</v>
      </c>
      <c r="I10" s="15">
        <f>IF(SUM(J10:O10)=0,"-",SUM(J10:O10))</f>
        <v>3</v>
      </c>
      <c r="J10" s="14" t="s">
        <v>2</v>
      </c>
      <c r="K10" s="14" t="s">
        <v>2</v>
      </c>
      <c r="L10" s="14" t="s">
        <v>2</v>
      </c>
      <c r="M10" s="14" t="s">
        <v>2</v>
      </c>
      <c r="N10" s="14">
        <v>1</v>
      </c>
      <c r="O10" s="14">
        <v>2</v>
      </c>
      <c r="P10" s="14" t="s">
        <v>2</v>
      </c>
      <c r="Q10" s="14" t="s">
        <v>2</v>
      </c>
      <c r="R10" s="14" t="s">
        <v>2</v>
      </c>
      <c r="S10" s="14">
        <v>3</v>
      </c>
      <c r="T10" s="14" t="s">
        <v>2</v>
      </c>
      <c r="U10" s="14" t="s">
        <v>2</v>
      </c>
      <c r="V10" s="14" t="s">
        <v>2</v>
      </c>
      <c r="W10" s="14" t="s">
        <v>2</v>
      </c>
      <c r="X10" s="14" t="s">
        <v>2</v>
      </c>
      <c r="Y10" s="6"/>
      <c r="Z10" s="4"/>
      <c r="AA10" s="4"/>
      <c r="AB10" s="4"/>
    </row>
    <row r="11" spans="1:28" ht="16.5" customHeight="1">
      <c r="A11" s="17" t="s">
        <v>23</v>
      </c>
      <c r="B11" s="15" t="str">
        <f>IF(SUM(C11:H11)=0,"-",SUM(C11:H11))</f>
        <v>-</v>
      </c>
      <c r="C11" s="14" t="s">
        <v>2</v>
      </c>
      <c r="D11" s="14" t="s">
        <v>2</v>
      </c>
      <c r="E11" s="14" t="s">
        <v>2</v>
      </c>
      <c r="F11" s="14" t="s">
        <v>2</v>
      </c>
      <c r="G11" s="14" t="s">
        <v>2</v>
      </c>
      <c r="H11" s="14" t="s">
        <v>2</v>
      </c>
      <c r="I11" s="15">
        <f>IF(SUM(J11:O11)=0,"-",SUM(J11:O11))</f>
        <v>5</v>
      </c>
      <c r="J11" s="14" t="s">
        <v>2</v>
      </c>
      <c r="K11" s="14">
        <v>2</v>
      </c>
      <c r="L11" s="14" t="s">
        <v>2</v>
      </c>
      <c r="M11" s="14" t="s">
        <v>2</v>
      </c>
      <c r="N11" s="14">
        <v>1</v>
      </c>
      <c r="O11" s="14">
        <v>2</v>
      </c>
      <c r="P11" s="14" t="s">
        <v>2</v>
      </c>
      <c r="Q11" s="14" t="s">
        <v>2</v>
      </c>
      <c r="R11" s="14" t="s">
        <v>2</v>
      </c>
      <c r="S11" s="14">
        <v>2</v>
      </c>
      <c r="T11" s="14" t="s">
        <v>2</v>
      </c>
      <c r="U11" s="14" t="s">
        <v>2</v>
      </c>
      <c r="V11" s="14">
        <v>1</v>
      </c>
      <c r="W11" s="14">
        <v>1</v>
      </c>
      <c r="X11" s="14" t="s">
        <v>2</v>
      </c>
      <c r="Y11" s="6"/>
      <c r="Z11" s="4"/>
      <c r="AA11" s="4"/>
      <c r="AB11" s="4"/>
    </row>
    <row r="12" spans="1:28" ht="16.5" customHeight="1">
      <c r="A12" s="17" t="s">
        <v>22</v>
      </c>
      <c r="B12" s="15">
        <f>IF(SUM(C12:H12)=0,"-",SUM(C12:H12))</f>
        <v>1</v>
      </c>
      <c r="C12" s="14" t="s">
        <v>2</v>
      </c>
      <c r="D12" s="14">
        <v>1</v>
      </c>
      <c r="E12" s="14" t="s">
        <v>2</v>
      </c>
      <c r="F12" s="14" t="s">
        <v>2</v>
      </c>
      <c r="G12" s="14" t="s">
        <v>2</v>
      </c>
      <c r="H12" s="14" t="s">
        <v>2</v>
      </c>
      <c r="I12" s="15">
        <f>IF(SUM(J12:O12)=0,"-",SUM(J12:O12))</f>
        <v>5</v>
      </c>
      <c r="J12" s="14" t="s">
        <v>2</v>
      </c>
      <c r="K12" s="14">
        <v>2</v>
      </c>
      <c r="L12" s="14" t="s">
        <v>2</v>
      </c>
      <c r="M12" s="14">
        <v>2</v>
      </c>
      <c r="N12" s="14">
        <v>1</v>
      </c>
      <c r="O12" s="14" t="s">
        <v>2</v>
      </c>
      <c r="P12" s="14">
        <v>1</v>
      </c>
      <c r="Q12" s="14" t="s">
        <v>2</v>
      </c>
      <c r="R12" s="14" t="s">
        <v>2</v>
      </c>
      <c r="S12" s="14">
        <v>2</v>
      </c>
      <c r="T12" s="14" t="s">
        <v>2</v>
      </c>
      <c r="U12" s="14" t="s">
        <v>2</v>
      </c>
      <c r="V12" s="14">
        <v>4</v>
      </c>
      <c r="W12" s="14">
        <v>1</v>
      </c>
      <c r="X12" s="14" t="s">
        <v>2</v>
      </c>
      <c r="Y12" s="6"/>
      <c r="Z12" s="4"/>
      <c r="AA12" s="4"/>
      <c r="AB12" s="4"/>
    </row>
    <row r="13" spans="1:28" ht="16.5" customHeight="1">
      <c r="A13" s="17" t="s">
        <v>21</v>
      </c>
      <c r="B13" s="16">
        <f>IF(SUM(C13:H13)=0,"-",SUM(C13:H13))</f>
        <v>2</v>
      </c>
      <c r="C13" s="14" t="s">
        <v>2</v>
      </c>
      <c r="D13" s="14" t="s">
        <v>2</v>
      </c>
      <c r="E13" s="14" t="s">
        <v>2</v>
      </c>
      <c r="F13" s="14">
        <v>1</v>
      </c>
      <c r="G13" s="14">
        <v>1</v>
      </c>
      <c r="H13" s="14" t="s">
        <v>2</v>
      </c>
      <c r="I13" s="15">
        <f>IF(SUM(J13:O13)=0,"-",SUM(J13:O13))</f>
        <v>20</v>
      </c>
      <c r="J13" s="14" t="s">
        <v>2</v>
      </c>
      <c r="K13" s="14" t="s">
        <v>2</v>
      </c>
      <c r="L13" s="14" t="s">
        <v>2</v>
      </c>
      <c r="M13" s="14">
        <v>10</v>
      </c>
      <c r="N13" s="14">
        <v>4</v>
      </c>
      <c r="O13" s="14">
        <v>6</v>
      </c>
      <c r="P13" s="14">
        <v>1</v>
      </c>
      <c r="Q13" s="14">
        <v>186</v>
      </c>
      <c r="R13" s="14">
        <v>14</v>
      </c>
      <c r="S13" s="14">
        <v>9</v>
      </c>
      <c r="T13" s="14">
        <v>12</v>
      </c>
      <c r="U13" s="14" t="s">
        <v>2</v>
      </c>
      <c r="V13" s="14">
        <v>11</v>
      </c>
      <c r="W13" s="14" t="s">
        <v>2</v>
      </c>
      <c r="X13" s="14" t="s">
        <v>2</v>
      </c>
      <c r="Y13" s="6"/>
      <c r="Z13" s="4"/>
      <c r="AA13" s="4"/>
      <c r="AB13" s="4"/>
    </row>
    <row r="14" spans="1:28" ht="16.5" customHeight="1">
      <c r="A14" s="17" t="s">
        <v>20</v>
      </c>
      <c r="B14" s="16" t="str">
        <f>IF(SUM(C14:H14)=0,"-",SUM(C14:H14))</f>
        <v>-</v>
      </c>
      <c r="C14" s="14" t="s">
        <v>2</v>
      </c>
      <c r="D14" s="14" t="s">
        <v>2</v>
      </c>
      <c r="E14" s="14" t="s">
        <v>2</v>
      </c>
      <c r="F14" s="14" t="s">
        <v>2</v>
      </c>
      <c r="G14" s="14" t="s">
        <v>2</v>
      </c>
      <c r="H14" s="14" t="s">
        <v>2</v>
      </c>
      <c r="I14" s="15">
        <f>IF(SUM(J14:O14)=0,"-",SUM(J14:O14))</f>
        <v>3</v>
      </c>
      <c r="J14" s="14" t="s">
        <v>2</v>
      </c>
      <c r="K14" s="14" t="s">
        <v>2</v>
      </c>
      <c r="L14" s="14" t="s">
        <v>2</v>
      </c>
      <c r="M14" s="14">
        <v>2</v>
      </c>
      <c r="N14" s="14">
        <v>1</v>
      </c>
      <c r="O14" s="14" t="s">
        <v>2</v>
      </c>
      <c r="P14" s="14" t="s">
        <v>2</v>
      </c>
      <c r="Q14" s="14" t="s">
        <v>2</v>
      </c>
      <c r="R14" s="14" t="s">
        <v>2</v>
      </c>
      <c r="S14" s="14">
        <v>1</v>
      </c>
      <c r="T14" s="14" t="s">
        <v>2</v>
      </c>
      <c r="U14" s="14" t="s">
        <v>2</v>
      </c>
      <c r="V14" s="14">
        <v>2</v>
      </c>
      <c r="W14" s="14" t="s">
        <v>2</v>
      </c>
      <c r="X14" s="14" t="s">
        <v>2</v>
      </c>
      <c r="Y14" s="6"/>
      <c r="Z14" s="4"/>
      <c r="AA14" s="4"/>
      <c r="AB14" s="4"/>
    </row>
    <row r="15" spans="1:28" ht="16.5" customHeight="1">
      <c r="A15" s="12" t="s">
        <v>19</v>
      </c>
      <c r="B15" s="10">
        <f>IF(SUM(C15:H15)=0,"-",SUM(C15:H15))</f>
        <v>3</v>
      </c>
      <c r="C15" s="14" t="s">
        <v>2</v>
      </c>
      <c r="D15" s="14">
        <v>1</v>
      </c>
      <c r="E15" s="14" t="s">
        <v>2</v>
      </c>
      <c r="F15" s="14">
        <v>2</v>
      </c>
      <c r="G15" s="14" t="s">
        <v>2</v>
      </c>
      <c r="H15" s="14" t="s">
        <v>2</v>
      </c>
      <c r="I15" s="15">
        <f>IF(SUM(J15:O15)=0,"-",SUM(J15:O15))</f>
        <v>10</v>
      </c>
      <c r="J15" s="14" t="s">
        <v>2</v>
      </c>
      <c r="K15" s="14">
        <v>2</v>
      </c>
      <c r="L15" s="14" t="s">
        <v>2</v>
      </c>
      <c r="M15" s="14">
        <v>7</v>
      </c>
      <c r="N15" s="14">
        <v>1</v>
      </c>
      <c r="O15" s="14" t="s">
        <v>2</v>
      </c>
      <c r="P15" s="14">
        <v>1</v>
      </c>
      <c r="Q15" s="14">
        <v>42</v>
      </c>
      <c r="R15" s="14" t="s">
        <v>2</v>
      </c>
      <c r="S15" s="14">
        <v>8</v>
      </c>
      <c r="T15" s="14">
        <v>2</v>
      </c>
      <c r="U15" s="14" t="s">
        <v>2</v>
      </c>
      <c r="V15" s="14">
        <v>17</v>
      </c>
      <c r="W15" s="14" t="s">
        <v>2</v>
      </c>
      <c r="X15" s="9" t="s">
        <v>2</v>
      </c>
      <c r="Y15" s="6"/>
      <c r="Z15" s="4"/>
      <c r="AA15" s="4"/>
      <c r="AB15" s="4"/>
    </row>
    <row r="16" spans="1:28" ht="16.5" customHeight="1">
      <c r="A16" s="38" t="s">
        <v>18</v>
      </c>
      <c r="B16" s="26">
        <f>IF(SUM(C16:H16)=0,"-",SUM(C16:H16))</f>
        <v>29</v>
      </c>
      <c r="C16" s="37">
        <v>1</v>
      </c>
      <c r="D16" s="36">
        <v>3</v>
      </c>
      <c r="E16" s="36">
        <v>2</v>
      </c>
      <c r="F16" s="36">
        <v>19</v>
      </c>
      <c r="G16" s="36">
        <v>4</v>
      </c>
      <c r="H16" s="36" t="s">
        <v>17</v>
      </c>
      <c r="I16" s="25">
        <f>IF(SUM(J16:O16)=0,"-",SUM(J16:O16))</f>
        <v>219</v>
      </c>
      <c r="J16" s="36">
        <v>3</v>
      </c>
      <c r="K16" s="36">
        <v>10</v>
      </c>
      <c r="L16" s="36">
        <v>4</v>
      </c>
      <c r="M16" s="36">
        <v>117</v>
      </c>
      <c r="N16" s="36">
        <v>21</v>
      </c>
      <c r="O16" s="36">
        <v>64</v>
      </c>
      <c r="P16" s="36">
        <v>16</v>
      </c>
      <c r="Q16" s="36">
        <v>15</v>
      </c>
      <c r="R16" s="36">
        <v>2</v>
      </c>
      <c r="S16" s="36">
        <v>133</v>
      </c>
      <c r="T16" s="36">
        <v>78</v>
      </c>
      <c r="U16" s="36">
        <v>1</v>
      </c>
      <c r="V16" s="36">
        <v>260</v>
      </c>
      <c r="W16" s="23">
        <v>1</v>
      </c>
      <c r="X16" s="35">
        <v>4</v>
      </c>
      <c r="Z16" s="4"/>
      <c r="AA16" s="4"/>
      <c r="AB16" s="4"/>
    </row>
    <row r="17" spans="1:28" s="28" customFormat="1" ht="33" customHeight="1">
      <c r="A17" s="34" t="s">
        <v>16</v>
      </c>
      <c r="B17" s="30">
        <f>IF(SUM(C17:H17)=0,"-",SUM(C17:H17))</f>
        <v>13</v>
      </c>
      <c r="C17" s="33">
        <f>C18</f>
        <v>2</v>
      </c>
      <c r="D17" s="33">
        <f>D18</f>
        <v>9</v>
      </c>
      <c r="E17" s="33" t="str">
        <f>E18</f>
        <v>-</v>
      </c>
      <c r="F17" s="33">
        <f>F18</f>
        <v>2</v>
      </c>
      <c r="G17" s="33" t="str">
        <f>G18</f>
        <v>-</v>
      </c>
      <c r="H17" s="33" t="str">
        <f>H18</f>
        <v>-</v>
      </c>
      <c r="I17" s="29">
        <f>IF(SUM(J17:O17)=0,"-",SUM(J17:O17))</f>
        <v>20</v>
      </c>
      <c r="J17" s="33">
        <f>J18</f>
        <v>1</v>
      </c>
      <c r="K17" s="33">
        <f>K18</f>
        <v>8</v>
      </c>
      <c r="L17" s="33" t="str">
        <f>L18</f>
        <v>-</v>
      </c>
      <c r="M17" s="33">
        <f>M18</f>
        <v>3</v>
      </c>
      <c r="N17" s="33">
        <f>N18</f>
        <v>6</v>
      </c>
      <c r="O17" s="33">
        <f>O18</f>
        <v>2</v>
      </c>
      <c r="P17" s="33">
        <f>P18</f>
        <v>5</v>
      </c>
      <c r="Q17" s="33">
        <f>Q18</f>
        <v>6</v>
      </c>
      <c r="R17" s="33" t="str">
        <f>R18</f>
        <v>-</v>
      </c>
      <c r="S17" s="33">
        <f>S18</f>
        <v>19</v>
      </c>
      <c r="T17" s="33">
        <f>T18</f>
        <v>3</v>
      </c>
      <c r="U17" s="33" t="str">
        <f>U18</f>
        <v>-</v>
      </c>
      <c r="V17" s="33">
        <f>V18</f>
        <v>19</v>
      </c>
      <c r="W17" s="33" t="str">
        <f>W18</f>
        <v>-</v>
      </c>
      <c r="X17" s="33" t="str">
        <f>X18</f>
        <v>-</v>
      </c>
      <c r="Y17" s="32"/>
      <c r="Z17" s="32"/>
      <c r="AA17" s="32"/>
      <c r="AB17" s="32"/>
    </row>
    <row r="18" spans="1:28" ht="16.5" customHeight="1">
      <c r="A18" s="27" t="s">
        <v>15</v>
      </c>
      <c r="B18" s="26">
        <f>IF(SUM(C18:H18)=0,"-",SUM(C18:H18))</f>
        <v>13</v>
      </c>
      <c r="C18" s="24">
        <f>IF(SUM(C19:C22)=0,"-",SUM(C19:C22))</f>
        <v>2</v>
      </c>
      <c r="D18" s="24">
        <f>IF(SUM(D19:D22)=0,"-",SUM(D19:D22))</f>
        <v>9</v>
      </c>
      <c r="E18" s="24" t="str">
        <f>IF(SUM(E19:E22)=0,"-",SUM(E19:E22))</f>
        <v>-</v>
      </c>
      <c r="F18" s="24">
        <f>IF(SUM(F19:F22)=0,"-",SUM(F19:F22))</f>
        <v>2</v>
      </c>
      <c r="G18" s="24" t="str">
        <f>IF(SUM(G19:G22)=0,"-",SUM(G19:G22))</f>
        <v>-</v>
      </c>
      <c r="H18" s="24" t="str">
        <f>IF(SUM(H19:H22)=0,"-",SUM(H19:H22))</f>
        <v>-</v>
      </c>
      <c r="I18" s="25">
        <f>IF(SUM(J18:O18)=0,"-",SUM(J18:O18))</f>
        <v>20</v>
      </c>
      <c r="J18" s="24">
        <f>IF(SUM(J19:J22)=0,"-",SUM(J19:J22))</f>
        <v>1</v>
      </c>
      <c r="K18" s="24">
        <f>IF(SUM(K19:K22)=0,"-",SUM(K19:K22))</f>
        <v>8</v>
      </c>
      <c r="L18" s="24" t="str">
        <f>IF(SUM(L19:L22)=0,"-",SUM(L19:L22))</f>
        <v>-</v>
      </c>
      <c r="M18" s="24">
        <f>IF(SUM(M19:M22)=0,"-",SUM(M19:M22))</f>
        <v>3</v>
      </c>
      <c r="N18" s="24">
        <f>IF(SUM(N19:N22)=0,"-",SUM(N19:N22))</f>
        <v>6</v>
      </c>
      <c r="O18" s="24">
        <f>IF(SUM(O19:O22)=0,"-",SUM(O19:O22))</f>
        <v>2</v>
      </c>
      <c r="P18" s="24">
        <f>IF(SUM(P19:P22)=0,"-",SUM(P19:P22))</f>
        <v>5</v>
      </c>
      <c r="Q18" s="24">
        <f>IF(SUM(Q19:Q22)=0,"-",SUM(Q19:Q22))</f>
        <v>6</v>
      </c>
      <c r="R18" s="24" t="str">
        <f>IF(SUM(R19:R22)=0,"-",SUM(R19:R22))</f>
        <v>-</v>
      </c>
      <c r="S18" s="24">
        <f>IF(SUM(S19:S22)=0,"-",SUM(S19:S22))</f>
        <v>19</v>
      </c>
      <c r="T18" s="24">
        <f>IF(SUM(T19:T22)=0,"-",SUM(T19:T22))</f>
        <v>3</v>
      </c>
      <c r="U18" s="24" t="str">
        <f>IF(SUM(U19:U22)=0,"-",SUM(U19:U22))</f>
        <v>-</v>
      </c>
      <c r="V18" s="24">
        <f>IF(SUM(V19:V22)=0,"-",SUM(V19:V22))</f>
        <v>19</v>
      </c>
      <c r="W18" s="24" t="str">
        <f>IF(SUM(W19:W22)=0,"-",SUM(W19:W22))</f>
        <v>-</v>
      </c>
      <c r="X18" s="23" t="str">
        <f>IF(SUM(X19:X22)=0,"-",SUM(X19:X22))</f>
        <v>-</v>
      </c>
      <c r="Y18" s="1"/>
    </row>
    <row r="19" spans="1:28" ht="16.5" customHeight="1">
      <c r="A19" s="22" t="s">
        <v>14</v>
      </c>
      <c r="B19" s="20">
        <f>IF(SUM(C19:H19)=0,"-",SUM(C19:H19))</f>
        <v>7</v>
      </c>
      <c r="C19" s="19">
        <v>1</v>
      </c>
      <c r="D19" s="19">
        <v>5</v>
      </c>
      <c r="E19" s="19" t="s">
        <v>10</v>
      </c>
      <c r="F19" s="19">
        <v>1</v>
      </c>
      <c r="G19" s="19" t="s">
        <v>10</v>
      </c>
      <c r="H19" s="19" t="s">
        <v>10</v>
      </c>
      <c r="I19" s="20">
        <f>IF(SUM(J19:O19)=0,"-",SUM(J19:O19))</f>
        <v>8</v>
      </c>
      <c r="J19" s="19">
        <v>1</v>
      </c>
      <c r="K19" s="19">
        <v>2</v>
      </c>
      <c r="L19" s="19" t="s">
        <v>2</v>
      </c>
      <c r="M19" s="19">
        <v>2</v>
      </c>
      <c r="N19" s="19">
        <v>2</v>
      </c>
      <c r="O19" s="19">
        <v>1</v>
      </c>
      <c r="P19" s="19">
        <v>2</v>
      </c>
      <c r="Q19" s="19">
        <v>2</v>
      </c>
      <c r="R19" s="19" t="s">
        <v>2</v>
      </c>
      <c r="S19" s="19">
        <v>7</v>
      </c>
      <c r="T19" s="19">
        <v>2</v>
      </c>
      <c r="U19" s="19" t="s">
        <v>2</v>
      </c>
      <c r="V19" s="19">
        <v>7</v>
      </c>
      <c r="W19" s="19" t="s">
        <v>2</v>
      </c>
      <c r="X19" s="18" t="s">
        <v>2</v>
      </c>
      <c r="Y19" s="1"/>
    </row>
    <row r="20" spans="1:28" ht="16.5" customHeight="1">
      <c r="A20" s="17" t="s">
        <v>13</v>
      </c>
      <c r="B20" s="15">
        <f>IF(SUM(C20:H20)=0,"-",SUM(C20:H20))</f>
        <v>3</v>
      </c>
      <c r="C20" s="14">
        <v>1</v>
      </c>
      <c r="D20" s="14">
        <v>2</v>
      </c>
      <c r="E20" s="14" t="s">
        <v>10</v>
      </c>
      <c r="F20" s="14" t="s">
        <v>10</v>
      </c>
      <c r="G20" s="14" t="s">
        <v>10</v>
      </c>
      <c r="H20" s="14" t="s">
        <v>10</v>
      </c>
      <c r="I20" s="15">
        <f>IF(SUM(J20:O20)=0,"-",SUM(J20:O20))</f>
        <v>2</v>
      </c>
      <c r="J20" s="14" t="s">
        <v>2</v>
      </c>
      <c r="K20" s="14">
        <v>1</v>
      </c>
      <c r="L20" s="14" t="s">
        <v>2</v>
      </c>
      <c r="M20" s="14" t="s">
        <v>2</v>
      </c>
      <c r="N20" s="14">
        <v>1</v>
      </c>
      <c r="O20" s="14" t="s">
        <v>2</v>
      </c>
      <c r="P20" s="14">
        <v>1</v>
      </c>
      <c r="Q20" s="14">
        <v>1</v>
      </c>
      <c r="R20" s="14" t="s">
        <v>2</v>
      </c>
      <c r="S20" s="14">
        <v>4</v>
      </c>
      <c r="T20" s="14" t="s">
        <v>2</v>
      </c>
      <c r="U20" s="14" t="s">
        <v>2</v>
      </c>
      <c r="V20" s="14">
        <v>4</v>
      </c>
      <c r="W20" s="14" t="s">
        <v>2</v>
      </c>
      <c r="X20" s="13" t="s">
        <v>2</v>
      </c>
      <c r="Y20" s="1"/>
    </row>
    <row r="21" spans="1:28" ht="16.5" customHeight="1">
      <c r="A21" s="17" t="s">
        <v>12</v>
      </c>
      <c r="B21" s="15">
        <f>IF(SUM(C21:H21)=0,"-",SUM(C21:H21))</f>
        <v>1</v>
      </c>
      <c r="C21" s="14" t="s">
        <v>10</v>
      </c>
      <c r="D21" s="14">
        <v>1</v>
      </c>
      <c r="E21" s="14" t="s">
        <v>10</v>
      </c>
      <c r="F21" s="14" t="s">
        <v>10</v>
      </c>
      <c r="G21" s="14" t="s">
        <v>10</v>
      </c>
      <c r="H21" s="14" t="s">
        <v>10</v>
      </c>
      <c r="I21" s="15">
        <f>IF(SUM(J21:O21)=0,"-",SUM(J21:O21))</f>
        <v>5</v>
      </c>
      <c r="J21" s="14" t="s">
        <v>2</v>
      </c>
      <c r="K21" s="14">
        <v>2</v>
      </c>
      <c r="L21" s="14" t="s">
        <v>2</v>
      </c>
      <c r="M21" s="14">
        <v>1</v>
      </c>
      <c r="N21" s="14">
        <v>1</v>
      </c>
      <c r="O21" s="14">
        <v>1</v>
      </c>
      <c r="P21" s="14">
        <v>1</v>
      </c>
      <c r="Q21" s="14">
        <v>1</v>
      </c>
      <c r="R21" s="14" t="s">
        <v>2</v>
      </c>
      <c r="S21" s="14">
        <v>3</v>
      </c>
      <c r="T21" s="14" t="s">
        <v>2</v>
      </c>
      <c r="U21" s="14" t="s">
        <v>2</v>
      </c>
      <c r="V21" s="14">
        <v>3</v>
      </c>
      <c r="W21" s="14" t="s">
        <v>2</v>
      </c>
      <c r="X21" s="13" t="s">
        <v>2</v>
      </c>
      <c r="Y21" s="1"/>
    </row>
    <row r="22" spans="1:28" ht="16.5" customHeight="1">
      <c r="A22" s="12" t="s">
        <v>11</v>
      </c>
      <c r="B22" s="10">
        <f>IF(SUM(C22:H22)=0,"-",SUM(C22:H22))</f>
        <v>2</v>
      </c>
      <c r="C22" s="9" t="s">
        <v>10</v>
      </c>
      <c r="D22" s="9">
        <v>1</v>
      </c>
      <c r="E22" s="9" t="s">
        <v>10</v>
      </c>
      <c r="F22" s="9">
        <v>1</v>
      </c>
      <c r="G22" s="9" t="s">
        <v>10</v>
      </c>
      <c r="H22" s="9" t="s">
        <v>10</v>
      </c>
      <c r="I22" s="10">
        <f>IF(SUM(J22:O22)=0,"-",SUM(J22:O22))</f>
        <v>5</v>
      </c>
      <c r="J22" s="9" t="s">
        <v>2</v>
      </c>
      <c r="K22" s="9">
        <v>3</v>
      </c>
      <c r="L22" s="9" t="s">
        <v>2</v>
      </c>
      <c r="M22" s="9" t="s">
        <v>2</v>
      </c>
      <c r="N22" s="9">
        <v>2</v>
      </c>
      <c r="O22" s="9" t="s">
        <v>2</v>
      </c>
      <c r="P22" s="9">
        <v>1</v>
      </c>
      <c r="Q22" s="9">
        <v>2</v>
      </c>
      <c r="R22" s="9" t="s">
        <v>2</v>
      </c>
      <c r="S22" s="9">
        <v>5</v>
      </c>
      <c r="T22" s="9">
        <v>1</v>
      </c>
      <c r="U22" s="9" t="s">
        <v>2</v>
      </c>
      <c r="V22" s="9">
        <v>5</v>
      </c>
      <c r="W22" s="9" t="s">
        <v>2</v>
      </c>
      <c r="X22" s="8" t="s">
        <v>2</v>
      </c>
      <c r="Y22" s="1"/>
    </row>
    <row r="23" spans="1:28" s="28" customFormat="1" ht="33" customHeight="1">
      <c r="A23" s="31" t="s">
        <v>9</v>
      </c>
      <c r="B23" s="30">
        <f>IF(SUM(C23:H23)=0,"-",SUM(C23:H23))</f>
        <v>5</v>
      </c>
      <c r="C23" s="29" t="str">
        <f>C24</f>
        <v>-</v>
      </c>
      <c r="D23" s="29">
        <f>D24</f>
        <v>4</v>
      </c>
      <c r="E23" s="29" t="str">
        <f>E24</f>
        <v>-</v>
      </c>
      <c r="F23" s="29">
        <f>F24</f>
        <v>1</v>
      </c>
      <c r="G23" s="29" t="str">
        <f>G24</f>
        <v>-</v>
      </c>
      <c r="H23" s="29" t="str">
        <f>H24</f>
        <v>-</v>
      </c>
      <c r="I23" s="29">
        <f>IF(SUM(J23:O23)=0,"-",SUM(J23:O23))</f>
        <v>15</v>
      </c>
      <c r="J23" s="29">
        <f>J24</f>
        <v>1</v>
      </c>
      <c r="K23" s="29">
        <f>K24</f>
        <v>7</v>
      </c>
      <c r="L23" s="29" t="str">
        <f>L24</f>
        <v>-</v>
      </c>
      <c r="M23" s="29">
        <f>M24</f>
        <v>3</v>
      </c>
      <c r="N23" s="29">
        <f>N24</f>
        <v>4</v>
      </c>
      <c r="O23" s="29" t="str">
        <f>O24</f>
        <v>-</v>
      </c>
      <c r="P23" s="29">
        <f>P24</f>
        <v>5</v>
      </c>
      <c r="Q23" s="29">
        <f>Q24</f>
        <v>4</v>
      </c>
      <c r="R23" s="29" t="str">
        <f>R24</f>
        <v>-</v>
      </c>
      <c r="S23" s="29">
        <f>S24</f>
        <v>12</v>
      </c>
      <c r="T23" s="29">
        <f>T24</f>
        <v>6</v>
      </c>
      <c r="U23" s="29" t="str">
        <f>U24</f>
        <v>-</v>
      </c>
      <c r="V23" s="29">
        <f>V24</f>
        <v>12</v>
      </c>
      <c r="W23" s="29">
        <f>W24</f>
        <v>1</v>
      </c>
      <c r="X23" s="29" t="str">
        <f>X24</f>
        <v>-</v>
      </c>
    </row>
    <row r="24" spans="1:28" ht="16.5" customHeight="1">
      <c r="A24" s="27" t="s">
        <v>8</v>
      </c>
      <c r="B24" s="26">
        <f>IF(SUM(C24:H24)=0,"-",SUM(C24:H24))</f>
        <v>5</v>
      </c>
      <c r="C24" s="24" t="str">
        <f>IF(SUM(C25:C29)=0,"-",SUM(C25:C29))</f>
        <v>-</v>
      </c>
      <c r="D24" s="24">
        <f>IF(SUM(D25:D29)=0,"-",SUM(D25:D29))</f>
        <v>4</v>
      </c>
      <c r="E24" s="24" t="str">
        <f>IF(SUM(E25:E29)=0,"-",SUM(E25:E29))</f>
        <v>-</v>
      </c>
      <c r="F24" s="24">
        <f>IF(SUM(F25:F29)=0,"-",SUM(F25:F29))</f>
        <v>1</v>
      </c>
      <c r="G24" s="24" t="str">
        <f>IF(SUM(G25:G29)=0,"-",SUM(G25:G29))</f>
        <v>-</v>
      </c>
      <c r="H24" s="24" t="str">
        <f>IF(SUM(H25:H29)=0,"-",SUM(H25:H29))</f>
        <v>-</v>
      </c>
      <c r="I24" s="25">
        <f>IF(SUM(J24:O24)=0,"-",SUM(J24:O24))</f>
        <v>15</v>
      </c>
      <c r="J24" s="24">
        <f>IF(SUM(J25:J29)=0,"-",SUM(J25:J29))</f>
        <v>1</v>
      </c>
      <c r="K24" s="24">
        <f>IF(SUM(K25:K29)=0,"-",SUM(K25:K29))</f>
        <v>7</v>
      </c>
      <c r="L24" s="24" t="str">
        <f>IF(SUM(L25:L29)=0,"-",SUM(L25:L29))</f>
        <v>-</v>
      </c>
      <c r="M24" s="24">
        <f>IF(SUM(M25:M29)=0,"-",SUM(M25:M29))</f>
        <v>3</v>
      </c>
      <c r="N24" s="24">
        <f>IF(SUM(N25:N29)=0,"-",SUM(N25:N29))</f>
        <v>4</v>
      </c>
      <c r="O24" s="24" t="str">
        <f>IF(SUM(O25:O29)=0,"-",SUM(O25:O29))</f>
        <v>-</v>
      </c>
      <c r="P24" s="24">
        <f>IF(SUM(P25:P29)=0,"-",SUM(P25:P29))</f>
        <v>5</v>
      </c>
      <c r="Q24" s="24">
        <f>IF(SUM(Q25:Q29)=0,"-",SUM(Q25:Q29))</f>
        <v>4</v>
      </c>
      <c r="R24" s="24" t="str">
        <f>IF(SUM(R25:R29)=0,"-",SUM(R25:R29))</f>
        <v>-</v>
      </c>
      <c r="S24" s="24">
        <f>IF(SUM(S25:S29)=0,"-",SUM(S25:S29))</f>
        <v>12</v>
      </c>
      <c r="T24" s="24">
        <f>IF(SUM(T25:T29)=0,"-",SUM(T25:T29))</f>
        <v>6</v>
      </c>
      <c r="U24" s="24" t="str">
        <f>IF(SUM(U25:U29)=0,"-",SUM(U25:U29))</f>
        <v>-</v>
      </c>
      <c r="V24" s="24">
        <f>IF(SUM(V25:V29)=0,"-",SUM(V25:V29))</f>
        <v>12</v>
      </c>
      <c r="W24" s="24">
        <f>IF(SUM(W25:W29)=0,"-",SUM(W25:W29))</f>
        <v>1</v>
      </c>
      <c r="X24" s="23" t="str">
        <f>IF(SUM(X25:X29)=0,"-",SUM(X25:X29))</f>
        <v>-</v>
      </c>
      <c r="Y24" s="1"/>
    </row>
    <row r="25" spans="1:28" ht="16.5" customHeight="1">
      <c r="A25" s="22" t="s">
        <v>7</v>
      </c>
      <c r="B25" s="21">
        <v>2</v>
      </c>
      <c r="C25" s="19" t="s">
        <v>2</v>
      </c>
      <c r="D25" s="19">
        <v>1</v>
      </c>
      <c r="E25" s="19" t="s">
        <v>2</v>
      </c>
      <c r="F25" s="19">
        <v>1</v>
      </c>
      <c r="G25" s="19" t="s">
        <v>2</v>
      </c>
      <c r="H25" s="19" t="s">
        <v>2</v>
      </c>
      <c r="I25" s="20">
        <v>7</v>
      </c>
      <c r="J25" s="19" t="s">
        <v>2</v>
      </c>
      <c r="K25" s="19">
        <v>3</v>
      </c>
      <c r="L25" s="19" t="s">
        <v>2</v>
      </c>
      <c r="M25" s="19">
        <v>3</v>
      </c>
      <c r="N25" s="19">
        <v>1</v>
      </c>
      <c r="O25" s="19" t="s">
        <v>2</v>
      </c>
      <c r="P25" s="19">
        <v>2</v>
      </c>
      <c r="Q25" s="19">
        <v>1</v>
      </c>
      <c r="R25" s="19" t="s">
        <v>2</v>
      </c>
      <c r="S25" s="19">
        <v>6</v>
      </c>
      <c r="T25" s="19">
        <v>5</v>
      </c>
      <c r="U25" s="19" t="s">
        <v>2</v>
      </c>
      <c r="V25" s="19">
        <v>5</v>
      </c>
      <c r="W25" s="19">
        <v>1</v>
      </c>
      <c r="X25" s="18" t="s">
        <v>2</v>
      </c>
      <c r="Y25" s="1"/>
    </row>
    <row r="26" spans="1:28" ht="16.5" customHeight="1">
      <c r="A26" s="17" t="s">
        <v>6</v>
      </c>
      <c r="B26" s="16" t="s">
        <v>2</v>
      </c>
      <c r="C26" s="14" t="s">
        <v>2</v>
      </c>
      <c r="D26" s="14" t="s">
        <v>2</v>
      </c>
      <c r="E26" s="14" t="s">
        <v>2</v>
      </c>
      <c r="F26" s="14" t="s">
        <v>2</v>
      </c>
      <c r="G26" s="14" t="s">
        <v>2</v>
      </c>
      <c r="H26" s="14" t="s">
        <v>2</v>
      </c>
      <c r="I26" s="15">
        <v>3</v>
      </c>
      <c r="J26" s="14" t="s">
        <v>2</v>
      </c>
      <c r="K26" s="14">
        <v>2</v>
      </c>
      <c r="L26" s="14" t="s">
        <v>2</v>
      </c>
      <c r="M26" s="14" t="s">
        <v>2</v>
      </c>
      <c r="N26" s="14">
        <v>1</v>
      </c>
      <c r="O26" s="14" t="s">
        <v>2</v>
      </c>
      <c r="P26" s="14" t="s">
        <v>2</v>
      </c>
      <c r="Q26" s="14" t="s">
        <v>2</v>
      </c>
      <c r="R26" s="14" t="s">
        <v>2</v>
      </c>
      <c r="S26" s="14">
        <v>2</v>
      </c>
      <c r="T26" s="14">
        <v>1</v>
      </c>
      <c r="U26" s="14" t="s">
        <v>2</v>
      </c>
      <c r="V26" s="14">
        <v>3</v>
      </c>
      <c r="W26" s="14" t="s">
        <v>2</v>
      </c>
      <c r="X26" s="13" t="s">
        <v>2</v>
      </c>
      <c r="Y26" s="1"/>
    </row>
    <row r="27" spans="1:28" ht="16.5" customHeight="1">
      <c r="A27" s="17" t="s">
        <v>5</v>
      </c>
      <c r="B27" s="15">
        <v>1</v>
      </c>
      <c r="C27" s="14" t="s">
        <v>2</v>
      </c>
      <c r="D27" s="14">
        <v>1</v>
      </c>
      <c r="E27" s="14" t="s">
        <v>2</v>
      </c>
      <c r="F27" s="14" t="s">
        <v>2</v>
      </c>
      <c r="G27" s="14" t="s">
        <v>2</v>
      </c>
      <c r="H27" s="14" t="s">
        <v>2</v>
      </c>
      <c r="I27" s="15">
        <v>1</v>
      </c>
      <c r="J27" s="14" t="s">
        <v>2</v>
      </c>
      <c r="K27" s="14" t="s">
        <v>2</v>
      </c>
      <c r="L27" s="14" t="s">
        <v>2</v>
      </c>
      <c r="M27" s="14" t="s">
        <v>2</v>
      </c>
      <c r="N27" s="14">
        <v>1</v>
      </c>
      <c r="O27" s="14" t="s">
        <v>2</v>
      </c>
      <c r="P27" s="14">
        <v>1</v>
      </c>
      <c r="Q27" s="14">
        <v>1</v>
      </c>
      <c r="R27" s="14" t="s">
        <v>2</v>
      </c>
      <c r="S27" s="14">
        <v>1</v>
      </c>
      <c r="T27" s="14" t="s">
        <v>2</v>
      </c>
      <c r="U27" s="14" t="s">
        <v>2</v>
      </c>
      <c r="V27" s="14">
        <v>1</v>
      </c>
      <c r="W27" s="14" t="s">
        <v>2</v>
      </c>
      <c r="X27" s="13" t="s">
        <v>2</v>
      </c>
      <c r="Y27" s="1"/>
    </row>
    <row r="28" spans="1:28" ht="16.5" customHeight="1">
      <c r="A28" s="17" t="s">
        <v>4</v>
      </c>
      <c r="B28" s="16">
        <v>1</v>
      </c>
      <c r="C28" s="14" t="s">
        <v>2</v>
      </c>
      <c r="D28" s="14">
        <v>1</v>
      </c>
      <c r="E28" s="14" t="s">
        <v>2</v>
      </c>
      <c r="F28" s="14" t="s">
        <v>2</v>
      </c>
      <c r="G28" s="14" t="s">
        <v>2</v>
      </c>
      <c r="H28" s="14" t="s">
        <v>2</v>
      </c>
      <c r="I28" s="15">
        <v>1</v>
      </c>
      <c r="J28" s="14" t="s">
        <v>2</v>
      </c>
      <c r="K28" s="14">
        <v>1</v>
      </c>
      <c r="L28" s="14" t="s">
        <v>2</v>
      </c>
      <c r="M28" s="14" t="s">
        <v>2</v>
      </c>
      <c r="N28" s="14" t="s">
        <v>2</v>
      </c>
      <c r="O28" s="14" t="s">
        <v>2</v>
      </c>
      <c r="P28" s="14">
        <v>1</v>
      </c>
      <c r="Q28" s="14">
        <v>1</v>
      </c>
      <c r="R28" s="14" t="s">
        <v>2</v>
      </c>
      <c r="S28" s="14">
        <v>2</v>
      </c>
      <c r="T28" s="14" t="s">
        <v>2</v>
      </c>
      <c r="U28" s="14" t="s">
        <v>2</v>
      </c>
      <c r="V28" s="14">
        <v>3</v>
      </c>
      <c r="W28" s="14" t="s">
        <v>2</v>
      </c>
      <c r="X28" s="13" t="s">
        <v>2</v>
      </c>
      <c r="Y28" s="1"/>
    </row>
    <row r="29" spans="1:28" ht="16.5" customHeight="1">
      <c r="A29" s="12" t="s">
        <v>3</v>
      </c>
      <c r="B29" s="11">
        <v>1</v>
      </c>
      <c r="C29" s="9" t="s">
        <v>2</v>
      </c>
      <c r="D29" s="9">
        <v>1</v>
      </c>
      <c r="E29" s="9" t="s">
        <v>2</v>
      </c>
      <c r="F29" s="9" t="s">
        <v>2</v>
      </c>
      <c r="G29" s="9" t="s">
        <v>2</v>
      </c>
      <c r="H29" s="9" t="s">
        <v>2</v>
      </c>
      <c r="I29" s="10">
        <v>3</v>
      </c>
      <c r="J29" s="9">
        <v>1</v>
      </c>
      <c r="K29" s="9">
        <v>1</v>
      </c>
      <c r="L29" s="9" t="s">
        <v>2</v>
      </c>
      <c r="M29" s="9" t="s">
        <v>2</v>
      </c>
      <c r="N29" s="9">
        <v>1</v>
      </c>
      <c r="O29" s="9" t="s">
        <v>2</v>
      </c>
      <c r="P29" s="9">
        <v>1</v>
      </c>
      <c r="Q29" s="9">
        <v>1</v>
      </c>
      <c r="R29" s="9" t="s">
        <v>2</v>
      </c>
      <c r="S29" s="9">
        <v>1</v>
      </c>
      <c r="T29" s="9" t="s">
        <v>2</v>
      </c>
      <c r="U29" s="9" t="s">
        <v>2</v>
      </c>
      <c r="V29" s="9" t="s">
        <v>2</v>
      </c>
      <c r="W29" s="9" t="s">
        <v>2</v>
      </c>
      <c r="X29" s="8" t="s">
        <v>2</v>
      </c>
      <c r="Y29" s="1"/>
    </row>
    <row r="30" spans="1:28" ht="16.5" customHeight="1">
      <c r="A30" s="7" t="s">
        <v>1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4"/>
      <c r="Z30" s="4"/>
      <c r="AA30" s="4"/>
      <c r="AB30" s="4"/>
    </row>
    <row r="31" spans="1:28" ht="16.5" customHeight="1">
      <c r="A31" s="5" t="s">
        <v>0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16.5" customHeight="1">
      <c r="A32" s="5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>
      <c r="A33" s="5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Z33" s="4"/>
      <c r="AA33" s="4"/>
      <c r="AB33" s="4"/>
    </row>
    <row r="34" spans="1:28">
      <c r="A34" s="5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Z34" s="4"/>
      <c r="AA34" s="4"/>
      <c r="AB34" s="4"/>
    </row>
    <row r="35" spans="1:28">
      <c r="A35" s="5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Z35" s="4"/>
      <c r="AA35" s="4"/>
      <c r="AB35" s="4"/>
    </row>
  </sheetData>
  <mergeCells count="22">
    <mergeCell ref="O3:O4"/>
    <mergeCell ref="I3:I4"/>
    <mergeCell ref="J3:J4"/>
    <mergeCell ref="M3:M4"/>
    <mergeCell ref="X2:X4"/>
    <mergeCell ref="V2:V4"/>
    <mergeCell ref="U2:U4"/>
    <mergeCell ref="P2:P4"/>
    <mergeCell ref="Q2:R3"/>
    <mergeCell ref="S2:S4"/>
    <mergeCell ref="W2:W4"/>
    <mergeCell ref="T2:T4"/>
    <mergeCell ref="F3:F4"/>
    <mergeCell ref="G3:G4"/>
    <mergeCell ref="I2:O2"/>
    <mergeCell ref="K3:L3"/>
    <mergeCell ref="B2:H2"/>
    <mergeCell ref="B3:B4"/>
    <mergeCell ref="C3:C4"/>
    <mergeCell ref="D3:E3"/>
    <mergeCell ref="H3:H4"/>
    <mergeCell ref="N3:N4"/>
  </mergeCells>
  <phoneticPr fontId="3"/>
  <printOptions horizontalCentered="1"/>
  <pageMargins left="0.31496062992125984" right="0.31496062992125984" top="0.78740157480314965" bottom="0.78740157480314965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showGridLines="0" zoomScaleNormal="100" zoomScaleSheetLayoutView="100" workbookViewId="0">
      <pane xSplit="1" ySplit="5" topLeftCell="I6" activePane="bottomRight" state="frozen"/>
      <selection activeCell="O11" sqref="O11"/>
      <selection pane="topRight" activeCell="O11" sqref="O11"/>
      <selection pane="bottomLeft" activeCell="O11" sqref="O11"/>
      <selection pane="bottomRight" activeCell="O11" sqref="O11"/>
    </sheetView>
  </sheetViews>
  <sheetFormatPr defaultRowHeight="15"/>
  <cols>
    <col min="1" max="1" width="16.625" style="83" customWidth="1"/>
    <col min="2" max="2" width="7.125" style="83" customWidth="1"/>
    <col min="3" max="3" width="8.125" style="86" customWidth="1"/>
    <col min="4" max="4" width="7.125" style="83" customWidth="1"/>
    <col min="5" max="5" width="8.125" style="86" customWidth="1"/>
    <col min="6" max="6" width="7.125" style="83" customWidth="1"/>
    <col min="7" max="7" width="8.125" style="86" customWidth="1"/>
    <col min="8" max="8" width="7.125" style="83" customWidth="1"/>
    <col min="9" max="9" width="8.125" style="86" customWidth="1"/>
    <col min="10" max="10" width="7.125" style="83" customWidth="1"/>
    <col min="11" max="11" width="8.125" style="86" customWidth="1"/>
    <col min="12" max="12" width="7.125" style="83" customWidth="1"/>
    <col min="13" max="13" width="8.125" style="86" customWidth="1"/>
    <col min="14" max="14" width="7.125" style="83" customWidth="1"/>
    <col min="15" max="15" width="8.125" style="86" customWidth="1"/>
    <col min="16" max="16" width="7.125" style="83" customWidth="1"/>
    <col min="17" max="17" width="8.125" style="86" customWidth="1"/>
    <col min="18" max="18" width="7.125" style="83" customWidth="1"/>
    <col min="19" max="19" width="8.125" style="86" customWidth="1"/>
    <col min="20" max="20" width="7.125" style="83" customWidth="1"/>
    <col min="21" max="21" width="8.125" style="86" customWidth="1"/>
    <col min="22" max="22" width="7.125" style="83" customWidth="1"/>
    <col min="23" max="23" width="8.125" style="85" customWidth="1"/>
    <col min="24" max="24" width="16.25" style="84" customWidth="1"/>
    <col min="25" max="16384" width="9" style="83"/>
  </cols>
  <sheetData>
    <row r="1" spans="1:24" s="181" customFormat="1" ht="18" customHeight="1">
      <c r="A1" s="186" t="s">
        <v>70</v>
      </c>
      <c r="B1" s="186"/>
      <c r="C1" s="186"/>
      <c r="D1" s="186"/>
      <c r="E1" s="186"/>
      <c r="F1" s="186"/>
      <c r="G1" s="185"/>
      <c r="H1" s="184"/>
      <c r="I1" s="185"/>
      <c r="J1" s="184"/>
      <c r="K1" s="185"/>
      <c r="L1" s="184"/>
      <c r="M1" s="185"/>
      <c r="N1" s="184"/>
      <c r="O1" s="185"/>
      <c r="P1" s="184"/>
      <c r="Q1" s="185"/>
      <c r="R1" s="184"/>
      <c r="S1" s="183" t="s">
        <v>51</v>
      </c>
      <c r="T1" s="183"/>
      <c r="U1" s="183"/>
      <c r="V1" s="183"/>
      <c r="W1" s="183"/>
      <c r="X1" s="182"/>
    </row>
    <row r="2" spans="1:24" ht="16.5" customHeight="1">
      <c r="A2" s="165"/>
      <c r="B2" s="180" t="s">
        <v>69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8"/>
      <c r="P2" s="177" t="s">
        <v>68</v>
      </c>
      <c r="Q2" s="176"/>
      <c r="R2" s="176"/>
      <c r="S2" s="176"/>
      <c r="T2" s="176"/>
      <c r="U2" s="176"/>
      <c r="V2" s="176"/>
      <c r="W2" s="175"/>
      <c r="X2" s="174"/>
    </row>
    <row r="3" spans="1:24" ht="16.5" customHeight="1">
      <c r="A3" s="165"/>
      <c r="B3" s="164" t="s">
        <v>67</v>
      </c>
      <c r="C3" s="164"/>
      <c r="D3" s="173" t="s">
        <v>66</v>
      </c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1"/>
      <c r="P3" s="170" t="s">
        <v>65</v>
      </c>
      <c r="Q3" s="169"/>
      <c r="R3" s="169"/>
      <c r="S3" s="169"/>
      <c r="T3" s="169"/>
      <c r="U3" s="168"/>
      <c r="V3" s="167" t="s">
        <v>64</v>
      </c>
      <c r="W3" s="166"/>
      <c r="X3" s="139" t="s">
        <v>63</v>
      </c>
    </row>
    <row r="4" spans="1:24" ht="16.5" customHeight="1">
      <c r="A4" s="165"/>
      <c r="B4" s="164"/>
      <c r="C4" s="163"/>
      <c r="D4" s="162" t="s">
        <v>39</v>
      </c>
      <c r="E4" s="161"/>
      <c r="F4" s="162" t="s">
        <v>62</v>
      </c>
      <c r="G4" s="161"/>
      <c r="H4" s="160" t="s">
        <v>47</v>
      </c>
      <c r="I4" s="159"/>
      <c r="J4" s="158" t="s">
        <v>61</v>
      </c>
      <c r="K4" s="156"/>
      <c r="L4" s="158" t="s">
        <v>60</v>
      </c>
      <c r="M4" s="156"/>
      <c r="N4" s="157" t="s">
        <v>59</v>
      </c>
      <c r="O4" s="156"/>
      <c r="P4" s="155" t="s">
        <v>58</v>
      </c>
      <c r="Q4" s="154"/>
      <c r="R4" s="153" t="s">
        <v>57</v>
      </c>
      <c r="S4" s="152"/>
      <c r="T4" s="153" t="s">
        <v>56</v>
      </c>
      <c r="U4" s="152"/>
      <c r="V4" s="151"/>
      <c r="W4" s="150"/>
      <c r="X4" s="139"/>
    </row>
    <row r="5" spans="1:24" s="138" customFormat="1" ht="33" customHeight="1">
      <c r="A5" s="149"/>
      <c r="B5" s="148" t="s">
        <v>55</v>
      </c>
      <c r="C5" s="144" t="s">
        <v>54</v>
      </c>
      <c r="D5" s="141" t="s">
        <v>55</v>
      </c>
      <c r="E5" s="144" t="s">
        <v>54</v>
      </c>
      <c r="F5" s="141" t="s">
        <v>55</v>
      </c>
      <c r="G5" s="144" t="s">
        <v>54</v>
      </c>
      <c r="H5" s="141" t="s">
        <v>55</v>
      </c>
      <c r="I5" s="144" t="s">
        <v>54</v>
      </c>
      <c r="J5" s="141" t="s">
        <v>55</v>
      </c>
      <c r="K5" s="147" t="s">
        <v>54</v>
      </c>
      <c r="L5" s="141" t="s">
        <v>55</v>
      </c>
      <c r="M5" s="147" t="s">
        <v>54</v>
      </c>
      <c r="N5" s="146" t="s">
        <v>55</v>
      </c>
      <c r="O5" s="144" t="s">
        <v>54</v>
      </c>
      <c r="P5" s="145" t="s">
        <v>55</v>
      </c>
      <c r="Q5" s="144" t="s">
        <v>54</v>
      </c>
      <c r="R5" s="143" t="s">
        <v>55</v>
      </c>
      <c r="S5" s="142" t="s">
        <v>54</v>
      </c>
      <c r="T5" s="143" t="s">
        <v>55</v>
      </c>
      <c r="U5" s="142" t="s">
        <v>54</v>
      </c>
      <c r="V5" s="141" t="s">
        <v>55</v>
      </c>
      <c r="W5" s="140" t="s">
        <v>54</v>
      </c>
      <c r="X5" s="139"/>
    </row>
    <row r="6" spans="1:24" s="129" customFormat="1" ht="16.5" customHeight="1">
      <c r="A6" s="137" t="s">
        <v>29</v>
      </c>
      <c r="B6" s="136">
        <v>575</v>
      </c>
      <c r="C6" s="131">
        <f>IF(B6="-","-",B6/$X6*100000)</f>
        <v>10.624538063562454</v>
      </c>
      <c r="D6" s="135">
        <v>97341</v>
      </c>
      <c r="E6" s="131">
        <f>IF(D6="-","-",D6/$X6*100000)</f>
        <v>1798.6141906873615</v>
      </c>
      <c r="F6" s="132">
        <v>53467</v>
      </c>
      <c r="G6" s="131">
        <f>IF(F6="-","-",F6/$X6*100000)</f>
        <v>987.93422025129348</v>
      </c>
      <c r="H6" s="132">
        <v>22830</v>
      </c>
      <c r="I6" s="134">
        <f>IF(H6="-","-",H6/$X6*100000)</f>
        <v>421.84035476718401</v>
      </c>
      <c r="J6" s="132">
        <v>20671</v>
      </c>
      <c r="K6" s="131">
        <f>IF(J6="-","-",J6/$X6*100000)</f>
        <v>381.94752402069474</v>
      </c>
      <c r="L6" s="132">
        <v>283</v>
      </c>
      <c r="M6" s="131">
        <f>IF(L6="-","-",L6/$X6*100000)</f>
        <v>5.2291204730229115</v>
      </c>
      <c r="N6" s="133">
        <v>90</v>
      </c>
      <c r="O6" s="131">
        <f>IF(N6="-","-",N6/$X6*100000)</f>
        <v>1.6629711751662972</v>
      </c>
      <c r="P6" s="132">
        <v>3396</v>
      </c>
      <c r="Q6" s="131">
        <f>IF(P6="-","-",P6/$X6*100000)</f>
        <v>62.749445676274938</v>
      </c>
      <c r="R6" s="132">
        <v>53467</v>
      </c>
      <c r="S6" s="131">
        <f>IF(R6="-","-",R6/$X6*100000)</f>
        <v>987.93422025129348</v>
      </c>
      <c r="T6" s="132">
        <v>659</v>
      </c>
      <c r="U6" s="131">
        <f>IF(T6="-","-",T6/$X6*100000)</f>
        <v>12.176644493717665</v>
      </c>
      <c r="V6" s="132">
        <v>14</v>
      </c>
      <c r="W6" s="131">
        <f>IF(V6="-","-",V6/$X6*100000)</f>
        <v>0.25868440502586848</v>
      </c>
      <c r="X6" s="97">
        <v>5412000</v>
      </c>
    </row>
    <row r="7" spans="1:24" s="129" customFormat="1" ht="33" customHeight="1">
      <c r="A7" s="42" t="s">
        <v>28</v>
      </c>
      <c r="B7" s="29">
        <f>IF(SUM(B8,B17)=0,"-",SUM(B8,B17))</f>
        <v>36</v>
      </c>
      <c r="C7" s="116">
        <f>IF(B7="-","-",B7/$X7*100000)</f>
        <v>9.2381123457106931</v>
      </c>
      <c r="D7" s="29">
        <f>IF(SUM(D8,D17)=0,"-",SUM(D8,D17))</f>
        <v>7391</v>
      </c>
      <c r="E7" s="116">
        <f>IF(D7="-","-",D7/$X7*100000)</f>
        <v>1896.6357874207702</v>
      </c>
      <c r="F7" s="29">
        <f>IF(SUM(F8,F17)=0,"-",SUM(F8,F17))</f>
        <v>4261</v>
      </c>
      <c r="G7" s="116">
        <f>IF(F7="-","-",F7/$X7*100000)</f>
        <v>1093.4332418075908</v>
      </c>
      <c r="H7" s="29">
        <f>IF(SUM(H8,H17)=0,"-",SUM(H8,H17))</f>
        <v>1242</v>
      </c>
      <c r="I7" s="116">
        <f>IF(H7="-","-",H7/$X7*100000)</f>
        <v>318.71487592701891</v>
      </c>
      <c r="J7" s="29">
        <f>IF(SUM(J8,J17)=0,"-",SUM(J8,J17))</f>
        <v>1842</v>
      </c>
      <c r="K7" s="116">
        <f>IF(J7="-","-",J7/$X7*100000)</f>
        <v>472.6834150221971</v>
      </c>
      <c r="L7" s="29">
        <f>IF(SUM(L8,L17)=0,"-",SUM(L8,L17))</f>
        <v>40</v>
      </c>
      <c r="M7" s="116">
        <f>IF(L7="-","-",L7/$X7*100000)</f>
        <v>10.264569273011881</v>
      </c>
      <c r="N7" s="29">
        <f>IF(SUM(N8,N17)=0,"-",SUM(N8,N17))</f>
        <v>6</v>
      </c>
      <c r="O7" s="116">
        <f>IF(N7="-","-",N7/$X7*100000)</f>
        <v>1.5396853909517823</v>
      </c>
      <c r="P7" s="29">
        <f>IF(SUM(P8,P17)=0,"-",SUM(P8,P17))</f>
        <v>299</v>
      </c>
      <c r="Q7" s="116">
        <f>IF(P7="-","-",P7/$X7*100000)</f>
        <v>76.727655315763812</v>
      </c>
      <c r="R7" s="29">
        <f>IF(SUM(R8,R17)=0,"-",SUM(R8,R17))</f>
        <v>589</v>
      </c>
      <c r="S7" s="116">
        <f>IF(R7="-","-",R7/$X7*100000)</f>
        <v>151.14578254509996</v>
      </c>
      <c r="T7" s="29">
        <f>IF(SUM(T8,T17)=0,"-",SUM(T8,T17))</f>
        <v>34</v>
      </c>
      <c r="U7" s="116">
        <f>IF(T7="-","-",T7/$X7*100000)</f>
        <v>8.7248838820600998</v>
      </c>
      <c r="V7" s="29">
        <f>IF(SUM(V8,V17)=0,"-",SUM(V8,V17))</f>
        <v>180</v>
      </c>
      <c r="W7" s="116">
        <f>IF(V7="-","-",V7/$X7*100000)</f>
        <v>46.190561728553469</v>
      </c>
      <c r="X7" s="130">
        <v>389690</v>
      </c>
    </row>
    <row r="8" spans="1:24" s="96" customFormat="1" ht="16.5" customHeight="1">
      <c r="A8" s="27" t="s">
        <v>27</v>
      </c>
      <c r="B8" s="128">
        <f>IF(SUM(B9:B16)=0,"-",SUM(B9:B16))</f>
        <v>7</v>
      </c>
      <c r="C8" s="127">
        <f>IF(B8="-","-",B8/$X8*100000)</f>
        <v>5.8907683244971807</v>
      </c>
      <c r="D8" s="128">
        <f>IF(SUM(D9:D16)=0,"-",SUM(D9:D16))</f>
        <v>1037</v>
      </c>
      <c r="E8" s="127">
        <f>IF(D8="-","-",D8/$X8*100000)</f>
        <v>872.67525035765368</v>
      </c>
      <c r="F8" s="39">
        <f>IF(SUM(F9:F16)=0,"-",SUM(F9:F16))</f>
        <v>349</v>
      </c>
      <c r="G8" s="127">
        <f>IF(F8="-","-",F8/$X8*100000)</f>
        <v>293.696877892788</v>
      </c>
      <c r="H8" s="39">
        <f>IF(SUM(H9:H16)=0,"-",SUM(H9:H16))</f>
        <v>228</v>
      </c>
      <c r="I8" s="110">
        <f>IF(H8="-","-",H8/$X8*100000)</f>
        <v>191.87073971219388</v>
      </c>
      <c r="J8" s="39">
        <f>IF(SUM(J9:J16)=0,"-",SUM(J9:J16))</f>
        <v>460</v>
      </c>
      <c r="K8" s="127">
        <f>IF(J8="-","-",J8/$X8*100000)</f>
        <v>387.10763275267192</v>
      </c>
      <c r="L8" s="39" t="str">
        <f>IF(SUM(L9:L16)=0,"-",SUM(L9:L16))</f>
        <v>-</v>
      </c>
      <c r="M8" s="111" t="str">
        <f>IF(L8="-","-",L8/$X8*100000)</f>
        <v>-</v>
      </c>
      <c r="N8" s="39" t="str">
        <f>IF(SUM(N9:N16)=0,"-",SUM(N9:N16))</f>
        <v>-</v>
      </c>
      <c r="O8" s="111" t="str">
        <f>IF(N8="-","-",N8/$X8*100000)</f>
        <v>-</v>
      </c>
      <c r="P8" s="39">
        <f>IF(SUM(P9:P16)=0,"-",SUM(P9:P16))</f>
        <v>78</v>
      </c>
      <c r="Q8" s="127">
        <f>IF(P8="-","-",P8/$X8*100000)</f>
        <v>65.639989901540005</v>
      </c>
      <c r="R8" s="39">
        <f>IF(SUM(R9:R16)=0,"-",SUM(R9:R16))</f>
        <v>95</v>
      </c>
      <c r="S8" s="127">
        <f>IF(R8="-","-",R8/$X8*100000)</f>
        <v>79.946141546747455</v>
      </c>
      <c r="T8" s="39">
        <f>IF(SUM(T9:T16)=0,"-",SUM(T9:T16))</f>
        <v>14</v>
      </c>
      <c r="U8" s="127">
        <f>IF(T8="-","-",T8/$X8*100000)</f>
        <v>11.781536648994361</v>
      </c>
      <c r="V8" s="39">
        <f>IF(SUM(V9:V16)=0,"-",SUM(V9:V16))</f>
        <v>47</v>
      </c>
      <c r="W8" s="127">
        <f>IF(V8="-","-",V8/$X8*100000)</f>
        <v>39.552301607338215</v>
      </c>
      <c r="X8" s="126">
        <v>118830</v>
      </c>
    </row>
    <row r="9" spans="1:24" s="96" customFormat="1" ht="16.5" customHeight="1">
      <c r="A9" s="22" t="s">
        <v>26</v>
      </c>
      <c r="B9" s="125">
        <v>0</v>
      </c>
      <c r="C9" s="106">
        <f>IF(B9="-","-",B9/$X9*100000)</f>
        <v>0</v>
      </c>
      <c r="D9" s="109" t="str">
        <f>IF(SUM(F9,H9,J9,L9,N9)=0,"-",SUM(F9,H9,J9,L9,N9))</f>
        <v>-</v>
      </c>
      <c r="E9" s="106" t="str">
        <f>IF(D9="-","-",D9/$X9*100000)</f>
        <v>-</v>
      </c>
      <c r="F9" s="124" t="s">
        <v>10</v>
      </c>
      <c r="G9" s="106" t="str">
        <f>IF(F9="-","-",F9/$X9*100000)</f>
        <v>-</v>
      </c>
      <c r="H9" s="124" t="s">
        <v>10</v>
      </c>
      <c r="I9" s="106" t="str">
        <f>IF(H9="-","-",H9/$X9*100000)</f>
        <v>-</v>
      </c>
      <c r="J9" s="124" t="s">
        <v>10</v>
      </c>
      <c r="K9" s="106" t="str">
        <f>IF(J9="-","-",J9/$X9*100000)</f>
        <v>-</v>
      </c>
      <c r="L9" s="124" t="s">
        <v>10</v>
      </c>
      <c r="M9" s="106" t="str">
        <f>IF(L9="-","-",L9/$X9*100000)</f>
        <v>-</v>
      </c>
      <c r="N9" s="124" t="s">
        <v>10</v>
      </c>
      <c r="O9" s="106" t="str">
        <f>IF(N9="-","-",N9/$X9*100000)</f>
        <v>-</v>
      </c>
      <c r="P9" s="124">
        <v>27</v>
      </c>
      <c r="Q9" s="106">
        <f>IF(P9="-","-",P9/$X9*100000)</f>
        <v>57.446808510638292</v>
      </c>
      <c r="R9" s="124">
        <v>38</v>
      </c>
      <c r="S9" s="106">
        <f>IF(R9="-","-",R9/$X9*100000)</f>
        <v>80.851063829787236</v>
      </c>
      <c r="T9" s="124" t="s">
        <v>10</v>
      </c>
      <c r="U9" s="106" t="str">
        <f>IF(T9="-","-",T9/$X9*100000)</f>
        <v>-</v>
      </c>
      <c r="V9" s="124">
        <v>18</v>
      </c>
      <c r="W9" s="106">
        <f>IF(V9="-","-",V9/$X9*100000)</f>
        <v>38.297872340425528</v>
      </c>
      <c r="X9" s="97">
        <v>47000</v>
      </c>
    </row>
    <row r="10" spans="1:24" s="96" customFormat="1" ht="16.5" customHeight="1">
      <c r="A10" s="17" t="s">
        <v>25</v>
      </c>
      <c r="B10" s="123">
        <v>1</v>
      </c>
      <c r="C10" s="102">
        <f>IF(B10="-","-",B10/$X10*100000)</f>
        <v>12.484394506866417</v>
      </c>
      <c r="D10" s="105">
        <f>IF(SUM(F10,H10,J10,L10,N10)=0,"-",SUM(F10,H10,J10,L10,N10))</f>
        <v>100</v>
      </c>
      <c r="E10" s="102">
        <f>IF(D10="-","-",D10/$X10*100000)</f>
        <v>1248.4394506866415</v>
      </c>
      <c r="F10" s="122">
        <v>100</v>
      </c>
      <c r="G10" s="102">
        <f>IF(F10="-","-",F10/$X10*100000)</f>
        <v>1248.4394506866415</v>
      </c>
      <c r="H10" s="122" t="s">
        <v>10</v>
      </c>
      <c r="I10" s="102" t="str">
        <f>IF(H10="-","-",H10/$X10*100000)</f>
        <v>-</v>
      </c>
      <c r="J10" s="122" t="s">
        <v>10</v>
      </c>
      <c r="K10" s="102" t="str">
        <f>IF(J10="-","-",J10/$X10*100000)</f>
        <v>-</v>
      </c>
      <c r="L10" s="122" t="s">
        <v>10</v>
      </c>
      <c r="M10" s="102" t="str">
        <f>IF(L10="-","-",L10/$X10*100000)</f>
        <v>-</v>
      </c>
      <c r="N10" s="122" t="s">
        <v>10</v>
      </c>
      <c r="O10" s="102" t="str">
        <f>IF(N10="-","-",N10/$X10*100000)</f>
        <v>-</v>
      </c>
      <c r="P10" s="122">
        <v>4</v>
      </c>
      <c r="Q10" s="102">
        <f>IF(P10="-","-",P10/$X10*100000)</f>
        <v>49.937578027465669</v>
      </c>
      <c r="R10" s="122">
        <v>19</v>
      </c>
      <c r="S10" s="102">
        <f>IF(R10="-","-",R10/$X10*100000)</f>
        <v>237.2034956304619</v>
      </c>
      <c r="T10" s="122" t="s">
        <v>10</v>
      </c>
      <c r="U10" s="102" t="str">
        <f>IF(T10="-","-",T10/$X10*100000)</f>
        <v>-</v>
      </c>
      <c r="V10" s="122">
        <v>4</v>
      </c>
      <c r="W10" s="102">
        <f>IF(V10="-","-",V10/$X10*100000)</f>
        <v>49.937578027465669</v>
      </c>
      <c r="X10" s="97">
        <v>8010</v>
      </c>
    </row>
    <row r="11" spans="1:24" s="96" customFormat="1" ht="16.5" customHeight="1">
      <c r="A11" s="17" t="s">
        <v>24</v>
      </c>
      <c r="B11" s="123">
        <v>0</v>
      </c>
      <c r="C11" s="102">
        <f>IF(B11="-","-",B11/$X11*100000)</f>
        <v>0</v>
      </c>
      <c r="D11" s="105" t="str">
        <f>IF(SUM(F11,H11,J11,L11,N11)=0,"-",SUM(F11,H11,J11,L11,N11))</f>
        <v>-</v>
      </c>
      <c r="E11" s="102" t="str">
        <f>IF(D11="-","-",D11/$X11*100000)</f>
        <v>-</v>
      </c>
      <c r="F11" s="122" t="s">
        <v>10</v>
      </c>
      <c r="G11" s="102" t="str">
        <f>IF(F11="-","-",F11/$X11*100000)</f>
        <v>-</v>
      </c>
      <c r="H11" s="122" t="s">
        <v>10</v>
      </c>
      <c r="I11" s="102" t="str">
        <f>IF(H11="-","-",H11/$X11*100000)</f>
        <v>-</v>
      </c>
      <c r="J11" s="122" t="s">
        <v>10</v>
      </c>
      <c r="K11" s="102" t="str">
        <f>IF(J11="-","-",J11/$X11*100000)</f>
        <v>-</v>
      </c>
      <c r="L11" s="122" t="s">
        <v>10</v>
      </c>
      <c r="M11" s="102" t="str">
        <f>IF(L11="-","-",L11/$X11*100000)</f>
        <v>-</v>
      </c>
      <c r="N11" s="122" t="s">
        <v>10</v>
      </c>
      <c r="O11" s="102" t="str">
        <f>IF(N11="-","-",N11/$X11*100000)</f>
        <v>-</v>
      </c>
      <c r="P11" s="122">
        <v>3</v>
      </c>
      <c r="Q11" s="102">
        <f>IF(P11="-","-",P11/$X11*100000)</f>
        <v>64.102564102564102</v>
      </c>
      <c r="R11" s="122" t="s">
        <v>10</v>
      </c>
      <c r="S11" s="102" t="str">
        <f>IF(R11="-","-",R11/$X11*100000)</f>
        <v>-</v>
      </c>
      <c r="T11" s="122" t="s">
        <v>10</v>
      </c>
      <c r="U11" s="102" t="str">
        <f>IF(T11="-","-",T11/$X11*100000)</f>
        <v>-</v>
      </c>
      <c r="V11" s="122">
        <v>3</v>
      </c>
      <c r="W11" s="102">
        <f>IF(V11="-","-",V11/$X11*100000)</f>
        <v>64.102564102564102</v>
      </c>
      <c r="X11" s="97">
        <v>4680</v>
      </c>
    </row>
    <row r="12" spans="1:24" s="96" customFormat="1" ht="16.5" customHeight="1">
      <c r="A12" s="17" t="s">
        <v>23</v>
      </c>
      <c r="B12" s="123">
        <v>0</v>
      </c>
      <c r="C12" s="102">
        <f>IF(B12="-","-",B12/$X12*100000)</f>
        <v>0</v>
      </c>
      <c r="D12" s="105" t="str">
        <f>IF(SUM(F12,H12,J12,L12,N12)=0,"-",SUM(F12,H12,J12,L12,N12))</f>
        <v>-</v>
      </c>
      <c r="E12" s="102" t="str">
        <f>IF(D12="-","-",D12/$X12*100000)</f>
        <v>-</v>
      </c>
      <c r="F12" s="122" t="s">
        <v>10</v>
      </c>
      <c r="G12" s="102" t="str">
        <f>IF(F12="-","-",F12/$X12*100000)</f>
        <v>-</v>
      </c>
      <c r="H12" s="122" t="s">
        <v>10</v>
      </c>
      <c r="I12" s="102" t="str">
        <f>IF(H12="-","-",H12/$X12*100000)</f>
        <v>-</v>
      </c>
      <c r="J12" s="122" t="s">
        <v>10</v>
      </c>
      <c r="K12" s="102" t="str">
        <f>IF(J12="-","-",J12/$X12*100000)</f>
        <v>-</v>
      </c>
      <c r="L12" s="122" t="s">
        <v>10</v>
      </c>
      <c r="M12" s="102" t="str">
        <f>IF(L12="-","-",L12/$X12*100000)</f>
        <v>-</v>
      </c>
      <c r="N12" s="122" t="s">
        <v>10</v>
      </c>
      <c r="O12" s="102" t="str">
        <f>IF(N12="-","-",N12/$X12*100000)</f>
        <v>-</v>
      </c>
      <c r="P12" s="122">
        <v>5</v>
      </c>
      <c r="Q12" s="102">
        <f>IF(P12="-","-",P12/$X12*100000)</f>
        <v>105.04201680672269</v>
      </c>
      <c r="R12" s="122" t="s">
        <v>10</v>
      </c>
      <c r="S12" s="102" t="str">
        <f>IF(R12="-","-",R12/$X12*100000)</f>
        <v>-</v>
      </c>
      <c r="T12" s="122" t="s">
        <v>10</v>
      </c>
      <c r="U12" s="102" t="str">
        <f>IF(T12="-","-",T12/$X12*100000)</f>
        <v>-</v>
      </c>
      <c r="V12" s="122">
        <v>2</v>
      </c>
      <c r="W12" s="102">
        <f>IF(V12="-","-",V12/$X12*100000)</f>
        <v>42.016806722689076</v>
      </c>
      <c r="X12" s="97">
        <v>4760</v>
      </c>
    </row>
    <row r="13" spans="1:24" s="96" customFormat="1" ht="16.5" customHeight="1">
      <c r="A13" s="17" t="s">
        <v>22</v>
      </c>
      <c r="B13" s="123">
        <v>1</v>
      </c>
      <c r="C13" s="102">
        <f>IF(B13="-","-",B13/$X13*100000)</f>
        <v>20.703933747412009</v>
      </c>
      <c r="D13" s="105">
        <f>IF(SUM(F13,H13,J13,L13,N13)=0,"-",SUM(F13,H13,J13,L13,N13))</f>
        <v>99</v>
      </c>
      <c r="E13" s="102">
        <f>IF(D13="-","-",D13/$X13*100000)</f>
        <v>2049.6894409937886</v>
      </c>
      <c r="F13" s="122">
        <v>99</v>
      </c>
      <c r="G13" s="102">
        <f>IF(F13="-","-",F13/$X13*100000)</f>
        <v>2049.6894409937886</v>
      </c>
      <c r="H13" s="122" t="s">
        <v>10</v>
      </c>
      <c r="I13" s="102" t="str">
        <f>IF(H13="-","-",H13/$X13*100000)</f>
        <v>-</v>
      </c>
      <c r="J13" s="122" t="s">
        <v>10</v>
      </c>
      <c r="K13" s="102" t="str">
        <f>IF(J13="-","-",J13/$X13*100000)</f>
        <v>-</v>
      </c>
      <c r="L13" s="122" t="s">
        <v>10</v>
      </c>
      <c r="M13" s="102" t="str">
        <f>IF(L13="-","-",L13/$X13*100000)</f>
        <v>-</v>
      </c>
      <c r="N13" s="122" t="s">
        <v>10</v>
      </c>
      <c r="O13" s="102" t="str">
        <f>IF(N13="-","-",N13/$X13*100000)</f>
        <v>-</v>
      </c>
      <c r="P13" s="122">
        <v>5</v>
      </c>
      <c r="Q13" s="102">
        <f>IF(P13="-","-",P13/$X13*100000)</f>
        <v>103.51966873706004</v>
      </c>
      <c r="R13" s="122" t="s">
        <v>10</v>
      </c>
      <c r="S13" s="102" t="str">
        <f>IF(R13="-","-",R13/$X13*100000)</f>
        <v>-</v>
      </c>
      <c r="T13" s="122" t="s">
        <v>10</v>
      </c>
      <c r="U13" s="102" t="str">
        <f>IF(T13="-","-",T13/$X13*100000)</f>
        <v>-</v>
      </c>
      <c r="V13" s="122">
        <v>2</v>
      </c>
      <c r="W13" s="102">
        <f>IF(V13="-","-",V13/$X13*100000)</f>
        <v>41.407867494824018</v>
      </c>
      <c r="X13" s="97">
        <v>4830</v>
      </c>
    </row>
    <row r="14" spans="1:24" s="96" customFormat="1" ht="16.5" customHeight="1">
      <c r="A14" s="17" t="s">
        <v>21</v>
      </c>
      <c r="B14" s="105">
        <v>2</v>
      </c>
      <c r="C14" s="102">
        <f>IF(B14="-","-",B14/$X14*100000)</f>
        <v>7.0397747272087292</v>
      </c>
      <c r="D14" s="105">
        <f>IF(SUM(F14,H14,J14,L14,N14)=0,"-",SUM(F14,H14,J14,L14,N14))</f>
        <v>595</v>
      </c>
      <c r="E14" s="102">
        <f>IF(D14="-","-",D14/$X14*100000)</f>
        <v>2094.3329813445971</v>
      </c>
      <c r="F14" s="103">
        <v>49</v>
      </c>
      <c r="G14" s="102">
        <f>IF(F14="-","-",F14/$X14*100000)</f>
        <v>172.47448081661386</v>
      </c>
      <c r="H14" s="103">
        <v>186</v>
      </c>
      <c r="I14" s="104">
        <f>IF(H14="-","-",H14/$X14*100000)</f>
        <v>654.69904963041188</v>
      </c>
      <c r="J14" s="103">
        <v>360</v>
      </c>
      <c r="K14" s="102">
        <f>IF(J14="-","-",J14/$X14*100000)</f>
        <v>1267.1594508975713</v>
      </c>
      <c r="L14" s="103" t="s">
        <v>10</v>
      </c>
      <c r="M14" s="102" t="str">
        <f>IF(L14="-","-",L14/$X14*100000)</f>
        <v>-</v>
      </c>
      <c r="N14" s="103" t="s">
        <v>10</v>
      </c>
      <c r="O14" s="102" t="str">
        <f>IF(N14="-","-",N14/$X14*100000)</f>
        <v>-</v>
      </c>
      <c r="P14" s="103">
        <v>20</v>
      </c>
      <c r="Q14" s="102">
        <f>IF(P14="-","-",P14/$X14*100000)</f>
        <v>70.397747272087287</v>
      </c>
      <c r="R14" s="103" t="s">
        <v>10</v>
      </c>
      <c r="S14" s="102" t="str">
        <f>IF(R14="-","-",R14/$X14*100000)</f>
        <v>-</v>
      </c>
      <c r="T14" s="103">
        <v>14</v>
      </c>
      <c r="U14" s="102">
        <f>IF(T14="-","-",T14/$X14*100000)</f>
        <v>49.278423090461111</v>
      </c>
      <c r="V14" s="103">
        <v>9</v>
      </c>
      <c r="W14" s="102">
        <f>IF(V14="-","-",V14/$X14*100000)</f>
        <v>31.678986272439285</v>
      </c>
      <c r="X14" s="97">
        <v>28410</v>
      </c>
    </row>
    <row r="15" spans="1:24" s="96" customFormat="1" ht="16.5" customHeight="1">
      <c r="A15" s="17" t="s">
        <v>20</v>
      </c>
      <c r="B15" s="105">
        <v>0</v>
      </c>
      <c r="C15" s="102">
        <f>IF(B15="-","-",B15/$X15*100000)</f>
        <v>0</v>
      </c>
      <c r="D15" s="105" t="str">
        <f>IF(SUM(F15,H15,J15,L15,N15)=0,"-",SUM(F15,H15,J15,L15,N15))</f>
        <v>-</v>
      </c>
      <c r="E15" s="102" t="str">
        <f>IF(D15="-","-",D15/$X15*100000)</f>
        <v>-</v>
      </c>
      <c r="F15" s="103" t="s">
        <v>10</v>
      </c>
      <c r="G15" s="102" t="str">
        <f>IF(F15="-","-",F15/$X15*100000)</f>
        <v>-</v>
      </c>
      <c r="H15" s="103" t="s">
        <v>10</v>
      </c>
      <c r="I15" s="104" t="str">
        <f>IF(H15="-","-",H15/$X15*100000)</f>
        <v>-</v>
      </c>
      <c r="J15" s="103" t="s">
        <v>10</v>
      </c>
      <c r="K15" s="102" t="str">
        <f>IF(J15="-","-",J15/$X15*100000)</f>
        <v>-</v>
      </c>
      <c r="L15" s="103" t="s">
        <v>10</v>
      </c>
      <c r="M15" s="102" t="str">
        <f>IF(L15="-","-",L15/$X15*100000)</f>
        <v>-</v>
      </c>
      <c r="N15" s="103" t="s">
        <v>10</v>
      </c>
      <c r="O15" s="102" t="str">
        <f>IF(N15="-","-",N15/$X15*100000)</f>
        <v>-</v>
      </c>
      <c r="P15" s="103">
        <v>3</v>
      </c>
      <c r="Q15" s="102">
        <f>IF(P15="-","-",P15/$X15*100000)</f>
        <v>68.027210884353735</v>
      </c>
      <c r="R15" s="103">
        <v>19</v>
      </c>
      <c r="S15" s="102">
        <f>IF(R15="-","-",R15/$X15*100000)</f>
        <v>430.83900226757368</v>
      </c>
      <c r="T15" s="103" t="s">
        <v>10</v>
      </c>
      <c r="U15" s="102" t="str">
        <f>IF(T15="-","-",T15/$X15*100000)</f>
        <v>-</v>
      </c>
      <c r="V15" s="103">
        <v>1</v>
      </c>
      <c r="W15" s="102">
        <f>IF(V15="-","-",V15/$X15*100000)</f>
        <v>22.67573696145125</v>
      </c>
      <c r="X15" s="97">
        <v>4410</v>
      </c>
    </row>
    <row r="16" spans="1:24" s="96" customFormat="1" ht="16.5" customHeight="1">
      <c r="A16" s="12" t="s">
        <v>19</v>
      </c>
      <c r="B16" s="101">
        <v>3</v>
      </c>
      <c r="C16" s="98">
        <f>IF(B16="-","-",B16/$X16*100000)</f>
        <v>17.931858936043035</v>
      </c>
      <c r="D16" s="101">
        <f>IF(SUM(F16,H16,J16,L16,N16)=0,"-",SUM(F16,H16,J16,L16,N16))</f>
        <v>243</v>
      </c>
      <c r="E16" s="98">
        <f>IF(D16="-","-",D16/$X16*100000)</f>
        <v>1452.4805738194859</v>
      </c>
      <c r="F16" s="99">
        <v>101</v>
      </c>
      <c r="G16" s="98">
        <f>IF(F16="-","-",F16/$X16*100000)</f>
        <v>603.70591751344887</v>
      </c>
      <c r="H16" s="99">
        <v>42</v>
      </c>
      <c r="I16" s="100">
        <f>IF(H16="-","-",H16/$X16*100000)</f>
        <v>251.04602510460251</v>
      </c>
      <c r="J16" s="99">
        <v>100</v>
      </c>
      <c r="K16" s="98">
        <f>IF(J16="-","-",J16/$X16*100000)</f>
        <v>597.72863120143461</v>
      </c>
      <c r="L16" s="99" t="s">
        <v>10</v>
      </c>
      <c r="M16" s="98" t="str">
        <f>IF(L16="-","-",L16/$X16*100000)</f>
        <v>-</v>
      </c>
      <c r="N16" s="99" t="s">
        <v>10</v>
      </c>
      <c r="O16" s="98" t="str">
        <f>IF(N16="-","-",N16/$X16*100000)</f>
        <v>-</v>
      </c>
      <c r="P16" s="99">
        <v>11</v>
      </c>
      <c r="Q16" s="98">
        <f>IF(P16="-","-",P16/$X16*100000)</f>
        <v>65.750149432157798</v>
      </c>
      <c r="R16" s="99">
        <v>19</v>
      </c>
      <c r="S16" s="98">
        <f>IF(R16="-","-",R16/$X16*100000)</f>
        <v>113.56843992827257</v>
      </c>
      <c r="T16" s="99" t="s">
        <v>10</v>
      </c>
      <c r="U16" s="98" t="str">
        <f>IF(T16="-","-",T16/$X16*100000)</f>
        <v>-</v>
      </c>
      <c r="V16" s="99">
        <v>8</v>
      </c>
      <c r="W16" s="98">
        <f>IF(V16="-","-",V16/$X16*100000)</f>
        <v>47.818290496114763</v>
      </c>
      <c r="X16" s="97">
        <v>16730</v>
      </c>
    </row>
    <row r="17" spans="1:24" s="96" customFormat="1" ht="16.5" customHeight="1">
      <c r="A17" s="27" t="s">
        <v>18</v>
      </c>
      <c r="B17" s="30">
        <v>29</v>
      </c>
      <c r="C17" s="110">
        <f>IF(B17="-","-",B17/$X17*100000)</f>
        <v>10.706638115631691</v>
      </c>
      <c r="D17" s="29">
        <f>IF(SUM(F17,H17,J17,L17,N17)=0,"-",SUM(F17,H17,J17,L17,N17))</f>
        <v>6354</v>
      </c>
      <c r="E17" s="110">
        <f>IF(D17="-","-",D17/$X17*100000)</f>
        <v>2345.8613305766817</v>
      </c>
      <c r="F17" s="121">
        <v>3912</v>
      </c>
      <c r="G17" s="112">
        <f>IF(F17="-","-",F17/$X17*100000)</f>
        <v>1444.2885623569373</v>
      </c>
      <c r="H17" s="121">
        <v>1014</v>
      </c>
      <c r="I17" s="117">
        <f>IF(H17="-","-",H17/$X17*100000)</f>
        <v>374.36313962932877</v>
      </c>
      <c r="J17" s="121">
        <v>1382</v>
      </c>
      <c r="K17" s="112">
        <f>IF(J17="-","-",J17/$X17*100000)</f>
        <v>510.22668537251718</v>
      </c>
      <c r="L17" s="121">
        <v>40</v>
      </c>
      <c r="M17" s="112">
        <f>IF(L17="-","-",L17/$X17*100000)</f>
        <v>14.767776711216126</v>
      </c>
      <c r="N17" s="121">
        <v>6</v>
      </c>
      <c r="O17" s="112">
        <f>IF(N17="-","-",N17/$X17*100000)</f>
        <v>2.2151665066824187</v>
      </c>
      <c r="P17" s="121">
        <v>221</v>
      </c>
      <c r="Q17" s="112">
        <f>IF(P17="-","-",P17/$X17*100000)</f>
        <v>81.591966329469102</v>
      </c>
      <c r="R17" s="121">
        <v>494</v>
      </c>
      <c r="S17" s="112">
        <f>IF(R17="-","-",R17/$X17*100000)</f>
        <v>182.38204238351918</v>
      </c>
      <c r="T17" s="121">
        <v>20</v>
      </c>
      <c r="U17" s="112">
        <f>IF(T17="-","-",T17/$X17*100000)</f>
        <v>7.3838883556080628</v>
      </c>
      <c r="V17" s="121">
        <v>133</v>
      </c>
      <c r="W17" s="110">
        <f>IF(V17="-","-",V17/$X17*100000)</f>
        <v>49.102857564793624</v>
      </c>
      <c r="X17" s="97">
        <v>270860</v>
      </c>
    </row>
    <row r="18" spans="1:24" s="96" customFormat="1" ht="33" customHeight="1">
      <c r="A18" s="31" t="s">
        <v>16</v>
      </c>
      <c r="B18" s="119">
        <f>B19</f>
        <v>7</v>
      </c>
      <c r="C18" s="118">
        <f>IF(B18="-","-",B18/$X18*100000)</f>
        <v>18.148820326678763</v>
      </c>
      <c r="D18" s="29">
        <f>IF(SUM(F18,H18,J18,L18,N18)=0,"-",SUM(F18,H18,J18,L18,N18))</f>
        <v>1074</v>
      </c>
      <c r="E18" s="118">
        <f>IF(D18="-","-",D18/$X18*100000)</f>
        <v>2784.5475758361422</v>
      </c>
      <c r="F18" s="119">
        <f>F19</f>
        <v>608</v>
      </c>
      <c r="G18" s="120">
        <f>IF(F18="-","-",F18/$X18*100000)</f>
        <v>1576.3546798029556</v>
      </c>
      <c r="H18" s="119">
        <f>H19</f>
        <v>362</v>
      </c>
      <c r="I18" s="118">
        <f>IF(H18="-","-",H18/$X18*100000)</f>
        <v>938.55327975110197</v>
      </c>
      <c r="J18" s="29">
        <f>J19</f>
        <v>100</v>
      </c>
      <c r="K18" s="29">
        <f>K19</f>
        <v>404.36716538617065</v>
      </c>
      <c r="L18" s="119" t="str">
        <f>L19</f>
        <v>-</v>
      </c>
      <c r="M18" s="120" t="str">
        <f>IF(L18="-","-",L18/$X18*100000)</f>
        <v>-</v>
      </c>
      <c r="N18" s="119">
        <f>N19</f>
        <v>4</v>
      </c>
      <c r="O18" s="120">
        <f>IF(N18="-","-",N18/$X18*100000)</f>
        <v>10.370754472387866</v>
      </c>
      <c r="P18" s="119">
        <f>P19</f>
        <v>20</v>
      </c>
      <c r="Q18" s="120">
        <f>IF(P18="-","-",P18/$X18*100000)</f>
        <v>51.853772361939328</v>
      </c>
      <c r="R18" s="119">
        <f>R19</f>
        <v>35</v>
      </c>
      <c r="S18" s="120">
        <f>IF(R18="-","-",R18/$X18*100000)</f>
        <v>90.744101633393825</v>
      </c>
      <c r="T18" s="119" t="str">
        <f>T19</f>
        <v>-</v>
      </c>
      <c r="U18" s="120" t="str">
        <f>IF(T18="-","-",T18/$X18*100000)</f>
        <v>-</v>
      </c>
      <c r="V18" s="119">
        <f>V19</f>
        <v>19</v>
      </c>
      <c r="W18" s="118">
        <f>IF(V18="-","-",V18/$X18*100000)</f>
        <v>49.261083743842363</v>
      </c>
      <c r="X18" s="97">
        <v>38570</v>
      </c>
    </row>
    <row r="19" spans="1:24" s="96" customFormat="1" ht="16.5" customHeight="1">
      <c r="A19" s="27" t="s">
        <v>15</v>
      </c>
      <c r="B19" s="114">
        <f>IF(SUM(B20:B23)=0,"-",SUM(B20:B23))</f>
        <v>7</v>
      </c>
      <c r="C19" s="110">
        <f>IF(B19="-","-",B19/$X25*100000)</f>
        <v>28.305701577031943</v>
      </c>
      <c r="D19" s="29">
        <f>IF(SUM(F19,H19,J19,L19,N19)=0,"-",SUM(F19,H19,J19,L19,N19))</f>
        <v>1074</v>
      </c>
      <c r="E19" s="110">
        <f>IF(D19="-","-",D19/$X25*100000)</f>
        <v>4342.9033562474724</v>
      </c>
      <c r="F19" s="111">
        <f>IF(SUM(F20:F23)=0,"-",SUM(F20:F23))</f>
        <v>608</v>
      </c>
      <c r="G19" s="112">
        <f>IF(F19="-","-",F19/$X25*100000)</f>
        <v>2458.5523655479178</v>
      </c>
      <c r="H19" s="111">
        <f>IF(SUM(H20:H23)=0,"-",SUM(H20:H23))</f>
        <v>362</v>
      </c>
      <c r="I19" s="117">
        <f>IF(H19="-","-",H19/$X25*100000)</f>
        <v>1463.8091386979379</v>
      </c>
      <c r="J19" s="113">
        <f>IF(SUM(J20:J23)=0,"-",SUM(J20:J23))</f>
        <v>100</v>
      </c>
      <c r="K19" s="111">
        <f>IF(J19="-","-",J19/$X25*100000)</f>
        <v>404.36716538617065</v>
      </c>
      <c r="L19" s="113" t="str">
        <f>IF(SUM(L20:L23)=0,"-",SUM(L20:L23))</f>
        <v>-</v>
      </c>
      <c r="M19" s="112" t="str">
        <f>IF(L19="-","-",L19/$X25*100000)</f>
        <v>-</v>
      </c>
      <c r="N19" s="111">
        <f>IF(SUM(N20:N23)=0,"-",SUM(N20:N23))</f>
        <v>4</v>
      </c>
      <c r="O19" s="112">
        <f>IF(N19="-","-",N19/$X25*100000)</f>
        <v>16.174686615446827</v>
      </c>
      <c r="P19" s="111">
        <f>IF(SUM(P20:P23)=0,"-",SUM(P20:P23))</f>
        <v>20</v>
      </c>
      <c r="Q19" s="112">
        <f>IF(P19="-","-",P19/$X25*100000)</f>
        <v>80.873433077234125</v>
      </c>
      <c r="R19" s="111">
        <f>IF(SUM(R20:R23)=0,"-",SUM(R20:R23))</f>
        <v>35</v>
      </c>
      <c r="S19" s="112">
        <f>IF(R19="-","-",R19/$X25*100000)</f>
        <v>141.52850788515971</v>
      </c>
      <c r="T19" s="111" t="str">
        <f>IF(SUM(T20:T23)=0,"-",SUM(T20:T23))</f>
        <v>-</v>
      </c>
      <c r="U19" s="112" t="str">
        <f>IF(T19="-","-",T19/$X25*100000)</f>
        <v>-</v>
      </c>
      <c r="V19" s="111">
        <f>IF(SUM(V20:V23)=0,"-",SUM(V20:V23))</f>
        <v>19</v>
      </c>
      <c r="W19" s="110">
        <f>IF(V19="-","-",V19/$X25*100000)</f>
        <v>76.829761423372432</v>
      </c>
      <c r="X19" s="97">
        <v>38570</v>
      </c>
    </row>
    <row r="20" spans="1:24" s="96" customFormat="1" ht="16.5" customHeight="1">
      <c r="A20" s="22" t="s">
        <v>14</v>
      </c>
      <c r="B20" s="109">
        <v>3</v>
      </c>
      <c r="C20" s="106">
        <f>IF(B20="-","-",B20/$X26*100000)</f>
        <v>35.377358490566039</v>
      </c>
      <c r="D20" s="105">
        <f>IF(SUM(F20,H20,J20,L20,N20)=0,"-",SUM(F20,H20,J20,L20,N20))</f>
        <v>697</v>
      </c>
      <c r="E20" s="106">
        <f>IF(D20="-","-",D20/$X26*100000)</f>
        <v>8219.3396226415098</v>
      </c>
      <c r="F20" s="107">
        <v>433</v>
      </c>
      <c r="G20" s="106">
        <f>IF(F20="-","-",F20/$X26*100000)</f>
        <v>5106.132075471698</v>
      </c>
      <c r="H20" s="107">
        <v>160</v>
      </c>
      <c r="I20" s="108">
        <f>IF(H20="-","-",H20/$X26*100000)</f>
        <v>1886.7924528301885</v>
      </c>
      <c r="J20" s="107">
        <v>100</v>
      </c>
      <c r="K20" s="106">
        <f>IF(J20="-","-",J20/$X26*100000)</f>
        <v>1179.2452830188681</v>
      </c>
      <c r="L20" s="107" t="s">
        <v>10</v>
      </c>
      <c r="M20" s="106" t="str">
        <f>IF(L20="-","-",L20/$X26*100000)</f>
        <v>-</v>
      </c>
      <c r="N20" s="107">
        <v>4</v>
      </c>
      <c r="O20" s="106">
        <f>IF(N20="-","-",N20/$X26*100000)</f>
        <v>47.169811320754718</v>
      </c>
      <c r="P20" s="107">
        <v>8</v>
      </c>
      <c r="Q20" s="106">
        <f>IF(P20="-","-",P20/$X26*100000)</f>
        <v>94.339622641509436</v>
      </c>
      <c r="R20" s="107">
        <v>19</v>
      </c>
      <c r="S20" s="106">
        <f>IF(R20="-","-",R20/$X26*100000)</f>
        <v>224.0566037735849</v>
      </c>
      <c r="T20" s="107" t="s">
        <v>10</v>
      </c>
      <c r="U20" s="106" t="str">
        <f>IF(T20="-","-",T20/$X26*100000)</f>
        <v>-</v>
      </c>
      <c r="V20" s="107">
        <v>7</v>
      </c>
      <c r="W20" s="106">
        <f>IF(V20="-","-",V20/$X26*100000)</f>
        <v>82.547169811320757</v>
      </c>
      <c r="X20" s="115">
        <v>17990</v>
      </c>
    </row>
    <row r="21" spans="1:24" s="96" customFormat="1" ht="16.5" customHeight="1">
      <c r="A21" s="17" t="s">
        <v>13</v>
      </c>
      <c r="B21" s="105">
        <v>1</v>
      </c>
      <c r="C21" s="102">
        <f>IF(B21="-","-",B21/$X27*100000)</f>
        <v>19.646365422396855</v>
      </c>
      <c r="D21" s="105">
        <f>IF(SUM(F21,H21,J21,L21,N21)=0,"-",SUM(F21,H21,J21,L21,N21))</f>
        <v>54</v>
      </c>
      <c r="E21" s="102">
        <f>IF(D21="-","-",D21/$X27*100000)</f>
        <v>1060.9037328094303</v>
      </c>
      <c r="F21" s="103">
        <v>30</v>
      </c>
      <c r="G21" s="102">
        <f>IF(F21="-","-",F21/$X27*100000)</f>
        <v>589.39096267190575</v>
      </c>
      <c r="H21" s="103">
        <v>24</v>
      </c>
      <c r="I21" s="104">
        <f>IF(H21="-","-",H21/$X27*100000)</f>
        <v>471.51277013752457</v>
      </c>
      <c r="J21" s="103" t="s">
        <v>10</v>
      </c>
      <c r="K21" s="102" t="str">
        <f>IF(J21="-","-",J21/$X27*100000)</f>
        <v>-</v>
      </c>
      <c r="L21" s="103" t="s">
        <v>10</v>
      </c>
      <c r="M21" s="102" t="str">
        <f>IF(L21="-","-",L21/$X27*100000)</f>
        <v>-</v>
      </c>
      <c r="N21" s="103" t="s">
        <v>10</v>
      </c>
      <c r="O21" s="102" t="str">
        <f>IF(N21="-","-",N21/$X27*100000)</f>
        <v>-</v>
      </c>
      <c r="P21" s="103">
        <v>2</v>
      </c>
      <c r="Q21" s="102">
        <f>IF(P21="-","-",P21/$X27*100000)</f>
        <v>39.292730844793709</v>
      </c>
      <c r="R21" s="103" t="s">
        <v>10</v>
      </c>
      <c r="S21" s="102" t="str">
        <f>IF(R21="-","-",R21/$X27*100000)</f>
        <v>-</v>
      </c>
      <c r="T21" s="103" t="s">
        <v>10</v>
      </c>
      <c r="U21" s="102" t="str">
        <f>IF(T21="-","-",T21/$X27*100000)</f>
        <v>-</v>
      </c>
      <c r="V21" s="103">
        <v>4</v>
      </c>
      <c r="W21" s="102">
        <f>IF(V21="-","-",V21/$X27*100000)</f>
        <v>78.585461689587419</v>
      </c>
      <c r="X21" s="115">
        <v>5910</v>
      </c>
    </row>
    <row r="22" spans="1:24" s="96" customFormat="1" ht="16.5" customHeight="1">
      <c r="A22" s="17" t="s">
        <v>12</v>
      </c>
      <c r="B22" s="105">
        <v>1</v>
      </c>
      <c r="C22" s="102">
        <f>IF(B22="-","-",B22/$X28*100000)</f>
        <v>23.980815347721823</v>
      </c>
      <c r="D22" s="105">
        <f>IF(SUM(F22,H22,J22,L22,N22)=0,"-",SUM(F22,H22,J22,L22,N22))</f>
        <v>52</v>
      </c>
      <c r="E22" s="102">
        <f>IF(D22="-","-",D22/$X28*100000)</f>
        <v>1247.0023980815347</v>
      </c>
      <c r="F22" s="103">
        <v>33</v>
      </c>
      <c r="G22" s="102">
        <f>IF(F22="-","-",F22/$X28*100000)</f>
        <v>791.3669064748201</v>
      </c>
      <c r="H22" s="103">
        <v>19</v>
      </c>
      <c r="I22" s="104">
        <f>IF(H22="-","-",H22/$X28*100000)</f>
        <v>455.6354916067146</v>
      </c>
      <c r="J22" s="103" t="s">
        <v>10</v>
      </c>
      <c r="K22" s="102" t="str">
        <f>IF(J22="-","-",J22/$X28*100000)</f>
        <v>-</v>
      </c>
      <c r="L22" s="103" t="s">
        <v>10</v>
      </c>
      <c r="M22" s="102" t="str">
        <f>IF(L22="-","-",L22/$X28*100000)</f>
        <v>-</v>
      </c>
      <c r="N22" s="103" t="s">
        <v>10</v>
      </c>
      <c r="O22" s="102" t="str">
        <f>IF(N22="-","-",N22/$X28*100000)</f>
        <v>-</v>
      </c>
      <c r="P22" s="103">
        <v>5</v>
      </c>
      <c r="Q22" s="102">
        <f>IF(P22="-","-",P22/$X28*100000)</f>
        <v>119.90407673860911</v>
      </c>
      <c r="R22" s="103" t="s">
        <v>10</v>
      </c>
      <c r="S22" s="102" t="str">
        <f>IF(R22="-","-",R22/$X28*100000)</f>
        <v>-</v>
      </c>
      <c r="T22" s="103" t="s">
        <v>10</v>
      </c>
      <c r="U22" s="102" t="str">
        <f>IF(T22="-","-",T22/$X28*100000)</f>
        <v>-</v>
      </c>
      <c r="V22" s="103">
        <v>3</v>
      </c>
      <c r="W22" s="102">
        <f>IF(V22="-","-",V22/$X28*100000)</f>
        <v>71.942446043165475</v>
      </c>
      <c r="X22" s="115">
        <v>5880</v>
      </c>
    </row>
    <row r="23" spans="1:24" s="96" customFormat="1" ht="16.5" customHeight="1">
      <c r="A23" s="12" t="s">
        <v>11</v>
      </c>
      <c r="B23" s="101">
        <v>2</v>
      </c>
      <c r="C23" s="98">
        <f>IF(B23="-","-",B23/$X29*100000)</f>
        <v>47.846889952153113</v>
      </c>
      <c r="D23" s="105">
        <f>IF(SUM(F23,H23,J23,L23,N23)=0,"-",SUM(F23,H23,J23,L23,N23))</f>
        <v>271</v>
      </c>
      <c r="E23" s="98">
        <f>IF(D23="-","-",D23/$X29*100000)</f>
        <v>6483.2535885167463</v>
      </c>
      <c r="F23" s="99">
        <v>112</v>
      </c>
      <c r="G23" s="98">
        <f>IF(F23="-","-",F23/$X29*100000)</f>
        <v>2679.4258373205744</v>
      </c>
      <c r="H23" s="99">
        <v>159</v>
      </c>
      <c r="I23" s="100">
        <f>IF(H23="-","-",H23/$X29*100000)</f>
        <v>3803.8277511961724</v>
      </c>
      <c r="J23" s="99" t="s">
        <v>10</v>
      </c>
      <c r="K23" s="98" t="str">
        <f>IF(J23="-","-",J23/$X29*100000)</f>
        <v>-</v>
      </c>
      <c r="L23" s="99" t="s">
        <v>10</v>
      </c>
      <c r="M23" s="98" t="str">
        <f>IF(L23="-","-",L23/$X29*100000)</f>
        <v>-</v>
      </c>
      <c r="N23" s="99" t="s">
        <v>10</v>
      </c>
      <c r="O23" s="98" t="str">
        <f>IF(N23="-","-",N23/$X29*100000)</f>
        <v>-</v>
      </c>
      <c r="P23" s="99">
        <v>5</v>
      </c>
      <c r="Q23" s="98">
        <f>IF(P23="-","-",P23/$X29*100000)</f>
        <v>119.61722488038276</v>
      </c>
      <c r="R23" s="99">
        <v>16</v>
      </c>
      <c r="S23" s="98">
        <f>IF(R23="-","-",R23/$X29*100000)</f>
        <v>382.7751196172249</v>
      </c>
      <c r="T23" s="99" t="s">
        <v>10</v>
      </c>
      <c r="U23" s="98" t="str">
        <f>IF(T23="-","-",T23/$X29*100000)</f>
        <v>-</v>
      </c>
      <c r="V23" s="99">
        <v>5</v>
      </c>
      <c r="W23" s="98">
        <f>IF(V23="-","-",V23/$X29*100000)</f>
        <v>119.61722488038276</v>
      </c>
      <c r="X23" s="115">
        <v>8790</v>
      </c>
    </row>
    <row r="24" spans="1:24" s="96" customFormat="1" ht="33" customHeight="1">
      <c r="A24" s="31" t="s">
        <v>9</v>
      </c>
      <c r="B24" s="114">
        <f>B25</f>
        <v>5</v>
      </c>
      <c r="C24" s="116">
        <f>C25</f>
        <v>12.963443090484832</v>
      </c>
      <c r="D24" s="114">
        <f>D25</f>
        <v>404</v>
      </c>
      <c r="E24" s="116">
        <f>E25</f>
        <v>1047.4462017111744</v>
      </c>
      <c r="F24" s="114">
        <f>F25</f>
        <v>268</v>
      </c>
      <c r="G24" s="116">
        <f>G25</f>
        <v>694.840549649987</v>
      </c>
      <c r="H24" s="114">
        <f>H25</f>
        <v>84</v>
      </c>
      <c r="I24" s="116">
        <f>I25</f>
        <v>217.7858439201452</v>
      </c>
      <c r="J24" s="114">
        <f>J25</f>
        <v>48</v>
      </c>
      <c r="K24" s="116">
        <f>K25</f>
        <v>124.4490536686544</v>
      </c>
      <c r="L24" s="114" t="str">
        <f>L25</f>
        <v>-</v>
      </c>
      <c r="M24" s="114" t="str">
        <f>M25</f>
        <v>-</v>
      </c>
      <c r="N24" s="114">
        <f>N25</f>
        <v>4</v>
      </c>
      <c r="O24" s="116">
        <f>O25</f>
        <v>10.370754472387866</v>
      </c>
      <c r="P24" s="114">
        <f>P25</f>
        <v>11</v>
      </c>
      <c r="Q24" s="116">
        <f>Q25</f>
        <v>28.519574799066632</v>
      </c>
      <c r="R24" s="114">
        <f>R25</f>
        <v>21</v>
      </c>
      <c r="S24" s="116">
        <f>S25</f>
        <v>54.446460980036299</v>
      </c>
      <c r="T24" s="114" t="str">
        <f>T25</f>
        <v>-</v>
      </c>
      <c r="U24" s="114" t="str">
        <f>U25</f>
        <v>-</v>
      </c>
      <c r="V24" s="114">
        <f>V25</f>
        <v>10</v>
      </c>
      <c r="W24" s="116">
        <f>W25</f>
        <v>25.926886180969664</v>
      </c>
      <c r="X24" s="115">
        <v>24730</v>
      </c>
    </row>
    <row r="25" spans="1:24" s="96" customFormat="1" ht="16.5" customHeight="1">
      <c r="A25" s="27" t="s">
        <v>8</v>
      </c>
      <c r="B25" s="114">
        <f>IF(SUM(B26:B30)=0,"-",SUM(B26:B30))</f>
        <v>5</v>
      </c>
      <c r="C25" s="110">
        <f>IF(B25="-","-",B25/$X19*100000)</f>
        <v>12.963443090484832</v>
      </c>
      <c r="D25" s="29">
        <f>IF(SUM(F25,H25,J25,L25,N25)=0,"-",SUM(F25,H25,J25,L25,N25))</f>
        <v>404</v>
      </c>
      <c r="E25" s="110">
        <f>IF(D25="-","-",D25/$X19*100000)</f>
        <v>1047.4462017111744</v>
      </c>
      <c r="F25" s="111">
        <f>IF(SUM(F26:F30)=0,"-",SUM(F26:F30))</f>
        <v>268</v>
      </c>
      <c r="G25" s="112">
        <f>IF(F25="-","-",F25/$X19*100000)</f>
        <v>694.840549649987</v>
      </c>
      <c r="H25" s="111">
        <f>IF(SUM(H26:H28)=0,"-",SUM(H26:H28))</f>
        <v>84</v>
      </c>
      <c r="I25" s="110">
        <f>IF(H25="-","-",H25/$X19*100000)</f>
        <v>217.7858439201452</v>
      </c>
      <c r="J25" s="113">
        <f>IF(SUM(J26:J28)=0,"-",SUM(J26:J28))</f>
        <v>48</v>
      </c>
      <c r="K25" s="110">
        <f>IF(J25="-","-",J25/$X19*100000)</f>
        <v>124.4490536686544</v>
      </c>
      <c r="L25" s="113" t="str">
        <f>IF(SUM(L26:L28)=0,"-",SUM(L26:L28))</f>
        <v>-</v>
      </c>
      <c r="M25" s="112" t="str">
        <f>IF(L25="-","-",L25/$X19*100000)</f>
        <v>-</v>
      </c>
      <c r="N25" s="111">
        <f>IF(SUM(N26:N28)=0,"-",SUM(N26:N28))</f>
        <v>4</v>
      </c>
      <c r="O25" s="112">
        <f>IF(N25="-","-",N25/$X19*100000)</f>
        <v>10.370754472387866</v>
      </c>
      <c r="P25" s="111">
        <f>IF(SUM(P26:P28)=0,"-",SUM(P26:P28))</f>
        <v>11</v>
      </c>
      <c r="Q25" s="112">
        <f>IF(P25="-","-",P25/$X19*100000)</f>
        <v>28.519574799066632</v>
      </c>
      <c r="R25" s="111">
        <f>IF(SUM(R26:R28)=0,"-",SUM(R26:R28))</f>
        <v>21</v>
      </c>
      <c r="S25" s="112">
        <f>IF(R25="-","-",R25/$X19*100000)</f>
        <v>54.446460980036299</v>
      </c>
      <c r="T25" s="111" t="str">
        <f>IF(SUM(T26:T28)=0,"-",SUM(T26:T28))</f>
        <v>-</v>
      </c>
      <c r="U25" s="112" t="str">
        <f>IF(T25="-","-",T25/$X19*100000)</f>
        <v>-</v>
      </c>
      <c r="V25" s="111">
        <f>IF(SUM(V26:V28)=0,"-",SUM(V26:V28))</f>
        <v>10</v>
      </c>
      <c r="W25" s="110">
        <f>IF(V25="-","-",V25/$X19*100000)</f>
        <v>25.926886180969664</v>
      </c>
      <c r="X25" s="97">
        <v>24730</v>
      </c>
    </row>
    <row r="26" spans="1:24" s="96" customFormat="1" ht="16.5" customHeight="1">
      <c r="A26" s="22" t="s">
        <v>7</v>
      </c>
      <c r="B26" s="109">
        <v>2</v>
      </c>
      <c r="C26" s="106">
        <v>22.988505747126435</v>
      </c>
      <c r="D26" s="109">
        <v>258</v>
      </c>
      <c r="E26" s="106">
        <v>2965.5172413793102</v>
      </c>
      <c r="F26" s="107">
        <v>146</v>
      </c>
      <c r="G26" s="106">
        <v>1678.1609195402298</v>
      </c>
      <c r="H26" s="107">
        <v>60</v>
      </c>
      <c r="I26" s="108">
        <v>689.65517241379314</v>
      </c>
      <c r="J26" s="107">
        <v>48</v>
      </c>
      <c r="K26" s="106">
        <v>551.72413793103442</v>
      </c>
      <c r="L26" s="107">
        <v>0</v>
      </c>
      <c r="M26" s="106">
        <v>0</v>
      </c>
      <c r="N26" s="107">
        <v>4</v>
      </c>
      <c r="O26" s="106">
        <v>45.977011494252871</v>
      </c>
      <c r="P26" s="107">
        <v>7</v>
      </c>
      <c r="Q26" s="106">
        <v>80.459770114942529</v>
      </c>
      <c r="R26" s="107">
        <v>21</v>
      </c>
      <c r="S26" s="106">
        <v>241.37931034482759</v>
      </c>
      <c r="T26" s="107" t="s">
        <v>2</v>
      </c>
      <c r="U26" s="106" t="s">
        <v>2</v>
      </c>
      <c r="V26" s="107">
        <v>7</v>
      </c>
      <c r="W26" s="106">
        <v>80.459770114942529</v>
      </c>
      <c r="X26" s="97">
        <v>8480</v>
      </c>
    </row>
    <row r="27" spans="1:24" s="96" customFormat="1" ht="16.5" customHeight="1">
      <c r="A27" s="17" t="s">
        <v>6</v>
      </c>
      <c r="B27" s="105" t="s">
        <v>2</v>
      </c>
      <c r="C27" s="102" t="s">
        <v>2</v>
      </c>
      <c r="D27" s="105" t="s">
        <v>2</v>
      </c>
      <c r="E27" s="102" t="s">
        <v>2</v>
      </c>
      <c r="F27" s="103" t="s">
        <v>2</v>
      </c>
      <c r="G27" s="102" t="s">
        <v>2</v>
      </c>
      <c r="H27" s="103" t="s">
        <v>2</v>
      </c>
      <c r="I27" s="104" t="s">
        <v>2</v>
      </c>
      <c r="J27" s="103" t="s">
        <v>2</v>
      </c>
      <c r="K27" s="102" t="s">
        <v>2</v>
      </c>
      <c r="L27" s="103" t="s">
        <v>2</v>
      </c>
      <c r="M27" s="102" t="s">
        <v>2</v>
      </c>
      <c r="N27" s="103" t="s">
        <v>2</v>
      </c>
      <c r="O27" s="102" t="s">
        <v>2</v>
      </c>
      <c r="P27" s="103">
        <v>3</v>
      </c>
      <c r="Q27" s="102">
        <v>56.60377358490566</v>
      </c>
      <c r="R27" s="103" t="s">
        <v>2</v>
      </c>
      <c r="S27" s="102" t="s">
        <v>2</v>
      </c>
      <c r="T27" s="103" t="s">
        <v>2</v>
      </c>
      <c r="U27" s="102" t="s">
        <v>2</v>
      </c>
      <c r="V27" s="103">
        <v>2</v>
      </c>
      <c r="W27" s="102">
        <v>37.735849056603769</v>
      </c>
      <c r="X27" s="97">
        <v>5090</v>
      </c>
    </row>
    <row r="28" spans="1:24" s="96" customFormat="1" ht="16.5" customHeight="1">
      <c r="A28" s="17" t="s">
        <v>5</v>
      </c>
      <c r="B28" s="105">
        <v>1</v>
      </c>
      <c r="C28" s="102">
        <v>23.255813953488374</v>
      </c>
      <c r="D28" s="105">
        <v>69</v>
      </c>
      <c r="E28" s="102">
        <v>1604.6511627906975</v>
      </c>
      <c r="F28" s="103">
        <v>45</v>
      </c>
      <c r="G28" s="102">
        <v>1046.5116279069766</v>
      </c>
      <c r="H28" s="103">
        <v>24</v>
      </c>
      <c r="I28" s="104">
        <v>558.1395348837209</v>
      </c>
      <c r="J28" s="103" t="s">
        <v>2</v>
      </c>
      <c r="K28" s="102" t="s">
        <v>2</v>
      </c>
      <c r="L28" s="103" t="s">
        <v>2</v>
      </c>
      <c r="M28" s="102" t="s">
        <v>2</v>
      </c>
      <c r="N28" s="103" t="s">
        <v>2</v>
      </c>
      <c r="O28" s="102" t="s">
        <v>2</v>
      </c>
      <c r="P28" s="103">
        <v>1</v>
      </c>
      <c r="Q28" s="102">
        <v>23.255813953488374</v>
      </c>
      <c r="R28" s="103" t="s">
        <v>2</v>
      </c>
      <c r="S28" s="102" t="s">
        <v>2</v>
      </c>
      <c r="T28" s="103" t="s">
        <v>2</v>
      </c>
      <c r="U28" s="102" t="s">
        <v>2</v>
      </c>
      <c r="V28" s="103">
        <v>1</v>
      </c>
      <c r="W28" s="102">
        <v>23.255813953488374</v>
      </c>
      <c r="X28" s="97">
        <v>4170</v>
      </c>
    </row>
    <row r="29" spans="1:24" s="96" customFormat="1" ht="16.5" customHeight="1">
      <c r="A29" s="17" t="s">
        <v>4</v>
      </c>
      <c r="B29" s="105">
        <v>1</v>
      </c>
      <c r="C29" s="102">
        <v>23.255813953488374</v>
      </c>
      <c r="D29" s="105">
        <v>62</v>
      </c>
      <c r="E29" s="102">
        <v>1441.8604651162791</v>
      </c>
      <c r="F29" s="103">
        <v>55</v>
      </c>
      <c r="G29" s="102">
        <v>1279.0697674418604</v>
      </c>
      <c r="H29" s="103">
        <v>10</v>
      </c>
      <c r="I29" s="104">
        <v>232.55813953488371</v>
      </c>
      <c r="J29" s="103" t="s">
        <v>2</v>
      </c>
      <c r="K29" s="102" t="s">
        <v>2</v>
      </c>
      <c r="L29" s="103" t="s">
        <v>2</v>
      </c>
      <c r="M29" s="102" t="s">
        <v>2</v>
      </c>
      <c r="N29" s="103" t="s">
        <v>2</v>
      </c>
      <c r="O29" s="102" t="s">
        <v>2</v>
      </c>
      <c r="P29" s="103">
        <v>1</v>
      </c>
      <c r="Q29" s="102">
        <v>23.255813953488374</v>
      </c>
      <c r="R29" s="103" t="s">
        <v>2</v>
      </c>
      <c r="S29" s="102" t="s">
        <v>2</v>
      </c>
      <c r="T29" s="103" t="s">
        <v>2</v>
      </c>
      <c r="U29" s="102" t="s">
        <v>2</v>
      </c>
      <c r="V29" s="103">
        <v>2</v>
      </c>
      <c r="W29" s="102">
        <v>46.511627906976749</v>
      </c>
      <c r="X29" s="97">
        <v>4180</v>
      </c>
    </row>
    <row r="30" spans="1:24" s="96" customFormat="1" ht="16.5" customHeight="1">
      <c r="A30" s="12" t="s">
        <v>3</v>
      </c>
      <c r="B30" s="101">
        <v>1</v>
      </c>
      <c r="C30" s="98">
        <v>33.333333333333336</v>
      </c>
      <c r="D30" s="101">
        <v>54</v>
      </c>
      <c r="E30" s="98">
        <v>1799.9999999999998</v>
      </c>
      <c r="F30" s="99">
        <v>22</v>
      </c>
      <c r="G30" s="98">
        <v>733.33333333333337</v>
      </c>
      <c r="H30" s="99">
        <v>32</v>
      </c>
      <c r="I30" s="100">
        <v>1066.6666666666667</v>
      </c>
      <c r="J30" s="99" t="s">
        <v>2</v>
      </c>
      <c r="K30" s="98" t="s">
        <v>2</v>
      </c>
      <c r="L30" s="99" t="s">
        <v>2</v>
      </c>
      <c r="M30" s="98" t="s">
        <v>2</v>
      </c>
      <c r="N30" s="99" t="s">
        <v>2</v>
      </c>
      <c r="O30" s="98" t="s">
        <v>2</v>
      </c>
      <c r="P30" s="99">
        <v>3</v>
      </c>
      <c r="Q30" s="98">
        <v>100</v>
      </c>
      <c r="R30" s="99" t="s">
        <v>2</v>
      </c>
      <c r="S30" s="98" t="s">
        <v>2</v>
      </c>
      <c r="T30" s="99" t="s">
        <v>2</v>
      </c>
      <c r="U30" s="98" t="s">
        <v>2</v>
      </c>
      <c r="V30" s="99">
        <v>1</v>
      </c>
      <c r="W30" s="98">
        <v>33.333333333333336</v>
      </c>
      <c r="X30" s="97">
        <v>2810</v>
      </c>
    </row>
    <row r="31" spans="1:24" s="92" customFormat="1" ht="16.5" customHeight="1">
      <c r="A31" s="94" t="s">
        <v>53</v>
      </c>
      <c r="E31" s="93"/>
      <c r="F31" s="94"/>
      <c r="G31" s="93"/>
      <c r="H31" s="94"/>
      <c r="I31" s="93"/>
      <c r="J31" s="94"/>
      <c r="K31" s="93"/>
      <c r="L31" s="94"/>
      <c r="M31" s="95"/>
      <c r="N31" s="94"/>
      <c r="O31" s="93"/>
      <c r="P31" s="94"/>
      <c r="Q31" s="93"/>
      <c r="R31" s="94"/>
      <c r="S31" s="93"/>
      <c r="T31" s="94"/>
      <c r="U31" s="93"/>
      <c r="V31" s="94"/>
      <c r="W31" s="93"/>
    </row>
    <row r="32" spans="1:24" s="89" customFormat="1" ht="16.5" customHeight="1">
      <c r="A32" s="6"/>
      <c r="E32" s="90"/>
      <c r="F32" s="6"/>
      <c r="G32" s="90"/>
      <c r="H32" s="6"/>
      <c r="I32" s="90"/>
      <c r="J32" s="6"/>
      <c r="K32" s="90"/>
      <c r="L32" s="6"/>
      <c r="M32" s="91"/>
      <c r="N32" s="6"/>
      <c r="O32" s="90"/>
      <c r="P32" s="6"/>
      <c r="Q32" s="90"/>
      <c r="R32" s="6"/>
      <c r="S32" s="90"/>
      <c r="T32" s="6"/>
      <c r="U32" s="90"/>
      <c r="V32" s="6"/>
      <c r="W32" s="90"/>
    </row>
    <row r="33" spans="1:23">
      <c r="A33" s="88"/>
      <c r="B33" s="4"/>
      <c r="C33" s="87"/>
      <c r="D33" s="4"/>
      <c r="E33" s="87"/>
      <c r="F33" s="4"/>
      <c r="G33" s="87"/>
      <c r="H33" s="4"/>
      <c r="I33" s="87"/>
      <c r="J33" s="4"/>
      <c r="K33" s="87"/>
      <c r="L33" s="4"/>
      <c r="M33" s="87"/>
      <c r="N33" s="4"/>
      <c r="O33" s="87"/>
      <c r="P33" s="4"/>
      <c r="Q33" s="87"/>
      <c r="R33" s="4"/>
      <c r="S33" s="87"/>
      <c r="T33" s="4"/>
      <c r="U33" s="87"/>
      <c r="V33" s="4"/>
      <c r="W33" s="87"/>
    </row>
  </sheetData>
  <mergeCells count="11">
    <mergeCell ref="P2:W2"/>
    <mergeCell ref="V3:W4"/>
    <mergeCell ref="X3:X5"/>
    <mergeCell ref="S1:W1"/>
    <mergeCell ref="B3:C4"/>
    <mergeCell ref="D4:E4"/>
    <mergeCell ref="F4:G4"/>
    <mergeCell ref="P4:Q4"/>
    <mergeCell ref="B2:O2"/>
    <mergeCell ref="D3:O3"/>
    <mergeCell ref="P3:U3"/>
  </mergeCells>
  <phoneticPr fontId="3"/>
  <printOptions horizontalCentered="1"/>
  <pageMargins left="0.29527559055118113" right="0.29527559055118113" top="0.78740157480314965" bottom="0.78740157480314965" header="0.51181102362204722" footer="0.5118110236220472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showGridLines="0" topLeftCell="C1" zoomScaleNormal="100" zoomScaleSheetLayoutView="80" workbookViewId="0">
      <pane ySplit="3" topLeftCell="A4" activePane="bottomLeft" state="frozen"/>
      <selection activeCell="O11" sqref="O11"/>
      <selection pane="bottomLeft" activeCell="O11" sqref="O11"/>
    </sheetView>
  </sheetViews>
  <sheetFormatPr defaultRowHeight="15"/>
  <cols>
    <col min="1" max="1" width="16.625" style="188" customWidth="1"/>
    <col min="2" max="2" width="7.125" style="83" customWidth="1"/>
    <col min="3" max="3" width="8.125" style="83" customWidth="1"/>
    <col min="4" max="4" width="7.125" style="83" customWidth="1"/>
    <col min="5" max="5" width="8.125" style="83" customWidth="1"/>
    <col min="6" max="6" width="7.125" style="83" customWidth="1"/>
    <col min="7" max="7" width="8.125" style="83" customWidth="1"/>
    <col min="8" max="8" width="7.125" style="83" customWidth="1"/>
    <col min="9" max="9" width="8.125" style="83" customWidth="1"/>
    <col min="10" max="10" width="7.125" style="83" customWidth="1"/>
    <col min="11" max="11" width="8.125" style="83" customWidth="1"/>
    <col min="12" max="12" width="7.125" style="83" customWidth="1"/>
    <col min="13" max="13" width="8.125" style="83" customWidth="1"/>
    <col min="14" max="14" width="7.125" style="83" customWidth="1"/>
    <col min="15" max="15" width="8.125" style="83" customWidth="1"/>
    <col min="16" max="16" width="7.125" style="83" customWidth="1"/>
    <col min="17" max="17" width="8.125" style="83" customWidth="1"/>
    <col min="18" max="18" width="7.125" style="83" customWidth="1"/>
    <col min="19" max="19" width="8.125" style="83" customWidth="1"/>
    <col min="20" max="20" width="17.125" style="94" customWidth="1"/>
    <col min="21" max="21" width="5.875" style="187" customWidth="1"/>
    <col min="22" max="16384" width="9" style="83"/>
  </cols>
  <sheetData>
    <row r="1" spans="1:22" s="209" customFormat="1" ht="18" customHeight="1">
      <c r="A1" s="210" t="s">
        <v>83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1"/>
      <c r="M1" s="213"/>
      <c r="N1" s="211"/>
      <c r="O1" s="213"/>
      <c r="P1" s="211"/>
      <c r="Q1" s="212" t="s">
        <v>82</v>
      </c>
      <c r="R1" s="212"/>
      <c r="S1" s="212"/>
      <c r="T1" s="211"/>
      <c r="U1" s="211"/>
      <c r="V1" s="210"/>
    </row>
    <row r="2" spans="1:22" ht="16.5" customHeight="1">
      <c r="A2" s="208"/>
      <c r="B2" s="207" t="s">
        <v>81</v>
      </c>
      <c r="C2" s="73"/>
      <c r="D2" s="74" t="s">
        <v>80</v>
      </c>
      <c r="E2" s="206"/>
      <c r="F2" s="74" t="s">
        <v>79</v>
      </c>
      <c r="G2" s="73"/>
      <c r="H2" s="207" t="s">
        <v>78</v>
      </c>
      <c r="I2" s="73"/>
      <c r="J2" s="74" t="s">
        <v>77</v>
      </c>
      <c r="K2" s="206"/>
      <c r="L2" s="74" t="s">
        <v>76</v>
      </c>
      <c r="M2" s="73"/>
      <c r="N2" s="74" t="s">
        <v>75</v>
      </c>
      <c r="O2" s="73"/>
      <c r="P2" s="74" t="s">
        <v>74</v>
      </c>
      <c r="Q2" s="206"/>
      <c r="R2" s="205" t="s">
        <v>73</v>
      </c>
      <c r="S2" s="204"/>
      <c r="T2" s="139" t="s">
        <v>72</v>
      </c>
      <c r="U2" s="6"/>
      <c r="V2" s="41"/>
    </row>
    <row r="3" spans="1:22" ht="33" customHeight="1">
      <c r="A3" s="203"/>
      <c r="B3" s="141" t="s">
        <v>55</v>
      </c>
      <c r="C3" s="140" t="s">
        <v>54</v>
      </c>
      <c r="D3" s="141" t="s">
        <v>55</v>
      </c>
      <c r="E3" s="140" t="s">
        <v>54</v>
      </c>
      <c r="F3" s="141" t="s">
        <v>55</v>
      </c>
      <c r="G3" s="140" t="s">
        <v>54</v>
      </c>
      <c r="H3" s="141" t="s">
        <v>55</v>
      </c>
      <c r="I3" s="140" t="s">
        <v>54</v>
      </c>
      <c r="J3" s="141" t="s">
        <v>55</v>
      </c>
      <c r="K3" s="140" t="s">
        <v>54</v>
      </c>
      <c r="L3" s="141" t="s">
        <v>55</v>
      </c>
      <c r="M3" s="140" t="s">
        <v>54</v>
      </c>
      <c r="N3" s="141" t="s">
        <v>55</v>
      </c>
      <c r="O3" s="140" t="s">
        <v>54</v>
      </c>
      <c r="P3" s="141" t="s">
        <v>55</v>
      </c>
      <c r="Q3" s="202" t="s">
        <v>54</v>
      </c>
      <c r="R3" s="141" t="s">
        <v>55</v>
      </c>
      <c r="S3" s="140" t="s">
        <v>54</v>
      </c>
      <c r="T3" s="139"/>
      <c r="U3" s="6"/>
      <c r="V3" s="4"/>
    </row>
    <row r="4" spans="1:22" s="195" customFormat="1" ht="16.5" customHeight="1">
      <c r="A4" s="201" t="s">
        <v>29</v>
      </c>
      <c r="B4" s="43">
        <v>12853</v>
      </c>
      <c r="C4" s="200">
        <f>IF(B4="-","-",B4/$T4*100000)</f>
        <v>237.49076127124908</v>
      </c>
      <c r="D4" s="43">
        <v>4469</v>
      </c>
      <c r="E4" s="200">
        <f>IF(D4="-","-",D4/$T4*100000)</f>
        <v>82.575757575757578</v>
      </c>
      <c r="F4" s="43">
        <v>10585</v>
      </c>
      <c r="G4" s="200">
        <f>IF(F4="-","-",F4/$T4*100000)</f>
        <v>195.5838876570584</v>
      </c>
      <c r="H4" s="43">
        <v>5131</v>
      </c>
      <c r="I4" s="200">
        <f>IF(H4="-","-",H4/$T4*100000)</f>
        <v>94.807834441980788</v>
      </c>
      <c r="J4" s="43">
        <v>1215</v>
      </c>
      <c r="K4" s="200">
        <f>IF(J4="-","-",J4/$T4*100000)</f>
        <v>22.45011086474501</v>
      </c>
      <c r="L4" s="43">
        <v>2874</v>
      </c>
      <c r="M4" s="200">
        <f>IF(L4="-","-",L4/$T4*100000)</f>
        <v>53.104212860310419</v>
      </c>
      <c r="N4" s="43">
        <v>1585</v>
      </c>
      <c r="O4" s="200">
        <f>IF(N4="-","-",N4/$T4*100000)</f>
        <v>29.286770140428679</v>
      </c>
      <c r="P4" s="43">
        <v>54555</v>
      </c>
      <c r="Q4" s="199">
        <f>IF(P4="-","-",P4/$T4*100000)</f>
        <v>1008.0376940133037</v>
      </c>
      <c r="R4" s="43">
        <v>20286</v>
      </c>
      <c r="S4" s="118">
        <f>IF(R4="-","-",R4/$T4*100000)</f>
        <v>374.83370288248335</v>
      </c>
      <c r="T4" s="97">
        <v>5412000</v>
      </c>
      <c r="U4" s="196"/>
      <c r="V4" s="4"/>
    </row>
    <row r="5" spans="1:22" s="195" customFormat="1" ht="33" customHeight="1">
      <c r="A5" s="42" t="s">
        <v>28</v>
      </c>
      <c r="B5" s="29">
        <f>IF(SUM(B6,B15)=0,"-",SUM(B6,B15))</f>
        <v>904</v>
      </c>
      <c r="C5" s="118">
        <f>IF(B5="-","-",B5/$T5*100000)</f>
        <v>231.97926557006855</v>
      </c>
      <c r="D5" s="29">
        <f>IF(SUM(D6,D15)=0,"-",SUM(D6,D15))</f>
        <v>232</v>
      </c>
      <c r="E5" s="118">
        <f>IF(D5="-","-",D5/$T5*100000)</f>
        <v>59.534501783468905</v>
      </c>
      <c r="F5" s="29">
        <f>IF(SUM(F6,F15)=0,"-",SUM(F6,F15))</f>
        <v>757</v>
      </c>
      <c r="G5" s="118">
        <f>IF(F5="-","-",F5/$T5*100000)</f>
        <v>194.25697349174985</v>
      </c>
      <c r="H5" s="29">
        <f>IF(SUM(H6,H15)=0,"-",SUM(H6,H15))</f>
        <v>431</v>
      </c>
      <c r="I5" s="118">
        <f>IF(H5="-","-",H5/$T5*100000)</f>
        <v>110.60073391670302</v>
      </c>
      <c r="J5" s="29">
        <f>IF(SUM(J6,J15)=0,"-",SUM(J6,J15))</f>
        <v>112</v>
      </c>
      <c r="K5" s="118">
        <f>IF(J5="-","-",J5/$T5*100000)</f>
        <v>28.740793964433266</v>
      </c>
      <c r="L5" s="29">
        <f>IF(SUM(L6,L15)=0,"-",SUM(L6,L15))</f>
        <v>166</v>
      </c>
      <c r="M5" s="118">
        <f>IF(L5="-","-",L5/$T5*100000)</f>
        <v>42.597962482999307</v>
      </c>
      <c r="N5" s="29">
        <f>IF(SUM(N6,N15)=0,"-",SUM(N6,N15))</f>
        <v>77</v>
      </c>
      <c r="O5" s="118">
        <f>IF(N5="-","-",N5/$T5*100000)</f>
        <v>19.759295850547872</v>
      </c>
      <c r="P5" s="29">
        <f>IF(SUM(P6,P15)=0,"-",SUM(P6,P15))</f>
        <v>4020</v>
      </c>
      <c r="Q5" s="118">
        <f>IF(P5="-","-",P5/$T5*100000)</f>
        <v>1031.589211937694</v>
      </c>
      <c r="R5" s="29">
        <f>IF(SUM(R6,R15)=0,"-",SUM(R6,R15))</f>
        <v>2047</v>
      </c>
      <c r="S5" s="118">
        <f>IF(R5="-","-",R5/$T5*100000)</f>
        <v>525.28933254638298</v>
      </c>
      <c r="T5" s="130">
        <v>389690</v>
      </c>
      <c r="U5" s="196"/>
      <c r="V5" s="4"/>
    </row>
    <row r="6" spans="1:22" ht="16.5" customHeight="1">
      <c r="A6" s="27" t="s">
        <v>27</v>
      </c>
      <c r="B6" s="39">
        <f>IF(SUM(B7:B14)=0,"-",SUM(B7:B14))</f>
        <v>104</v>
      </c>
      <c r="C6" s="194">
        <f>IF(B6="-","-",B6/$T6*100000)</f>
        <v>87.519986535386693</v>
      </c>
      <c r="D6" s="39">
        <f>IF(SUM(D7:D14)=0,"-",SUM(D7:D14))</f>
        <v>51</v>
      </c>
      <c r="E6" s="194">
        <f>IF(D6="-","-",D6/$T6*100000)</f>
        <v>42.918454935622314</v>
      </c>
      <c r="F6" s="39">
        <f>IF(SUM(F7:F14)=0,"-",SUM(F7:F14))</f>
        <v>99</v>
      </c>
      <c r="G6" s="194">
        <f>IF(F6="-","-",F6/$T6*100000)</f>
        <v>83.312294875031554</v>
      </c>
      <c r="H6" s="39">
        <f>IF(SUM(H7:H14)=0,"-",SUM(H7:H14))</f>
        <v>101</v>
      </c>
      <c r="I6" s="194">
        <f>IF(H6="-","-",H6/$T6*100000)</f>
        <v>84.995371539173604</v>
      </c>
      <c r="J6" s="39">
        <f>IF(SUM(J7:J14)=0,"-",SUM(J7:J14))</f>
        <v>25</v>
      </c>
      <c r="K6" s="194">
        <f>IF(J6="-","-",J6/$T6*100000)</f>
        <v>21.038458301775645</v>
      </c>
      <c r="L6" s="39">
        <f>IF(SUM(L7:L14)=0,"-",SUM(L7:L14))</f>
        <v>56</v>
      </c>
      <c r="M6" s="194">
        <f>IF(L6="-","-",L6/$T6*100000)</f>
        <v>47.126146595977445</v>
      </c>
      <c r="N6" s="39" t="str">
        <f>IF(SUM(N7:N14)=0,"-",SUM(N7:N14))</f>
        <v>-</v>
      </c>
      <c r="O6" s="194" t="str">
        <f>IF(N6="-","-",N6/$T6*100000)</f>
        <v>-</v>
      </c>
      <c r="P6" s="39">
        <f>IF(SUM(P7:P14)=0,"-",SUM(P7:P14))</f>
        <v>363</v>
      </c>
      <c r="Q6" s="194">
        <f>IF(P6="-","-",P6/$T6*100000)</f>
        <v>305.47841454178234</v>
      </c>
      <c r="R6" s="39">
        <f>IF(SUM(R7:R14)=0,"-",SUM(R7:R14))</f>
        <v>425</v>
      </c>
      <c r="S6" s="194">
        <f>IF(R6="-","-",R6/$T6*100000)</f>
        <v>357.65379113018599</v>
      </c>
      <c r="T6" s="126">
        <v>118830</v>
      </c>
      <c r="U6" s="6"/>
      <c r="V6" s="4"/>
    </row>
    <row r="7" spans="1:22" ht="16.5" customHeight="1">
      <c r="A7" s="17" t="s">
        <v>26</v>
      </c>
      <c r="B7" s="14">
        <v>24</v>
      </c>
      <c r="C7" s="192">
        <f>IF(B7="-","-",B7/$T7*100000)</f>
        <v>51.063829787234042</v>
      </c>
      <c r="D7" s="14">
        <v>20</v>
      </c>
      <c r="E7" s="192">
        <f>IF(D7="-","-",D7/$T7*100000)</f>
        <v>42.553191489361701</v>
      </c>
      <c r="F7" s="14">
        <v>35</v>
      </c>
      <c r="G7" s="192">
        <f>IF(F7="-","-",F7/$T7*100000)</f>
        <v>74.468085106382986</v>
      </c>
      <c r="H7" s="14">
        <v>54</v>
      </c>
      <c r="I7" s="192">
        <f>IF(H7="-","-",H7/$T7*100000)</f>
        <v>114.89361702127658</v>
      </c>
      <c r="J7" s="14">
        <v>11</v>
      </c>
      <c r="K7" s="192">
        <f>IF(J7="-","-",J7/$T7*100000)</f>
        <v>23.404255319148938</v>
      </c>
      <c r="L7" s="14">
        <v>11</v>
      </c>
      <c r="M7" s="192">
        <f>IF(L7="-","-",L7/$T7*100000)</f>
        <v>23.404255319148938</v>
      </c>
      <c r="N7" s="14" t="s">
        <v>10</v>
      </c>
      <c r="O7" s="192" t="str">
        <f>IF(N7="-","-",N7/$T7*100000)</f>
        <v>-</v>
      </c>
      <c r="P7" s="14">
        <v>62</v>
      </c>
      <c r="Q7" s="192">
        <f>IF(P7="-","-",P7/$T7*100000)</f>
        <v>131.91489361702128</v>
      </c>
      <c r="R7" s="14">
        <v>117</v>
      </c>
      <c r="S7" s="192">
        <f>IF(R7="-","-",R7/$T7*100000)</f>
        <v>248.93617021276597</v>
      </c>
      <c r="T7" s="97">
        <v>47000</v>
      </c>
      <c r="U7" s="6"/>
      <c r="V7" s="4"/>
    </row>
    <row r="8" spans="1:22" ht="16.5" customHeight="1">
      <c r="A8" s="17" t="s">
        <v>25</v>
      </c>
      <c r="B8" s="14">
        <v>11</v>
      </c>
      <c r="C8" s="192">
        <f>IF(B8="-","-",B8/$T8*100000)</f>
        <v>137.32833957553058</v>
      </c>
      <c r="D8" s="14">
        <v>4</v>
      </c>
      <c r="E8" s="192">
        <f>IF(D8="-","-",D8/$T8*100000)</f>
        <v>49.937578027465669</v>
      </c>
      <c r="F8" s="14">
        <v>11</v>
      </c>
      <c r="G8" s="192">
        <f>IF(F8="-","-",F8/$T8*100000)</f>
        <v>137.32833957553058</v>
      </c>
      <c r="H8" s="14">
        <v>2</v>
      </c>
      <c r="I8" s="192">
        <f>IF(H8="-","-",H8/$T8*100000)</f>
        <v>24.968789013732835</v>
      </c>
      <c r="J8" s="14" t="s">
        <v>10</v>
      </c>
      <c r="K8" s="192" t="str">
        <f>IF(J8="-","-",J8/$T8*100000)</f>
        <v>-</v>
      </c>
      <c r="L8" s="14">
        <v>5</v>
      </c>
      <c r="M8" s="192">
        <f>IF(L8="-","-",L8/$T8*100000)</f>
        <v>62.421972534332085</v>
      </c>
      <c r="N8" s="14" t="s">
        <v>10</v>
      </c>
      <c r="O8" s="192" t="str">
        <f>IF(N8="-","-",N8/$T8*100000)</f>
        <v>-</v>
      </c>
      <c r="P8" s="14">
        <v>30</v>
      </c>
      <c r="Q8" s="192">
        <f>IF(P8="-","-",P8/$T8*100000)</f>
        <v>374.53183520599254</v>
      </c>
      <c r="R8" s="14">
        <v>21</v>
      </c>
      <c r="S8" s="192">
        <f>IF(R8="-","-",R8/$T8*100000)</f>
        <v>262.17228464419475</v>
      </c>
      <c r="T8" s="97">
        <v>8010</v>
      </c>
      <c r="U8" s="6"/>
      <c r="V8" s="4"/>
    </row>
    <row r="9" spans="1:22" ht="16.5" customHeight="1">
      <c r="A9" s="17" t="s">
        <v>24</v>
      </c>
      <c r="B9" s="14">
        <v>2</v>
      </c>
      <c r="C9" s="192">
        <f>IF(B9="-","-",B9/$T9*100000)</f>
        <v>42.735042735042732</v>
      </c>
      <c r="D9" s="14">
        <v>3</v>
      </c>
      <c r="E9" s="192">
        <f>IF(D9="-","-",D9/$T9*100000)</f>
        <v>64.102564102564102</v>
      </c>
      <c r="F9" s="14" t="s">
        <v>2</v>
      </c>
      <c r="G9" s="192" t="str">
        <f>IF(F9="-","-",F9/$T9*100000)</f>
        <v>-</v>
      </c>
      <c r="H9" s="14">
        <v>4</v>
      </c>
      <c r="I9" s="192">
        <f>IF(H9="-","-",H9/$T9*100000)</f>
        <v>85.470085470085465</v>
      </c>
      <c r="J9" s="14" t="s">
        <v>10</v>
      </c>
      <c r="K9" s="192" t="str">
        <f>IF(J9="-","-",J9/$T9*100000)</f>
        <v>-</v>
      </c>
      <c r="L9" s="14">
        <v>4</v>
      </c>
      <c r="M9" s="192">
        <f>IF(L9="-","-",L9/$T9*100000)</f>
        <v>85.470085470085465</v>
      </c>
      <c r="N9" s="14" t="s">
        <v>10</v>
      </c>
      <c r="O9" s="192" t="str">
        <f>IF(N9="-","-",N9/$T9*100000)</f>
        <v>-</v>
      </c>
      <c r="P9" s="14" t="s">
        <v>10</v>
      </c>
      <c r="Q9" s="192" t="str">
        <f>IF(P9="-","-",P9/$T9*100000)</f>
        <v>-</v>
      </c>
      <c r="R9" s="14">
        <v>10</v>
      </c>
      <c r="S9" s="192">
        <f>IF(R9="-","-",R9/$T9*100000)</f>
        <v>213.67521367521368</v>
      </c>
      <c r="T9" s="97">
        <v>4680</v>
      </c>
      <c r="U9" s="6"/>
      <c r="V9" s="4"/>
    </row>
    <row r="10" spans="1:22" ht="16.5" customHeight="1">
      <c r="A10" s="17" t="s">
        <v>23</v>
      </c>
      <c r="B10" s="14">
        <v>1</v>
      </c>
      <c r="C10" s="192">
        <f>IF(B10="-","-",B10/$T10*100000)</f>
        <v>21.008403361344538</v>
      </c>
      <c r="D10" s="14">
        <v>2</v>
      </c>
      <c r="E10" s="192">
        <f>IF(D10="-","-",D10/$T10*100000)</f>
        <v>42.016806722689076</v>
      </c>
      <c r="F10" s="14">
        <v>1</v>
      </c>
      <c r="G10" s="192">
        <f>IF(F10="-","-",F10/$T10*100000)</f>
        <v>21.008403361344538</v>
      </c>
      <c r="H10" s="14">
        <v>1</v>
      </c>
      <c r="I10" s="192">
        <f>IF(H10="-","-",H10/$T10*100000)</f>
        <v>21.008403361344538</v>
      </c>
      <c r="J10" s="14" t="s">
        <v>10</v>
      </c>
      <c r="K10" s="192" t="str">
        <f>IF(J10="-","-",J10/$T10*100000)</f>
        <v>-</v>
      </c>
      <c r="L10" s="14">
        <v>5</v>
      </c>
      <c r="M10" s="192">
        <f>IF(L10="-","-",L10/$T10*100000)</f>
        <v>105.04201680672269</v>
      </c>
      <c r="N10" s="14" t="s">
        <v>10</v>
      </c>
      <c r="O10" s="192" t="str">
        <f>IF(N10="-","-",N10/$T10*100000)</f>
        <v>-</v>
      </c>
      <c r="P10" s="14">
        <v>3</v>
      </c>
      <c r="Q10" s="192">
        <f>IF(P10="-","-",P10/$T10*100000)</f>
        <v>63.025210084033617</v>
      </c>
      <c r="R10" s="14">
        <v>4</v>
      </c>
      <c r="S10" s="192">
        <f>IF(R10="-","-",R10/$T10*100000)</f>
        <v>84.033613445378151</v>
      </c>
      <c r="T10" s="97">
        <v>4760</v>
      </c>
      <c r="U10" s="6"/>
      <c r="V10" s="4"/>
    </row>
    <row r="11" spans="1:22" ht="16.5" customHeight="1">
      <c r="A11" s="17" t="s">
        <v>22</v>
      </c>
      <c r="B11" s="14">
        <v>8</v>
      </c>
      <c r="C11" s="192">
        <f>IF(B11="-","-",B11/$T11*100000)</f>
        <v>165.63146997929607</v>
      </c>
      <c r="D11" s="14">
        <v>3</v>
      </c>
      <c r="E11" s="192">
        <f>IF(D11="-","-",D11/$T11*100000)</f>
        <v>62.111801242236027</v>
      </c>
      <c r="F11" s="14">
        <v>6</v>
      </c>
      <c r="G11" s="192">
        <f>IF(F11="-","-",F11/$T11*100000)</f>
        <v>124.22360248447205</v>
      </c>
      <c r="H11" s="14">
        <v>3</v>
      </c>
      <c r="I11" s="192">
        <f>IF(H11="-","-",H11/$T11*100000)</f>
        <v>62.111801242236027</v>
      </c>
      <c r="J11" s="14" t="s">
        <v>10</v>
      </c>
      <c r="K11" s="192" t="str">
        <f>IF(J11="-","-",J11/$T11*100000)</f>
        <v>-</v>
      </c>
      <c r="L11" s="14">
        <v>4</v>
      </c>
      <c r="M11" s="192">
        <f>IF(L11="-","-",L11/$T11*100000)</f>
        <v>82.815734989648035</v>
      </c>
      <c r="N11" s="14" t="s">
        <v>10</v>
      </c>
      <c r="O11" s="192" t="str">
        <f>IF(N11="-","-",N11/$T11*100000)</f>
        <v>-</v>
      </c>
      <c r="P11" s="14">
        <v>38</v>
      </c>
      <c r="Q11" s="192">
        <f>IF(P11="-","-",P11/$T11*100000)</f>
        <v>786.74948240165622</v>
      </c>
      <c r="R11" s="14">
        <v>9</v>
      </c>
      <c r="S11" s="192">
        <f>IF(R11="-","-",R11/$T11*100000)</f>
        <v>186.33540372670808</v>
      </c>
      <c r="T11" s="97">
        <v>4830</v>
      </c>
      <c r="U11" s="6"/>
      <c r="V11" s="4"/>
    </row>
    <row r="12" spans="1:22" ht="16.5" customHeight="1">
      <c r="A12" s="17" t="s">
        <v>21</v>
      </c>
      <c r="B12" s="14">
        <v>39</v>
      </c>
      <c r="C12" s="192">
        <f>IF(B12="-","-",B12/$T12*100000)</f>
        <v>137.2756071805702</v>
      </c>
      <c r="D12" s="14">
        <v>10</v>
      </c>
      <c r="E12" s="192">
        <f>IF(D12="-","-",D12/$T12*100000)</f>
        <v>35.198873636043643</v>
      </c>
      <c r="F12" s="14">
        <v>23</v>
      </c>
      <c r="G12" s="192">
        <f>IF(F12="-","-",F12/$T12*100000)</f>
        <v>80.957409362900378</v>
      </c>
      <c r="H12" s="14">
        <v>24</v>
      </c>
      <c r="I12" s="192">
        <f>IF(H12="-","-",H12/$T12*100000)</f>
        <v>84.477296726504747</v>
      </c>
      <c r="J12" s="14">
        <v>12</v>
      </c>
      <c r="K12" s="192">
        <f>IF(J12="-","-",J12/$T12*100000)</f>
        <v>42.238648363252373</v>
      </c>
      <c r="L12" s="14">
        <v>9</v>
      </c>
      <c r="M12" s="192">
        <f>IF(L12="-","-",L12/$T12*100000)</f>
        <v>31.678986272439285</v>
      </c>
      <c r="N12" s="14" t="s">
        <v>10</v>
      </c>
      <c r="O12" s="192" t="str">
        <f>IF(N12="-","-",N12/$T12*100000)</f>
        <v>-</v>
      </c>
      <c r="P12" s="14">
        <v>159</v>
      </c>
      <c r="Q12" s="192">
        <f>IF(P12="-","-",P12/$T12*100000)</f>
        <v>559.66209081309398</v>
      </c>
      <c r="R12" s="14">
        <v>176</v>
      </c>
      <c r="S12" s="192">
        <f>IF(R12="-","-",R12/$T12*100000)</f>
        <v>619.50017599436819</v>
      </c>
      <c r="T12" s="97">
        <v>28410</v>
      </c>
      <c r="U12" s="6"/>
      <c r="V12" s="4"/>
    </row>
    <row r="13" spans="1:22" ht="16.5" customHeight="1">
      <c r="A13" s="17" t="s">
        <v>20</v>
      </c>
      <c r="B13" s="14">
        <v>2</v>
      </c>
      <c r="C13" s="192">
        <f>IF(B13="-","-",B13/$T13*100000)</f>
        <v>45.3514739229025</v>
      </c>
      <c r="D13" s="14">
        <v>3</v>
      </c>
      <c r="E13" s="192">
        <f>IF(D13="-","-",D13/$T13*100000)</f>
        <v>68.027210884353735</v>
      </c>
      <c r="F13" s="14">
        <v>4</v>
      </c>
      <c r="G13" s="192">
        <f>IF(F13="-","-",F13/$T13*100000)</f>
        <v>90.702947845804999</v>
      </c>
      <c r="H13" s="14">
        <v>2</v>
      </c>
      <c r="I13" s="192">
        <f>IF(H13="-","-",H13/$T13*100000)</f>
        <v>45.3514739229025</v>
      </c>
      <c r="J13" s="14" t="s">
        <v>10</v>
      </c>
      <c r="K13" s="192" t="str">
        <f>IF(J13="-","-",J13/$T13*100000)</f>
        <v>-</v>
      </c>
      <c r="L13" s="14">
        <v>5</v>
      </c>
      <c r="M13" s="192">
        <f>IF(L13="-","-",L13/$T13*100000)</f>
        <v>113.37868480725623</v>
      </c>
      <c r="N13" s="14" t="s">
        <v>10</v>
      </c>
      <c r="O13" s="192" t="str">
        <f>IF(N13="-","-",N13/$T13*100000)</f>
        <v>-</v>
      </c>
      <c r="P13" s="14">
        <v>5</v>
      </c>
      <c r="Q13" s="192">
        <f>IF(P13="-","-",P13/$T13*100000)</f>
        <v>113.37868480725623</v>
      </c>
      <c r="R13" s="14">
        <v>9</v>
      </c>
      <c r="S13" s="192">
        <f>IF(R13="-","-",R13/$T13*100000)</f>
        <v>204.08163265306123</v>
      </c>
      <c r="T13" s="97">
        <v>4410</v>
      </c>
      <c r="U13" s="6"/>
      <c r="V13" s="4"/>
    </row>
    <row r="14" spans="1:22" ht="16.5" customHeight="1">
      <c r="A14" s="12" t="s">
        <v>19</v>
      </c>
      <c r="B14" s="9">
        <v>17</v>
      </c>
      <c r="C14" s="191">
        <f>IF(B14="-","-",B14/$T14*100000)</f>
        <v>101.61386730424388</v>
      </c>
      <c r="D14" s="9">
        <v>6</v>
      </c>
      <c r="E14" s="191">
        <f>IF(D14="-","-",D14/$T14*100000)</f>
        <v>35.86371787208607</v>
      </c>
      <c r="F14" s="9">
        <v>19</v>
      </c>
      <c r="G14" s="191">
        <f>IF(F14="-","-",F14/$T14*100000)</f>
        <v>113.56843992827257</v>
      </c>
      <c r="H14" s="9">
        <v>11</v>
      </c>
      <c r="I14" s="191">
        <f>IF(H14="-","-",H14/$T14*100000)</f>
        <v>65.750149432157798</v>
      </c>
      <c r="J14" s="9">
        <v>2</v>
      </c>
      <c r="K14" s="191">
        <f>IF(J14="-","-",J14/$T14*100000)</f>
        <v>11.954572624028691</v>
      </c>
      <c r="L14" s="9">
        <v>13</v>
      </c>
      <c r="M14" s="191">
        <f>IF(L14="-","-",L14/$T14*100000)</f>
        <v>77.704722056186483</v>
      </c>
      <c r="N14" s="9" t="s">
        <v>10</v>
      </c>
      <c r="O14" s="191" t="str">
        <f>IF(N14="-","-",N14/$T14*100000)</f>
        <v>-</v>
      </c>
      <c r="P14" s="9">
        <v>66</v>
      </c>
      <c r="Q14" s="191">
        <f>IF(P14="-","-",P14/$T14*100000)</f>
        <v>394.50089659294684</v>
      </c>
      <c r="R14" s="9">
        <v>79</v>
      </c>
      <c r="S14" s="191">
        <f>IF(R14="-","-",R14/$T14*100000)</f>
        <v>472.20561864913333</v>
      </c>
      <c r="T14" s="97">
        <v>16730</v>
      </c>
      <c r="U14" s="6"/>
      <c r="V14" s="4"/>
    </row>
    <row r="15" spans="1:22" ht="16.5" customHeight="1">
      <c r="A15" s="38" t="s">
        <v>18</v>
      </c>
      <c r="B15" s="198">
        <v>800</v>
      </c>
      <c r="C15" s="197">
        <f>IF(B15="-","-",B15/$T15*100000)</f>
        <v>295.35553422432253</v>
      </c>
      <c r="D15" s="198">
        <v>181</v>
      </c>
      <c r="E15" s="197">
        <f>IF(D15="-","-",D15/$T15*100000)</f>
        <v>66.824189618252973</v>
      </c>
      <c r="F15" s="198">
        <v>658</v>
      </c>
      <c r="G15" s="197">
        <f>IF(F15="-","-",F15/$T15*100000)</f>
        <v>242.92992689950529</v>
      </c>
      <c r="H15" s="198">
        <v>330</v>
      </c>
      <c r="I15" s="197">
        <f>IF(H15="-","-",H15/$T15*100000)</f>
        <v>121.83415786753305</v>
      </c>
      <c r="J15" s="198">
        <v>87</v>
      </c>
      <c r="K15" s="197">
        <f>IF(J15="-","-",J15/$T15*100000)</f>
        <v>32.119914346895072</v>
      </c>
      <c r="L15" s="198">
        <v>110</v>
      </c>
      <c r="M15" s="197">
        <f>IF(L15="-","-",L15/$T15*100000)</f>
        <v>40.611385955844348</v>
      </c>
      <c r="N15" s="198">
        <v>77</v>
      </c>
      <c r="O15" s="197">
        <f>IF(N15="-","-",N15/$T15*100000)</f>
        <v>28.427970169091044</v>
      </c>
      <c r="P15" s="198">
        <v>3657</v>
      </c>
      <c r="Q15" s="197">
        <f>IF(P15="-","-",P15/$T15*100000)</f>
        <v>1350.1439858229344</v>
      </c>
      <c r="R15" s="198">
        <v>1622</v>
      </c>
      <c r="S15" s="197">
        <f>IF(R15="-","-",R15/$T15*100000)</f>
        <v>598.83334563981396</v>
      </c>
      <c r="T15" s="97">
        <v>270860</v>
      </c>
      <c r="U15" s="6"/>
      <c r="V15" s="4"/>
    </row>
    <row r="16" spans="1:22" s="195" customFormat="1" ht="33" customHeight="1">
      <c r="A16" s="31" t="s">
        <v>16</v>
      </c>
      <c r="B16" s="29">
        <f>B17</f>
        <v>48</v>
      </c>
      <c r="C16" s="118">
        <f>IF(B16="-","-",B16/$T16*100000)</f>
        <v>124.4490536686544</v>
      </c>
      <c r="D16" s="29">
        <f>D17</f>
        <v>24</v>
      </c>
      <c r="E16" s="118">
        <f>IF(D16="-","-",D16/$T16*100000)</f>
        <v>62.2245268343272</v>
      </c>
      <c r="F16" s="29">
        <f>F17</f>
        <v>55</v>
      </c>
      <c r="G16" s="118">
        <f>IF(F16="-","-",F16/$T16*100000)</f>
        <v>142.59787399533315</v>
      </c>
      <c r="H16" s="29">
        <f>H17</f>
        <v>24</v>
      </c>
      <c r="I16" s="118">
        <f>IF(H16="-","-",H16/$T16*100000)</f>
        <v>62.2245268343272</v>
      </c>
      <c r="J16" s="29">
        <f>J17</f>
        <v>5</v>
      </c>
      <c r="K16" s="118">
        <f>IF(J16="-","-",J16/$T16*100000)</f>
        <v>12.963443090484832</v>
      </c>
      <c r="L16" s="29">
        <f>L17</f>
        <v>39</v>
      </c>
      <c r="M16" s="118">
        <f>IF(L16="-","-",L16/$T16*100000)</f>
        <v>101.11485610578168</v>
      </c>
      <c r="N16" s="29">
        <f>N17</f>
        <v>7</v>
      </c>
      <c r="O16" s="118">
        <f>IF(N16="-","-",N16/$T16*100000)</f>
        <v>18.148820326678763</v>
      </c>
      <c r="P16" s="29">
        <f>P17</f>
        <v>403</v>
      </c>
      <c r="Q16" s="118">
        <f>IF(P16="-","-",P16/$T16*100000)</f>
        <v>1044.8535130930775</v>
      </c>
      <c r="R16" s="29">
        <f>R17</f>
        <v>190</v>
      </c>
      <c r="S16" s="118">
        <f>IF(R16="-","-",R16/$T16*100000)</f>
        <v>492.61083743842363</v>
      </c>
      <c r="T16" s="97">
        <v>38570</v>
      </c>
      <c r="U16" s="196"/>
      <c r="V16" s="4"/>
    </row>
    <row r="17" spans="1:22" ht="16.5" customHeight="1">
      <c r="A17" s="27" t="s">
        <v>15</v>
      </c>
      <c r="B17" s="24">
        <f>IF(SUM(B18:B21)=0,"-",SUM(B18:B21))</f>
        <v>48</v>
      </c>
      <c r="C17" s="194">
        <f>IF(B17="-","-",B17/$T17*100000)</f>
        <v>124.4490536686544</v>
      </c>
      <c r="D17" s="24">
        <f>IF(SUM(D18:D21)=0,"-",SUM(D18:D21))</f>
        <v>24</v>
      </c>
      <c r="E17" s="194">
        <f>IF(D17="-","-",D17/$T17*100000)</f>
        <v>62.2245268343272</v>
      </c>
      <c r="F17" s="24">
        <f>IF(SUM(F18:F21)=0,"-",SUM(F18:F21)+2)</f>
        <v>55</v>
      </c>
      <c r="G17" s="194">
        <f>IF(F17="-","-",F17/$T17*100000)</f>
        <v>142.59787399533315</v>
      </c>
      <c r="H17" s="24">
        <f>IF(SUM(H18:H21)=0,"-",SUM(H18:H21))</f>
        <v>24</v>
      </c>
      <c r="I17" s="194">
        <f>IF(H17="-","-",H17/$T17*100000)</f>
        <v>62.2245268343272</v>
      </c>
      <c r="J17" s="24">
        <f>IF(SUM(J18:J21)=0,"-",SUM(J18:J21))</f>
        <v>5</v>
      </c>
      <c r="K17" s="194">
        <f>IF(J17="-","-",J17/$T17*100000)</f>
        <v>12.963443090484832</v>
      </c>
      <c r="L17" s="24">
        <f>IF(SUM(L18:L21)=0,"-",SUM(L18:L21)+6)</f>
        <v>39</v>
      </c>
      <c r="M17" s="194">
        <f>IF(L17="-","-",L17/$T17*100000)</f>
        <v>101.11485610578168</v>
      </c>
      <c r="N17" s="24">
        <f>IF(SUM(N18:N21)=0,"-",SUM(N18:N21))</f>
        <v>7</v>
      </c>
      <c r="O17" s="194">
        <f>IF(N17="-","-",N17/$T17*100000)</f>
        <v>18.148820326678763</v>
      </c>
      <c r="P17" s="24">
        <f>IF(SUM(P18:P21)=0,"-",SUM(P18:P21))</f>
        <v>403</v>
      </c>
      <c r="Q17" s="194">
        <f>IF(P17="-","-",P17/$T17*100000)</f>
        <v>1044.8535130930775</v>
      </c>
      <c r="R17" s="24">
        <f>IF(SUM(R18:R21)=0,"-",SUM(R18:R21))</f>
        <v>190</v>
      </c>
      <c r="S17" s="194">
        <f>IF(R17="-","-",R17/$T17*100000)</f>
        <v>492.61083743842363</v>
      </c>
      <c r="T17" s="97">
        <v>38570</v>
      </c>
      <c r="U17" s="6"/>
      <c r="V17" s="4"/>
    </row>
    <row r="18" spans="1:22" ht="16.5" customHeight="1">
      <c r="A18" s="22" t="s">
        <v>14</v>
      </c>
      <c r="B18" s="19">
        <v>29</v>
      </c>
      <c r="C18" s="193">
        <f>IF(B18="-","-",B18/$T18*100000)</f>
        <v>161.20066703724291</v>
      </c>
      <c r="D18" s="19">
        <v>9</v>
      </c>
      <c r="E18" s="193">
        <f>IF(D18="-","-",D18/$T18*100000)</f>
        <v>50.02779321845469</v>
      </c>
      <c r="F18" s="19">
        <v>30</v>
      </c>
      <c r="G18" s="193">
        <f>IF(F18="-","-",F18/$T18*100000)</f>
        <v>166.75931072818233</v>
      </c>
      <c r="H18" s="19">
        <v>8</v>
      </c>
      <c r="I18" s="193">
        <f>IF(H18="-","-",H18/$T18*100000)</f>
        <v>44.469149527515285</v>
      </c>
      <c r="J18" s="19">
        <v>2</v>
      </c>
      <c r="K18" s="193">
        <f>IF(J18="-","-",J18/$T18*100000)</f>
        <v>11.117287381878821</v>
      </c>
      <c r="L18" s="19">
        <v>13</v>
      </c>
      <c r="M18" s="193">
        <f>IF(L18="-","-",L18/$T18*100000)</f>
        <v>72.262367982212339</v>
      </c>
      <c r="N18" s="19">
        <v>7</v>
      </c>
      <c r="O18" s="193">
        <f>IF(N18="-","-",N18/$T18*100000)</f>
        <v>38.910505836575879</v>
      </c>
      <c r="P18" s="19">
        <v>293</v>
      </c>
      <c r="Q18" s="193">
        <f>IF(P18="-","-",P18/$T18*100000)</f>
        <v>1628.6826014452474</v>
      </c>
      <c r="R18" s="19">
        <v>113</v>
      </c>
      <c r="S18" s="193">
        <f>IF(R18="-","-",R18/$T18*100000)</f>
        <v>628.1267370761534</v>
      </c>
      <c r="T18" s="115">
        <v>17990</v>
      </c>
      <c r="U18" s="6"/>
      <c r="V18" s="4"/>
    </row>
    <row r="19" spans="1:22" ht="16.5" customHeight="1">
      <c r="A19" s="17" t="s">
        <v>13</v>
      </c>
      <c r="B19" s="14">
        <v>2</v>
      </c>
      <c r="C19" s="192">
        <f>IF(B19="-","-",B19/$T19*100000)</f>
        <v>33.840947546531304</v>
      </c>
      <c r="D19" s="14">
        <v>5</v>
      </c>
      <c r="E19" s="192">
        <f>IF(D19="-","-",D19/$T19*100000)</f>
        <v>84.602368866328248</v>
      </c>
      <c r="F19" s="14">
        <v>7</v>
      </c>
      <c r="G19" s="192">
        <f>IF(F19="-","-",F19/$T19*100000)</f>
        <v>118.44331641285956</v>
      </c>
      <c r="H19" s="14">
        <v>4</v>
      </c>
      <c r="I19" s="192">
        <f>IF(H19="-","-",H19/$T19*100000)</f>
        <v>67.681895093062607</v>
      </c>
      <c r="J19" s="14" t="s">
        <v>10</v>
      </c>
      <c r="K19" s="192" t="str">
        <f>IF(J19="-","-",J19/$T19*100000)</f>
        <v>-</v>
      </c>
      <c r="L19" s="14">
        <v>3</v>
      </c>
      <c r="M19" s="192">
        <f>IF(L19="-","-",L19/$T19*100000)</f>
        <v>50.761421319796959</v>
      </c>
      <c r="N19" s="14" t="s">
        <v>10</v>
      </c>
      <c r="O19" s="192" t="str">
        <f>IF(N19="-","-",N19/$T19*100000)</f>
        <v>-</v>
      </c>
      <c r="P19" s="14">
        <v>15</v>
      </c>
      <c r="Q19" s="192">
        <f>IF(P19="-","-",P19/$T19*100000)</f>
        <v>253.80710659898475</v>
      </c>
      <c r="R19" s="14">
        <v>13</v>
      </c>
      <c r="S19" s="192">
        <f>IF(R19="-","-",R19/$T19*100000)</f>
        <v>219.96615905245346</v>
      </c>
      <c r="T19" s="115">
        <v>5910</v>
      </c>
      <c r="U19" s="6"/>
      <c r="V19" s="4"/>
    </row>
    <row r="20" spans="1:22" ht="16.5" customHeight="1">
      <c r="A20" s="17" t="s">
        <v>12</v>
      </c>
      <c r="B20" s="14">
        <v>7</v>
      </c>
      <c r="C20" s="192">
        <f>IF(B20="-","-",B20/$T20*100000)</f>
        <v>119.04761904761907</v>
      </c>
      <c r="D20" s="14">
        <v>3</v>
      </c>
      <c r="E20" s="192">
        <f>IF(D20="-","-",D20/$T20*100000)</f>
        <v>51.020408163265309</v>
      </c>
      <c r="F20" s="14">
        <v>8</v>
      </c>
      <c r="G20" s="192">
        <f>IF(F20="-","-",F20/$T20*100000)</f>
        <v>136.05442176870747</v>
      </c>
      <c r="H20" s="14">
        <v>2</v>
      </c>
      <c r="I20" s="192">
        <f>IF(H20="-","-",H20/$T20*100000)</f>
        <v>34.013605442176868</v>
      </c>
      <c r="J20" s="14">
        <v>1</v>
      </c>
      <c r="K20" s="192">
        <f>IF(J20="-","-",J20/$T20*100000)</f>
        <v>17.006802721088434</v>
      </c>
      <c r="L20" s="14">
        <v>6</v>
      </c>
      <c r="M20" s="192">
        <f>IF(L20="-","-",L20/$T20*100000)</f>
        <v>102.04081632653062</v>
      </c>
      <c r="N20" s="14" t="s">
        <v>10</v>
      </c>
      <c r="O20" s="192" t="str">
        <f>IF(N20="-","-",N20/$T20*100000)</f>
        <v>-</v>
      </c>
      <c r="P20" s="14">
        <v>26</v>
      </c>
      <c r="Q20" s="192">
        <f>IF(P20="-","-",P20/$T20*100000)</f>
        <v>442.17687074829934</v>
      </c>
      <c r="R20" s="14">
        <v>18</v>
      </c>
      <c r="S20" s="192">
        <f>IF(R20="-","-",R20/$T20*100000)</f>
        <v>306.12244897959181</v>
      </c>
      <c r="T20" s="115">
        <v>5880</v>
      </c>
      <c r="U20" s="6"/>
      <c r="V20" s="4"/>
    </row>
    <row r="21" spans="1:22" ht="16.5" customHeight="1">
      <c r="A21" s="12" t="s">
        <v>11</v>
      </c>
      <c r="B21" s="9">
        <v>10</v>
      </c>
      <c r="C21" s="191">
        <f>IF(B21="-","-",B21/$T21*100000)</f>
        <v>113.76564277588167</v>
      </c>
      <c r="D21" s="9">
        <v>7</v>
      </c>
      <c r="E21" s="191">
        <f>IF(D21="-","-",D21/$T21*100000)</f>
        <v>79.635949943117183</v>
      </c>
      <c r="F21" s="9">
        <v>8</v>
      </c>
      <c r="G21" s="191">
        <f>IF(F21="-","-",F21/$T21*100000)</f>
        <v>91.012514220705341</v>
      </c>
      <c r="H21" s="9">
        <v>10</v>
      </c>
      <c r="I21" s="191">
        <f>IF(H21="-","-",H21/$T21*100000)</f>
        <v>113.76564277588167</v>
      </c>
      <c r="J21" s="9">
        <v>2</v>
      </c>
      <c r="K21" s="191">
        <f>IF(J21="-","-",J21/$T21*100000)</f>
        <v>22.753128555176335</v>
      </c>
      <c r="L21" s="9">
        <v>11</v>
      </c>
      <c r="M21" s="191">
        <f>IF(L21="-","-",L21/$T21*100000)</f>
        <v>125.14220705346986</v>
      </c>
      <c r="N21" s="9" t="s">
        <v>10</v>
      </c>
      <c r="O21" s="191" t="str">
        <f>IF(N21="-","-",N21/$T21*100000)</f>
        <v>-</v>
      </c>
      <c r="P21" s="9">
        <v>69</v>
      </c>
      <c r="Q21" s="191">
        <f>IF(P21="-","-",P21/$T21*100000)</f>
        <v>784.98293515358364</v>
      </c>
      <c r="R21" s="9">
        <v>46</v>
      </c>
      <c r="S21" s="191">
        <f>IF(R21="-","-",R21/$T21*100000)</f>
        <v>523.32195676905576</v>
      </c>
      <c r="T21" s="115">
        <v>8790</v>
      </c>
      <c r="U21" s="6"/>
      <c r="V21" s="4"/>
    </row>
    <row r="22" spans="1:22" s="195" customFormat="1" ht="33" customHeight="1">
      <c r="A22" s="31" t="s">
        <v>9</v>
      </c>
      <c r="B22" s="29">
        <f>B23</f>
        <v>32</v>
      </c>
      <c r="C22" s="118">
        <f>IF(B22="-","-",B22/$T22*100000)</f>
        <v>129.39749292357462</v>
      </c>
      <c r="D22" s="29">
        <f>D23</f>
        <v>12</v>
      </c>
      <c r="E22" s="118">
        <f>IF(D22="-","-",D22/$T22*100000)</f>
        <v>48.524059846340478</v>
      </c>
      <c r="F22" s="29">
        <f>F23</f>
        <v>24</v>
      </c>
      <c r="G22" s="118">
        <f>IF(F22="-","-",F22/$T22*100000)</f>
        <v>97.048119692680956</v>
      </c>
      <c r="H22" s="29">
        <f>H23</f>
        <v>14</v>
      </c>
      <c r="I22" s="118">
        <f>IF(H22="-","-",H22/$T22*100000)</f>
        <v>56.611403154063886</v>
      </c>
      <c r="J22" s="29">
        <f>J23</f>
        <v>6</v>
      </c>
      <c r="K22" s="118">
        <f>IF(J22="-","-",J22/$T22*100000)</f>
        <v>24.262029923170239</v>
      </c>
      <c r="L22" s="29">
        <f>L23</f>
        <v>39</v>
      </c>
      <c r="M22" s="118">
        <f>IF(L22="-","-",L22/$T22*100000)</f>
        <v>157.70319450060657</v>
      </c>
      <c r="N22" s="29">
        <f>N23</f>
        <v>5</v>
      </c>
      <c r="O22" s="118">
        <f>IF(N22="-","-",N22/$T22*100000)</f>
        <v>20.218358269308531</v>
      </c>
      <c r="P22" s="29">
        <f>P23</f>
        <v>165</v>
      </c>
      <c r="Q22" s="118">
        <f>IF(P22="-","-",P22/$T22*100000)</f>
        <v>667.20582288718151</v>
      </c>
      <c r="R22" s="29">
        <f>R23</f>
        <v>103</v>
      </c>
      <c r="S22" s="118">
        <f>IF(R22="-","-",R22/$T22*100000)</f>
        <v>416.49818034775581</v>
      </c>
      <c r="T22" s="115">
        <v>24730</v>
      </c>
      <c r="U22" s="196"/>
      <c r="V22" s="4"/>
    </row>
    <row r="23" spans="1:22" ht="16.5" customHeight="1">
      <c r="A23" s="27" t="s">
        <v>8</v>
      </c>
      <c r="B23" s="24">
        <f>IF(SUM(B24:B28)=0,"-",SUM(B24:B28))</f>
        <v>32</v>
      </c>
      <c r="C23" s="194">
        <f>IF(B23="-","-",B23/$T23*100000)</f>
        <v>129.39749292357462</v>
      </c>
      <c r="D23" s="24">
        <f>IF(SUM(D24:D28)=0,"-",SUM(D24:D28))</f>
        <v>12</v>
      </c>
      <c r="E23" s="194">
        <f>IF(D23="-","-",D23/$T23*100000)</f>
        <v>48.524059846340478</v>
      </c>
      <c r="F23" s="24">
        <f>IF(SUM(F24:F28)=0,"-",SUM(F24:F28))</f>
        <v>24</v>
      </c>
      <c r="G23" s="194">
        <f>IF(F23="-","-",F23/$T23*100000)</f>
        <v>97.048119692680956</v>
      </c>
      <c r="H23" s="24">
        <f>IF(SUM(H24:H28)=0,"-",SUM(H24:H28))</f>
        <v>14</v>
      </c>
      <c r="I23" s="194">
        <f>IF(H23="-","-",H23/$T23*100000)</f>
        <v>56.611403154063886</v>
      </c>
      <c r="J23" s="24">
        <f>IF(SUM(J24:J28)=0,"-",SUM(J24:J28))</f>
        <v>6</v>
      </c>
      <c r="K23" s="194">
        <f>IF(J23="-","-",J23/$T23*100000)</f>
        <v>24.262029923170239</v>
      </c>
      <c r="L23" s="24">
        <f>IF(SUM(L24:L28)=0,"-",SUM(L24:L28))</f>
        <v>39</v>
      </c>
      <c r="M23" s="194">
        <f>IF(L23="-","-",L23/$T23*100000)</f>
        <v>157.70319450060657</v>
      </c>
      <c r="N23" s="24">
        <f>IF(SUM(N24:N28)=0,"-",SUM(N24:N28))</f>
        <v>5</v>
      </c>
      <c r="O23" s="194">
        <f>IF(N23="-","-",N23/$T23*100000)</f>
        <v>20.218358269308531</v>
      </c>
      <c r="P23" s="24">
        <f>IF(SUM(P24:P28)=0,"-",SUM(P24:P28))</f>
        <v>165</v>
      </c>
      <c r="Q23" s="194">
        <f>IF(P23="-","-",P23/$T23*100000)</f>
        <v>667.20582288718151</v>
      </c>
      <c r="R23" s="24">
        <f>IF(SUM(R24:R28)=0,"-",SUM(R24:R28))</f>
        <v>103</v>
      </c>
      <c r="S23" s="194">
        <f>IF(R23="-","-",R23/$T23*100000)</f>
        <v>416.49818034775581</v>
      </c>
      <c r="T23" s="97">
        <v>24730</v>
      </c>
      <c r="U23" s="6"/>
      <c r="V23" s="4"/>
    </row>
    <row r="24" spans="1:22" ht="16.5" customHeight="1">
      <c r="A24" s="22" t="s">
        <v>7</v>
      </c>
      <c r="B24" s="19">
        <v>20</v>
      </c>
      <c r="C24" s="193">
        <f>IF(B24="-","-",B24/$T24*100000)</f>
        <v>235.84905660377356</v>
      </c>
      <c r="D24" s="19">
        <v>4</v>
      </c>
      <c r="E24" s="193">
        <f>IF(D24="-","-",D24/$T24*100000)</f>
        <v>47.169811320754718</v>
      </c>
      <c r="F24" s="19">
        <v>15</v>
      </c>
      <c r="G24" s="193">
        <f>IF(F24="-","-",F24/$T24*100000)</f>
        <v>176.88679245283021</v>
      </c>
      <c r="H24" s="19">
        <v>8</v>
      </c>
      <c r="I24" s="193">
        <f>IF(H24="-","-",H24/$T24*100000)</f>
        <v>94.339622641509436</v>
      </c>
      <c r="J24" s="19">
        <v>6</v>
      </c>
      <c r="K24" s="193">
        <f>IF(J24="-","-",J24/$T24*100000)</f>
        <v>70.754716981132077</v>
      </c>
      <c r="L24" s="19">
        <v>17</v>
      </c>
      <c r="M24" s="193">
        <f>IF(L24="-","-",L24/$T24*100000)</f>
        <v>200.47169811320754</v>
      </c>
      <c r="N24" s="19">
        <v>4</v>
      </c>
      <c r="O24" s="193">
        <f>IF(N24="-","-",N24/$T24*100000)</f>
        <v>47.169811320754718</v>
      </c>
      <c r="P24" s="19">
        <v>114</v>
      </c>
      <c r="Q24" s="193">
        <f>IF(P24="-","-",P24/$T24*100000)</f>
        <v>1344.3396226415095</v>
      </c>
      <c r="R24" s="19">
        <v>63</v>
      </c>
      <c r="S24" s="193">
        <f>IF(R24="-","-",R24/$T24*100000)</f>
        <v>742.92452830188677</v>
      </c>
      <c r="T24" s="97">
        <v>8480</v>
      </c>
      <c r="U24" s="6"/>
      <c r="V24" s="4"/>
    </row>
    <row r="25" spans="1:22" ht="16.5" customHeight="1">
      <c r="A25" s="17" t="s">
        <v>6</v>
      </c>
      <c r="B25" s="14">
        <v>3</v>
      </c>
      <c r="C25" s="192">
        <f>IF(B25="-","-",B25/$T25*100000)</f>
        <v>58.939096267190571</v>
      </c>
      <c r="D25" s="14">
        <v>3</v>
      </c>
      <c r="E25" s="192">
        <f>IF(D25="-","-",D25/$T25*100000)</f>
        <v>58.939096267190571</v>
      </c>
      <c r="F25" s="14" t="s">
        <v>2</v>
      </c>
      <c r="G25" s="192" t="str">
        <f>IF(F25="-","-",F25/$T25*100000)</f>
        <v>-</v>
      </c>
      <c r="H25" s="14" t="s">
        <v>2</v>
      </c>
      <c r="I25" s="192" t="str">
        <f>IF(H25="-","-",H25/$T25*100000)</f>
        <v>-</v>
      </c>
      <c r="J25" s="14" t="s">
        <v>2</v>
      </c>
      <c r="K25" s="192" t="str">
        <f>IF(J25="-","-",J25/$T25*100000)</f>
        <v>-</v>
      </c>
      <c r="L25" s="14">
        <v>6</v>
      </c>
      <c r="M25" s="192">
        <f>IF(L25="-","-",L25/$T25*100000)</f>
        <v>117.87819253438114</v>
      </c>
      <c r="N25" s="14" t="s">
        <v>10</v>
      </c>
      <c r="O25" s="192" t="str">
        <f>IF(N25="-","-",N25/$T25*100000)</f>
        <v>-</v>
      </c>
      <c r="P25" s="14">
        <v>4</v>
      </c>
      <c r="Q25" s="192">
        <f>IF(P25="-","-",P25/$T25*100000)</f>
        <v>78.585461689587419</v>
      </c>
      <c r="R25" s="14">
        <v>10</v>
      </c>
      <c r="S25" s="192">
        <f>IF(R25="-","-",R25/$T25*100000)</f>
        <v>196.46365422396855</v>
      </c>
      <c r="T25" s="97">
        <v>5090</v>
      </c>
      <c r="U25" s="6"/>
      <c r="V25" s="4"/>
    </row>
    <row r="26" spans="1:22" ht="16.5" customHeight="1">
      <c r="A26" s="17" t="s">
        <v>5</v>
      </c>
      <c r="B26" s="14">
        <v>2</v>
      </c>
      <c r="C26" s="192">
        <f>IF(B26="-","-",B26/$T26*100000)</f>
        <v>47.961630695443645</v>
      </c>
      <c r="D26" s="14">
        <v>1</v>
      </c>
      <c r="E26" s="192">
        <f>IF(D26="-","-",D26/$T26*100000)</f>
        <v>23.980815347721823</v>
      </c>
      <c r="F26" s="14">
        <v>4</v>
      </c>
      <c r="G26" s="192">
        <f>IF(F26="-","-",F26/$T26*100000)</f>
        <v>95.923261390887291</v>
      </c>
      <c r="H26" s="14">
        <v>2</v>
      </c>
      <c r="I26" s="192">
        <f>IF(H26="-","-",H26/$T26*100000)</f>
        <v>47.961630695443645</v>
      </c>
      <c r="J26" s="14" t="s">
        <v>2</v>
      </c>
      <c r="K26" s="192" t="str">
        <f>IF(J26="-","-",J26/$T26*100000)</f>
        <v>-</v>
      </c>
      <c r="L26" s="14">
        <v>6</v>
      </c>
      <c r="M26" s="192">
        <f>IF(L26="-","-",L26/$T26*100000)</f>
        <v>143.88489208633095</v>
      </c>
      <c r="N26" s="14" t="s">
        <v>10</v>
      </c>
      <c r="O26" s="192" t="str">
        <f>IF(N26="-","-",N26/$T26*100000)</f>
        <v>-</v>
      </c>
      <c r="P26" s="14">
        <v>15</v>
      </c>
      <c r="Q26" s="192">
        <f>IF(P26="-","-",P26/$T26*100000)</f>
        <v>359.71223021582733</v>
      </c>
      <c r="R26" s="14">
        <v>9</v>
      </c>
      <c r="S26" s="192">
        <f>IF(R26="-","-",R26/$T26*100000)</f>
        <v>215.82733812949638</v>
      </c>
      <c r="T26" s="97">
        <v>4170</v>
      </c>
      <c r="U26" s="6"/>
      <c r="V26" s="4"/>
    </row>
    <row r="27" spans="1:22" ht="16.5" customHeight="1">
      <c r="A27" s="17" t="s">
        <v>4</v>
      </c>
      <c r="B27" s="14">
        <v>3</v>
      </c>
      <c r="C27" s="192">
        <f>IF(B27="-","-",B27/$T27*100000)</f>
        <v>71.770334928229659</v>
      </c>
      <c r="D27" s="14">
        <v>2</v>
      </c>
      <c r="E27" s="192">
        <f>IF(D27="-","-",D27/$T27*100000)</f>
        <v>47.846889952153113</v>
      </c>
      <c r="F27" s="14">
        <v>4</v>
      </c>
      <c r="G27" s="192">
        <f>IF(F27="-","-",F27/$T27*100000)</f>
        <v>95.693779904306226</v>
      </c>
      <c r="H27" s="14" t="s">
        <v>2</v>
      </c>
      <c r="I27" s="192" t="str">
        <f>IF(H27="-","-",H27/$T27*100000)</f>
        <v>-</v>
      </c>
      <c r="J27" s="14" t="s">
        <v>2</v>
      </c>
      <c r="K27" s="192" t="str">
        <f>IF(J27="-","-",J27/$T27*100000)</f>
        <v>-</v>
      </c>
      <c r="L27" s="14">
        <v>5</v>
      </c>
      <c r="M27" s="192">
        <f>IF(L27="-","-",L27/$T27*100000)</f>
        <v>119.61722488038276</v>
      </c>
      <c r="N27" s="14">
        <v>1</v>
      </c>
      <c r="O27" s="192">
        <f>IF(N27="-","-",N27/$T27*100000)</f>
        <v>23.923444976076556</v>
      </c>
      <c r="P27" s="14">
        <v>16</v>
      </c>
      <c r="Q27" s="192">
        <f>IF(P27="-","-",P27/$T27*100000)</f>
        <v>382.7751196172249</v>
      </c>
      <c r="R27" s="14">
        <v>12</v>
      </c>
      <c r="S27" s="192">
        <f>IF(R27="-","-",R27/$T27*100000)</f>
        <v>287.08133971291863</v>
      </c>
      <c r="T27" s="97">
        <v>4180</v>
      </c>
      <c r="U27" s="6"/>
      <c r="V27" s="4"/>
    </row>
    <row r="28" spans="1:22" ht="16.5" customHeight="1">
      <c r="A28" s="12" t="s">
        <v>3</v>
      </c>
      <c r="B28" s="9">
        <v>4</v>
      </c>
      <c r="C28" s="191">
        <f>IF(B28="-","-",B28/$T28*100000)</f>
        <v>142.34875444839858</v>
      </c>
      <c r="D28" s="9">
        <v>2</v>
      </c>
      <c r="E28" s="191">
        <f>IF(D28="-","-",D28/$T28*100000)</f>
        <v>71.17437722419929</v>
      </c>
      <c r="F28" s="9">
        <v>1</v>
      </c>
      <c r="G28" s="191">
        <f>IF(F28="-","-",F28/$T28*100000)</f>
        <v>35.587188612099645</v>
      </c>
      <c r="H28" s="9">
        <v>4</v>
      </c>
      <c r="I28" s="191">
        <f>IF(H28="-","-",H28/$T28*100000)</f>
        <v>142.34875444839858</v>
      </c>
      <c r="J28" s="9" t="s">
        <v>2</v>
      </c>
      <c r="K28" s="191" t="str">
        <f>IF(J28="-","-",J28/$T28*100000)</f>
        <v>-</v>
      </c>
      <c r="L28" s="9">
        <v>5</v>
      </c>
      <c r="M28" s="191">
        <f>IF(L28="-","-",L28/$T28*100000)</f>
        <v>177.9359430604982</v>
      </c>
      <c r="N28" s="9" t="s">
        <v>10</v>
      </c>
      <c r="O28" s="191" t="str">
        <f>IF(N28="-","-",N28/$T28*100000)</f>
        <v>-</v>
      </c>
      <c r="P28" s="9">
        <v>16</v>
      </c>
      <c r="Q28" s="191">
        <f>IF(P28="-","-",P28/$T28*100000)</f>
        <v>569.39501779359432</v>
      </c>
      <c r="R28" s="9">
        <v>9</v>
      </c>
      <c r="S28" s="191">
        <f>IF(R28="-","-",R28/$T28*100000)</f>
        <v>320.28469750889678</v>
      </c>
      <c r="T28" s="97">
        <v>2810</v>
      </c>
      <c r="U28" s="6"/>
      <c r="V28" s="4"/>
    </row>
    <row r="29" spans="1:22" ht="16.5" customHeight="1">
      <c r="A29" s="190" t="s">
        <v>71</v>
      </c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  <c r="N29" s="189"/>
      <c r="O29" s="189"/>
      <c r="P29" s="4"/>
      <c r="Q29" s="87"/>
      <c r="R29" s="4"/>
      <c r="S29" s="87"/>
      <c r="U29" s="6"/>
      <c r="V29" s="4"/>
    </row>
    <row r="30" spans="1:22" ht="16.5" customHeight="1">
      <c r="A30" s="5"/>
      <c r="B30" s="4"/>
      <c r="C30" s="87"/>
      <c r="D30" s="4"/>
      <c r="E30" s="87"/>
      <c r="F30" s="87"/>
      <c r="G30" s="87"/>
      <c r="H30" s="87"/>
      <c r="I30" s="87"/>
      <c r="J30" s="4"/>
      <c r="K30" s="87"/>
      <c r="L30" s="4"/>
      <c r="M30" s="87"/>
      <c r="N30" s="4"/>
      <c r="O30" s="87"/>
      <c r="P30" s="4"/>
      <c r="Q30" s="87"/>
      <c r="R30" s="4"/>
      <c r="S30" s="87"/>
      <c r="U30" s="6"/>
      <c r="V30" s="4"/>
    </row>
    <row r="31" spans="1:22">
      <c r="A31" s="5"/>
      <c r="B31" s="4"/>
      <c r="C31" s="87"/>
      <c r="D31" s="4"/>
      <c r="E31" s="87"/>
      <c r="F31" s="87"/>
      <c r="G31" s="87"/>
      <c r="H31" s="87"/>
      <c r="I31" s="87"/>
      <c r="J31" s="4"/>
      <c r="K31" s="87"/>
      <c r="L31" s="4"/>
      <c r="M31" s="87"/>
      <c r="N31" s="4"/>
      <c r="O31" s="87"/>
      <c r="P31" s="4"/>
      <c r="Q31" s="87"/>
      <c r="R31" s="4"/>
      <c r="S31" s="87"/>
      <c r="V31" s="4"/>
    </row>
    <row r="32" spans="1:22">
      <c r="A32" s="5"/>
      <c r="B32" s="4"/>
      <c r="C32" s="87"/>
      <c r="D32" s="4"/>
      <c r="E32" s="87"/>
      <c r="F32" s="87"/>
      <c r="G32" s="87"/>
      <c r="H32" s="87"/>
      <c r="I32" s="87"/>
      <c r="J32" s="4"/>
      <c r="K32" s="87"/>
      <c r="L32" s="4"/>
      <c r="M32" s="87"/>
      <c r="N32" s="4"/>
      <c r="O32" s="87"/>
      <c r="P32" s="4"/>
      <c r="Q32" s="87"/>
      <c r="R32" s="4"/>
      <c r="S32" s="87"/>
      <c r="V32" s="4"/>
    </row>
    <row r="33" spans="1:22">
      <c r="A33" s="5"/>
      <c r="B33" s="4"/>
      <c r="C33" s="87"/>
      <c r="D33" s="4"/>
      <c r="E33" s="87"/>
      <c r="F33" s="87"/>
      <c r="G33" s="87"/>
      <c r="H33" s="87"/>
      <c r="I33" s="87"/>
      <c r="J33" s="4"/>
      <c r="K33" s="87"/>
      <c r="L33" s="4"/>
      <c r="M33" s="87"/>
      <c r="N33" s="4"/>
      <c r="O33" s="87"/>
      <c r="P33" s="4"/>
      <c r="Q33" s="87"/>
      <c r="R33" s="4"/>
      <c r="S33" s="87"/>
      <c r="V33" s="4"/>
    </row>
    <row r="34" spans="1:22">
      <c r="A34" s="5"/>
      <c r="B34" s="4"/>
      <c r="C34" s="87"/>
      <c r="D34" s="4"/>
      <c r="E34" s="87"/>
      <c r="F34" s="87"/>
      <c r="G34" s="87"/>
      <c r="H34" s="87"/>
      <c r="I34" s="87"/>
      <c r="J34" s="4"/>
      <c r="K34" s="87"/>
      <c r="L34" s="4"/>
      <c r="M34" s="87"/>
      <c r="N34" s="4"/>
      <c r="O34" s="87"/>
      <c r="P34" s="4"/>
      <c r="Q34" s="87"/>
      <c r="R34" s="4"/>
      <c r="S34" s="87"/>
      <c r="V34" s="4"/>
    </row>
    <row r="35" spans="1:22">
      <c r="A35" s="5"/>
      <c r="B35" s="4"/>
      <c r="C35" s="87"/>
      <c r="D35" s="4"/>
      <c r="E35" s="87"/>
      <c r="F35" s="87"/>
      <c r="G35" s="87"/>
      <c r="H35" s="87"/>
      <c r="I35" s="87"/>
      <c r="J35" s="4"/>
      <c r="K35" s="87"/>
      <c r="L35" s="4"/>
      <c r="M35" s="87"/>
      <c r="N35" s="4"/>
      <c r="O35" s="87"/>
      <c r="P35" s="4"/>
      <c r="Q35" s="87"/>
      <c r="R35" s="4"/>
      <c r="S35" s="87"/>
      <c r="V35" s="4"/>
    </row>
    <row r="36" spans="1:22">
      <c r="A36" s="5"/>
      <c r="B36" s="4"/>
      <c r="C36" s="87"/>
      <c r="D36" s="4"/>
      <c r="E36" s="87"/>
      <c r="F36" s="87"/>
      <c r="G36" s="87"/>
      <c r="H36" s="87"/>
      <c r="I36" s="87"/>
      <c r="J36" s="4"/>
      <c r="K36" s="87"/>
      <c r="L36" s="4"/>
      <c r="M36" s="87"/>
      <c r="N36" s="4"/>
      <c r="O36" s="87"/>
      <c r="P36" s="4"/>
      <c r="Q36" s="87"/>
      <c r="R36" s="4"/>
      <c r="S36" s="87"/>
      <c r="V36" s="4"/>
    </row>
    <row r="37" spans="1:22">
      <c r="A37" s="5"/>
      <c r="B37" s="4"/>
      <c r="C37" s="87"/>
      <c r="D37" s="4"/>
      <c r="E37" s="87"/>
      <c r="F37" s="87"/>
      <c r="G37" s="87"/>
      <c r="H37" s="87"/>
      <c r="I37" s="87"/>
      <c r="J37" s="4"/>
      <c r="K37" s="87"/>
      <c r="L37" s="4"/>
      <c r="M37" s="87"/>
      <c r="N37" s="4"/>
      <c r="O37" s="87"/>
      <c r="P37" s="4"/>
      <c r="Q37" s="87"/>
      <c r="R37" s="4"/>
      <c r="S37" s="87"/>
      <c r="V37" s="4"/>
    </row>
  </sheetData>
  <mergeCells count="12">
    <mergeCell ref="A29:O29"/>
    <mergeCell ref="B2:C2"/>
    <mergeCell ref="D2:E2"/>
    <mergeCell ref="F2:G2"/>
    <mergeCell ref="H2:I2"/>
    <mergeCell ref="T2:T3"/>
    <mergeCell ref="Q1:S1"/>
    <mergeCell ref="J2:K2"/>
    <mergeCell ref="L2:M2"/>
    <mergeCell ref="N2:O2"/>
    <mergeCell ref="P2:Q2"/>
    <mergeCell ref="R2:S2"/>
  </mergeCells>
  <phoneticPr fontId="3"/>
  <printOptions horizontalCentered="1"/>
  <pageMargins left="0.29527559055118113" right="0.29527559055118113" top="0.78740157480314965" bottom="0.78740157480314965" header="0.51181102362204722" footer="0.5118110236220472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6"/>
  <sheetViews>
    <sheetView showGridLines="0" topLeftCell="D1" zoomScaleNormal="100" zoomScaleSheetLayoutView="80" workbookViewId="0">
      <pane ySplit="3" topLeftCell="A4" activePane="bottomLeft" state="frozen"/>
      <selection activeCell="O11" sqref="O11"/>
      <selection pane="bottomLeft" activeCell="O11" sqref="O11"/>
    </sheetView>
  </sheetViews>
  <sheetFormatPr defaultRowHeight="15"/>
  <cols>
    <col min="1" max="1" width="16.625" style="188" customWidth="1"/>
    <col min="2" max="2" width="13.625" style="214" customWidth="1"/>
    <col min="3" max="21" width="6.625" style="83" customWidth="1"/>
    <col min="22" max="22" width="6.625" style="94" customWidth="1"/>
    <col min="23" max="23" width="6.625" style="187" customWidth="1"/>
    <col min="24" max="27" width="6.625" style="83" customWidth="1"/>
    <col min="28" max="33" width="4.625" style="83" customWidth="1"/>
    <col min="34" max="16384" width="9" style="83"/>
  </cols>
  <sheetData>
    <row r="1" spans="1:27" s="209" customFormat="1" ht="18" customHeight="1">
      <c r="A1" s="210" t="s">
        <v>119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1"/>
      <c r="N1" s="213"/>
      <c r="O1" s="211"/>
      <c r="P1" s="213"/>
      <c r="Q1" s="211"/>
      <c r="R1" s="213"/>
      <c r="V1" s="211"/>
      <c r="W1" s="276" t="s">
        <v>118</v>
      </c>
      <c r="X1" s="276"/>
      <c r="Y1" s="276"/>
      <c r="Z1" s="276"/>
      <c r="AA1" s="276"/>
    </row>
    <row r="2" spans="1:27" s="188" customFormat="1" ht="16.5" customHeight="1">
      <c r="A2" s="271"/>
      <c r="B2" s="271"/>
      <c r="C2" s="268" t="s">
        <v>117</v>
      </c>
      <c r="D2" s="268" t="s">
        <v>116</v>
      </c>
      <c r="E2" s="270" t="s">
        <v>115</v>
      </c>
      <c r="F2" s="268" t="s">
        <v>114</v>
      </c>
      <c r="G2" s="268" t="s">
        <v>113</v>
      </c>
      <c r="H2" s="268" t="s">
        <v>112</v>
      </c>
      <c r="I2" s="268" t="s">
        <v>111</v>
      </c>
      <c r="J2" s="268" t="s">
        <v>110</v>
      </c>
      <c r="K2" s="268" t="s">
        <v>109</v>
      </c>
      <c r="L2" s="268" t="s">
        <v>108</v>
      </c>
      <c r="M2" s="268" t="s">
        <v>78</v>
      </c>
      <c r="N2" s="268" t="s">
        <v>107</v>
      </c>
      <c r="O2" s="268" t="s">
        <v>106</v>
      </c>
      <c r="P2" s="268" t="s">
        <v>105</v>
      </c>
      <c r="Q2" s="268" t="s">
        <v>104</v>
      </c>
      <c r="R2" s="268" t="s">
        <v>103</v>
      </c>
      <c r="S2" s="268" t="s">
        <v>102</v>
      </c>
      <c r="T2" s="275" t="s">
        <v>101</v>
      </c>
      <c r="U2" s="268" t="s">
        <v>100</v>
      </c>
      <c r="V2" s="274" t="s">
        <v>99</v>
      </c>
      <c r="W2" s="273"/>
      <c r="X2" s="273"/>
      <c r="Y2" s="273"/>
      <c r="Z2" s="273"/>
      <c r="AA2" s="272"/>
    </row>
    <row r="3" spans="1:27" ht="49.5" customHeight="1">
      <c r="A3" s="271"/>
      <c r="B3" s="271"/>
      <c r="C3" s="268"/>
      <c r="D3" s="268"/>
      <c r="E3" s="270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9"/>
      <c r="U3" s="268"/>
      <c r="V3" s="267" t="s">
        <v>98</v>
      </c>
      <c r="W3" s="267" t="s">
        <v>97</v>
      </c>
      <c r="X3" s="267" t="s">
        <v>96</v>
      </c>
      <c r="Y3" s="266" t="s">
        <v>95</v>
      </c>
      <c r="Z3" s="266" t="s">
        <v>94</v>
      </c>
      <c r="AA3" s="266" t="s">
        <v>93</v>
      </c>
    </row>
    <row r="4" spans="1:27" s="96" customFormat="1" ht="16.5" customHeight="1">
      <c r="A4" s="265" t="s">
        <v>29</v>
      </c>
      <c r="B4" s="264" t="s">
        <v>85</v>
      </c>
      <c r="C4" s="262">
        <v>52</v>
      </c>
      <c r="D4" s="262">
        <v>14</v>
      </c>
      <c r="E4" s="262">
        <v>228</v>
      </c>
      <c r="F4" s="262">
        <v>93</v>
      </c>
      <c r="G4" s="262">
        <v>1440</v>
      </c>
      <c r="H4" s="262">
        <v>2</v>
      </c>
      <c r="I4" s="262">
        <v>31</v>
      </c>
      <c r="J4" s="262">
        <v>16</v>
      </c>
      <c r="K4" s="262">
        <v>9</v>
      </c>
      <c r="L4" s="262">
        <v>12</v>
      </c>
      <c r="M4" s="262">
        <v>51</v>
      </c>
      <c r="N4" s="262">
        <v>21</v>
      </c>
      <c r="O4" s="262">
        <v>1</v>
      </c>
      <c r="P4" s="262">
        <v>83</v>
      </c>
      <c r="Q4" s="262">
        <v>4</v>
      </c>
      <c r="R4" s="262">
        <v>221</v>
      </c>
      <c r="S4" s="262">
        <v>49</v>
      </c>
      <c r="T4" s="262">
        <v>896</v>
      </c>
      <c r="U4" s="262">
        <v>3223</v>
      </c>
      <c r="V4" s="262">
        <v>38</v>
      </c>
      <c r="W4" s="263">
        <v>92</v>
      </c>
      <c r="X4" s="263">
        <v>53</v>
      </c>
      <c r="Y4" s="262">
        <v>358</v>
      </c>
      <c r="Z4" s="262">
        <v>322</v>
      </c>
      <c r="AA4" s="262">
        <v>237</v>
      </c>
    </row>
    <row r="5" spans="1:27" s="96" customFormat="1" ht="16.5" customHeight="1">
      <c r="A5" s="261"/>
      <c r="B5" s="260" t="s">
        <v>84</v>
      </c>
      <c r="C5" s="259">
        <v>2071</v>
      </c>
      <c r="D5" s="257">
        <v>660</v>
      </c>
      <c r="E5" s="257">
        <v>2485</v>
      </c>
      <c r="F5" s="257">
        <v>1</v>
      </c>
      <c r="G5" s="257">
        <v>19178</v>
      </c>
      <c r="H5" s="257">
        <v>2120</v>
      </c>
      <c r="I5" s="257">
        <v>11848</v>
      </c>
      <c r="J5" s="257">
        <v>2525</v>
      </c>
      <c r="K5" s="257">
        <v>141</v>
      </c>
      <c r="L5" s="257">
        <v>18</v>
      </c>
      <c r="M5" s="257">
        <v>4608</v>
      </c>
      <c r="N5" s="257">
        <v>2</v>
      </c>
      <c r="O5" s="257">
        <v>1</v>
      </c>
      <c r="P5" s="257">
        <v>271</v>
      </c>
      <c r="Q5" s="257" t="s">
        <v>2</v>
      </c>
      <c r="R5" s="257">
        <v>7835</v>
      </c>
      <c r="S5" s="257">
        <v>3483</v>
      </c>
      <c r="T5" s="257">
        <v>37738</v>
      </c>
      <c r="U5" s="257">
        <v>94985</v>
      </c>
      <c r="V5" s="259" t="s">
        <v>2</v>
      </c>
      <c r="W5" s="258"/>
      <c r="X5" s="258"/>
      <c r="Y5" s="257">
        <v>254</v>
      </c>
      <c r="Z5" s="257">
        <v>2</v>
      </c>
      <c r="AA5" s="257">
        <v>1</v>
      </c>
    </row>
    <row r="6" spans="1:27" s="96" customFormat="1" ht="16.5" customHeight="1">
      <c r="A6" s="243" t="s">
        <v>28</v>
      </c>
      <c r="B6" s="256" t="s">
        <v>85</v>
      </c>
      <c r="C6" s="239">
        <f>IF(SUM(C8,C10,C12,C14,C16,C18,C20,C22,C24,C26)=0,"-",SUM(C8,C10,C12,C14,C16,C18,C20,C22,C24,C26))</f>
        <v>3</v>
      </c>
      <c r="D6" s="239">
        <f>IF(SUM(D8,D10,D12,D14,D16,D18,D20,D22,D24,D26)=0,"-",SUM(D8,D10,D12,D14,D16,D18,D20,D22,D24,D26))</f>
        <v>1</v>
      </c>
      <c r="E6" s="239">
        <f>IF(SUM(E8,E10,E12,E14,E16,E18,E20,E22,E24,E26)=0,"-",SUM(E8,E10,E12,E14,E16,E18,E20,E22,E24,E26))</f>
        <v>15</v>
      </c>
      <c r="F6" s="239">
        <f>IF(SUM(F8,F10,F12,F14,F16,F18,F20,F22,F24,F26)=0,"-",SUM(F8,F10,F12,F14,F16,F18,F20,F22,F24,F26))</f>
        <v>7</v>
      </c>
      <c r="G6" s="239">
        <f>IF(SUM(G8,G10,G12,G14,G16,G18,G20,G22,G24,G26)=0,"-",SUM(G8,G10,G12,G14,G16,G18,G20,G22,G24,G26))</f>
        <v>99</v>
      </c>
      <c r="H6" s="239" t="str">
        <f>IF(SUM(H8,H10,H12,H14,H16,H18,H20,H22,H24,H26)=0,"-",SUM(H8,H10,H12,H14,H16,H18,H20,H22,H24,H26))</f>
        <v>-</v>
      </c>
      <c r="I6" s="239">
        <f>IF(SUM(I8,I10,I12,I14,I16,I18,I20,I22,I24,I26)=0,"-",SUM(I8,I10,I12,I14,I16,I18,I20,I22,I24,I26))</f>
        <v>1</v>
      </c>
      <c r="J6" s="239" t="str">
        <f>IF(SUM(J8,J10,J12,J14,J16,J18,J20,J22,J24,J26)=0,"-",SUM(J8,J10,J12,J14,J16,J18,J20,J22,J24,J26))</f>
        <v>-</v>
      </c>
      <c r="K6" s="239">
        <f>IF(SUM(K8,K10,K12,K14,K16,K18,K20,K22,K24,K26)=0,"-",SUM(K8,K10,K12,K14,K16,K18,K20,K22,K24,K26))</f>
        <v>1</v>
      </c>
      <c r="L6" s="239">
        <f>IF(SUM(L8,L10,L12,L14,L16,L18,L20,L22,L24,L26)=0,"-",SUM(L8,L10,L12,L14,L16,L18,L20,L22,L24,L26))</f>
        <v>1</v>
      </c>
      <c r="M6" s="239">
        <f>IF(SUM(M8,M10,M12,M14,M16,M18,M20,M22,M24,M26)=0,"-",SUM(M8,M10,M12,M14,M16,M18,M20,M22,M24,M26))</f>
        <v>3</v>
      </c>
      <c r="N6" s="239">
        <f>IF(SUM(N8,N10,N12,N14,N16,N18,N20,N22,N24,N26)=0,"-",SUM(N8,N10,N12,N14,N16,N18,N20,N22,N24,N26))</f>
        <v>1</v>
      </c>
      <c r="O6" s="239" t="str">
        <f>IF(SUM(O8,O10,O12,O14,O16,O18,O20,O22,O24,O26)=0,"-",SUM(O8,O10,O12,O14,O16,O18,O20,O22,O24,O26))</f>
        <v>-</v>
      </c>
      <c r="P6" s="239">
        <f>IF(SUM(P8,P10,P12,P14,P16,P18,P20,P22,P24,P26)=0,"-",SUM(P8,P10,P12,P14,P16,P18,P20,P22,P24,P26))</f>
        <v>8</v>
      </c>
      <c r="Q6" s="239" t="str">
        <f>IF(SUM(Q8,Q10,Q12,Q14,Q16,Q18,Q20,Q22,Q24,Q26)=0,"-",SUM(Q8,Q10,Q12,Q14,Q16,Q18,Q20,Q22,Q24,Q26))</f>
        <v>-</v>
      </c>
      <c r="R6" s="239">
        <f>IF(SUM(R8,R10,R12,R14,R16,R18,R20,R22,R24,R26)=0,"-",SUM(R8,R10,R12,R14,R16,R18,R20,R22,R24,R26))</f>
        <v>11</v>
      </c>
      <c r="S6" s="239">
        <f>IF(SUM(S8,S10,S12,S14,S16,S18,S20,S22,S24,S26)=0,"-",SUM(S8,S10,S12,S14,S16,S18,S20,S22,S24,S26))</f>
        <v>2</v>
      </c>
      <c r="T6" s="239">
        <f>IF(SUM(T8,T10,T12,T14,T16,T18,T20,T22,T24,T26)=0,"-",SUM(T8,T10,T12,T14,T16,T18,T20,T22,T24,T26))</f>
        <v>64</v>
      </c>
      <c r="U6" s="239">
        <v>217</v>
      </c>
      <c r="V6" s="239" t="str">
        <f>IF(SUM(V8,V10,V12,V14,V16,V18,V20,V22,V24,V26)=0,"-",SUM(V8,V10,V12,V14,V16,V18,V20,V22,V24,V26))</f>
        <v>-</v>
      </c>
      <c r="W6" s="255">
        <f>IF(SUM(W8,W10,W12,W14,W16,W18,W20,W22)=0,"-",SUM(W8,W10,W12,W14,W16,W18,W20,W22))</f>
        <v>10</v>
      </c>
      <c r="X6" s="239">
        <f>IF(SUM(X8,X10,X12,X14,X16,X18,X20,X22)=0,"-",SUM(X8,X10,X12,X14,X16,X18,X20,X22))</f>
        <v>2</v>
      </c>
      <c r="Y6" s="239">
        <f>IF(SUM(Y8,Y10,Y12,Y14,Y16,Y18,Y20,Y22,Y24,Y26)=0,"-",SUM(Y8,Y10,Y12,Y14,Y16,Y18,Y20,Y22,Y24,Y26))</f>
        <v>12</v>
      </c>
      <c r="Z6" s="239">
        <f>IF(SUM(Z8,Z10,Z12,Z14,Z16,Z18,Z20,Z22,Z24,Z26)=0,"-",SUM(Z8,Z10,Z12,Z14,Z16,Z18,Z20,Z22,Z24,Z26))</f>
        <v>12</v>
      </c>
      <c r="AA6" s="239">
        <f>IF(SUM(AA8,AA10,AA12,AA14,AA16,AA18,AA20,AA22,AA24,AA26)=0,"-",SUM(AA8,AA10,AA12,AA14,AA16,AA18,AA20,AA22,AA24,AA26))</f>
        <v>8</v>
      </c>
    </row>
    <row r="7" spans="1:27" s="96" customFormat="1" ht="16.5" customHeight="1">
      <c r="A7" s="241"/>
      <c r="B7" s="254" t="s">
        <v>84</v>
      </c>
      <c r="C7" s="237">
        <f>IF(SUM(C9,C11,C13,C15,C17,C19,C21,C23,C25,C27)=0,"-",SUM(C9,C11,C13,C15,C17,C19,C21,C23,C25,C27))</f>
        <v>77</v>
      </c>
      <c r="D7" s="237">
        <f>IF(SUM(D9,D11,D13,D15,D17,D19,D21,D23,D25,D27)=0,"-",SUM(D9,D11,D13,D15,D17,D19,D21,D23,D25,D27))</f>
        <v>5</v>
      </c>
      <c r="E7" s="237">
        <f>IF(SUM(E9,E11,E13,E15,E17,E19,E21,E23,E25,E27)=0,"-",SUM(E9,E11,E13,E15,E17,E19,E21,E23,E25,E27))</f>
        <v>531</v>
      </c>
      <c r="F7" s="237" t="str">
        <f>IF(SUM(F9,F11,F13,F15,F17,F19,F21,F23,F25,F27)=0,"-",SUM(F9,F11,F13,F15,F17,F19,F21,F23,F25,F27))</f>
        <v>-</v>
      </c>
      <c r="G7" s="237">
        <f>IF(SUM(G9,G11,G13,G15,G17,G19,G21,G23,G25,G27)=0,"-",SUM(G9,G11,G13,G15,G17,G19,G21,G23,G25,G27))</f>
        <v>375</v>
      </c>
      <c r="H7" s="237">
        <f>IF(SUM(H9,H11,H13,H15,H17,H19,H21,H23,H25,H27)=0,"-",SUM(H9,H11,H13,H15,H17,H19,H21,H23,H25,H27))</f>
        <v>4</v>
      </c>
      <c r="I7" s="237">
        <f>IF(SUM(I9,I11,I13,I15,I17,I19,I21,I23,I25,I27)=0,"-",SUM(I9,I11,I13,I15,I17,I19,I21,I23,I25,I27))</f>
        <v>726</v>
      </c>
      <c r="J7" s="237">
        <f>IF(SUM(J9,J11,J13,J15,J17,J19,J21,J23,J25,J27)=0,"-",SUM(J9,J11,J13,J15,J17,J19,J21,J23,J25,J27))</f>
        <v>79</v>
      </c>
      <c r="K7" s="237">
        <f>IF(SUM(K9,K11,K13,K15,K17,K19,K21,K23,K25,K27)=0,"-",SUM(K9,K11,K13,K15,K17,K19,K21,K23,K25,K27))</f>
        <v>4</v>
      </c>
      <c r="L7" s="237">
        <f>IF(SUM(L9,L11,L13,L15,L17,L19,L21,L23,L25,L27)=0,"-",SUM(L9,L11,L13,L15,L17,L19,L21,L23,L25,L27))</f>
        <v>4</v>
      </c>
      <c r="M7" s="237">
        <f>IF(SUM(M9,M11,M13,M15,M17,M19,M21,M23,M25,M27)=0,"-",SUM(M9,M11,M13,M15,M17,M19,M21,M23,M25,M27))</f>
        <v>69</v>
      </c>
      <c r="N7" s="237" t="str">
        <f>IF(SUM(N9,N11,N13,N15,N17,N19,N21,N23,N25,N27)=0,"-",SUM(N9,N11,N13,N15,N17,N19,N21,N23,N25,N27))</f>
        <v>-</v>
      </c>
      <c r="O7" s="237" t="str">
        <f>IF(SUM(O9,O11,O13,O15,O17,O19,O21,O23,O25,O27)=0,"-",SUM(O9,O11,O13,O15,O17,O19,O21,O23,O25,O27))</f>
        <v>-</v>
      </c>
      <c r="P7" s="237">
        <f>IF(SUM(P9,P11,P13,P15,P17,P19,P21,P23,P25,P27)=0,"-",SUM(P9,P11,P13,P15,P17,P19,P21,P23,P25,P27))</f>
        <v>177</v>
      </c>
      <c r="Q7" s="237" t="str">
        <f>IF(SUM(Q9,Q11,Q13,Q15,Q17,Q19,Q21,Q23,Q25,Q27)=0,"-",SUM(Q9,Q11,Q13,Q15,Q17,Q19,Q21,Q23,Q25,Q27))</f>
        <v>-</v>
      </c>
      <c r="R7" s="237">
        <f>IF(SUM(R9,R11,R13,R15,R17,R19,R21,R23,R25,R27)=0,"-",SUM(R9,R11,R13,R15,R17,R19,R21,R23,R25,R27))</f>
        <v>189</v>
      </c>
      <c r="S7" s="237">
        <f>IF(SUM(S9,S11,S13,S15,S17,S19,S21,S23,S25,S27)=0,"-",SUM(S9,S11,S13,S15,S17,S19,S21,S23,S25,S27))</f>
        <v>132</v>
      </c>
      <c r="T7" s="237">
        <f>IF(SUM(T9,T11,T13,T15,T17,T19,T21,T23,T25,T27)=0,"-",SUM(T9,T11,T13,T15,T17,T19,T21,T23,T25,T27))</f>
        <v>2450</v>
      </c>
      <c r="U7" s="237">
        <v>4822</v>
      </c>
      <c r="V7" s="237" t="str">
        <f>IF(SUM(V9,V11,V13,V15,V17,V19,V21,V23,V25,V27)=0,"-",SUM(V9,V11,V13,V15,V17,V19,V21,V23,V25,V27))</f>
        <v>-</v>
      </c>
      <c r="W7" s="253"/>
      <c r="X7" s="247"/>
      <c r="Y7" s="237" t="str">
        <f>IF(SUM(Y9,Y11,Y13,Y15,Y17,Y19,Y21,Y23,Y25,Y27)=0,"-",SUM(Y9,Y11,Y13,Y15,Y17,Y19,Y21,Y23,Y25,Y27))</f>
        <v>-</v>
      </c>
      <c r="Z7" s="237" t="str">
        <f>IF(SUM(Z9,Z11,Z13,Z15,Z17,Z19,Z21,Z23,Z25,Z27)=0,"-",SUM(Z9,Z11,Z13,Z15,Z17,Z19,Z21,Z23,Z25,Z27))</f>
        <v>-</v>
      </c>
      <c r="AA7" s="237" t="str">
        <f>IF(SUM(AA9,AA11,AA13,AA15,AA17,AA19,AA21,AA23,AA25,AA27)=0,"-",SUM(AA9,AA11,AA13,AA15,AA17,AA19,AA21,AA23,AA25,AA27))</f>
        <v>-</v>
      </c>
    </row>
    <row r="8" spans="1:27" s="96" customFormat="1" ht="16.5" customHeight="1">
      <c r="A8" s="252" t="s">
        <v>92</v>
      </c>
      <c r="B8" s="235" t="s">
        <v>85</v>
      </c>
      <c r="C8" s="229">
        <v>1</v>
      </c>
      <c r="D8" s="229">
        <v>1</v>
      </c>
      <c r="E8" s="229">
        <v>7</v>
      </c>
      <c r="F8" s="229">
        <v>4</v>
      </c>
      <c r="G8" s="229">
        <v>12</v>
      </c>
      <c r="H8" s="229" t="s">
        <v>10</v>
      </c>
      <c r="I8" s="229" t="s">
        <v>10</v>
      </c>
      <c r="J8" s="229" t="s">
        <v>10</v>
      </c>
      <c r="K8" s="229">
        <v>1</v>
      </c>
      <c r="L8" s="229">
        <v>1</v>
      </c>
      <c r="M8" s="229">
        <v>2</v>
      </c>
      <c r="N8" s="229">
        <v>1</v>
      </c>
      <c r="O8" s="229" t="s">
        <v>10</v>
      </c>
      <c r="P8" s="229">
        <v>7</v>
      </c>
      <c r="Q8" s="229" t="s">
        <v>10</v>
      </c>
      <c r="R8" s="229">
        <v>5</v>
      </c>
      <c r="S8" s="229" t="s">
        <v>10</v>
      </c>
      <c r="T8" s="229">
        <v>18</v>
      </c>
      <c r="U8" s="229">
        <v>60</v>
      </c>
      <c r="V8" s="229" t="s">
        <v>10</v>
      </c>
      <c r="W8" s="229">
        <v>10</v>
      </c>
      <c r="X8" s="229">
        <v>2</v>
      </c>
      <c r="Y8" s="229">
        <v>12</v>
      </c>
      <c r="Z8" s="229">
        <v>12</v>
      </c>
      <c r="AA8" s="229">
        <v>8</v>
      </c>
    </row>
    <row r="9" spans="1:27" s="96" customFormat="1" ht="16.5" customHeight="1">
      <c r="A9" s="251"/>
      <c r="B9" s="231" t="s">
        <v>84</v>
      </c>
      <c r="C9" s="229" t="s">
        <v>10</v>
      </c>
      <c r="D9" s="229" t="s">
        <v>10</v>
      </c>
      <c r="E9" s="229" t="s">
        <v>10</v>
      </c>
      <c r="F9" s="229" t="s">
        <v>10</v>
      </c>
      <c r="G9" s="229" t="s">
        <v>10</v>
      </c>
      <c r="H9" s="229" t="s">
        <v>10</v>
      </c>
      <c r="I9" s="229" t="s">
        <v>10</v>
      </c>
      <c r="J9" s="229" t="s">
        <v>10</v>
      </c>
      <c r="K9" s="229" t="s">
        <v>10</v>
      </c>
      <c r="L9" s="229" t="s">
        <v>10</v>
      </c>
      <c r="M9" s="229" t="s">
        <v>10</v>
      </c>
      <c r="N9" s="229" t="s">
        <v>10</v>
      </c>
      <c r="O9" s="229" t="s">
        <v>10</v>
      </c>
      <c r="P9" s="229" t="s">
        <v>10</v>
      </c>
      <c r="Q9" s="229" t="s">
        <v>10</v>
      </c>
      <c r="R9" s="229" t="s">
        <v>10</v>
      </c>
      <c r="S9" s="229" t="s">
        <v>10</v>
      </c>
      <c r="T9" s="229" t="s">
        <v>10</v>
      </c>
      <c r="U9" s="227" t="s">
        <v>2</v>
      </c>
      <c r="V9" s="229" t="s">
        <v>10</v>
      </c>
      <c r="W9" s="228"/>
      <c r="X9" s="228"/>
      <c r="Y9" s="229" t="s">
        <v>10</v>
      </c>
      <c r="Z9" s="229" t="s">
        <v>10</v>
      </c>
      <c r="AA9" s="229" t="s">
        <v>10</v>
      </c>
    </row>
    <row r="10" spans="1:27" s="96" customFormat="1" ht="16.5" customHeight="1">
      <c r="A10" s="225" t="s">
        <v>26</v>
      </c>
      <c r="B10" s="224" t="s">
        <v>85</v>
      </c>
      <c r="C10" s="223" t="s">
        <v>10</v>
      </c>
      <c r="D10" s="223" t="s">
        <v>10</v>
      </c>
      <c r="E10" s="223" t="s">
        <v>10</v>
      </c>
      <c r="F10" s="223" t="s">
        <v>10</v>
      </c>
      <c r="G10" s="223">
        <v>9</v>
      </c>
      <c r="H10" s="223" t="s">
        <v>10</v>
      </c>
      <c r="I10" s="223" t="s">
        <v>10</v>
      </c>
      <c r="J10" s="223" t="s">
        <v>10</v>
      </c>
      <c r="K10" s="223" t="s">
        <v>10</v>
      </c>
      <c r="L10" s="223" t="s">
        <v>10</v>
      </c>
      <c r="M10" s="223" t="s">
        <v>10</v>
      </c>
      <c r="N10" s="223" t="s">
        <v>10</v>
      </c>
      <c r="O10" s="223" t="s">
        <v>10</v>
      </c>
      <c r="P10" s="223" t="s">
        <v>10</v>
      </c>
      <c r="Q10" s="223" t="s">
        <v>10</v>
      </c>
      <c r="R10" s="245" t="s">
        <v>10</v>
      </c>
      <c r="S10" s="223" t="s">
        <v>10</v>
      </c>
      <c r="T10" s="223" t="s">
        <v>10</v>
      </c>
      <c r="U10" s="223">
        <v>9</v>
      </c>
      <c r="V10" s="223" t="s">
        <v>2</v>
      </c>
      <c r="W10" s="223" t="s">
        <v>2</v>
      </c>
      <c r="X10" s="223" t="s">
        <v>2</v>
      </c>
      <c r="Y10" s="223" t="s">
        <v>2</v>
      </c>
      <c r="Z10" s="223" t="s">
        <v>2</v>
      </c>
      <c r="AA10" s="223" t="s">
        <v>2</v>
      </c>
    </row>
    <row r="11" spans="1:27" s="96" customFormat="1" ht="16.5" customHeight="1">
      <c r="A11" s="221"/>
      <c r="B11" s="220" t="s">
        <v>84</v>
      </c>
      <c r="C11" s="218">
        <v>64</v>
      </c>
      <c r="D11" s="218">
        <v>1</v>
      </c>
      <c r="E11" s="218" t="s">
        <v>10</v>
      </c>
      <c r="F11" s="218" t="s">
        <v>10</v>
      </c>
      <c r="G11" s="218">
        <v>174</v>
      </c>
      <c r="H11" s="218">
        <v>4</v>
      </c>
      <c r="I11" s="218">
        <v>154</v>
      </c>
      <c r="J11" s="218">
        <v>36</v>
      </c>
      <c r="K11" s="218">
        <v>4</v>
      </c>
      <c r="L11" s="218">
        <v>4</v>
      </c>
      <c r="M11" s="218">
        <v>30</v>
      </c>
      <c r="N11" s="218" t="s">
        <v>10</v>
      </c>
      <c r="O11" s="218" t="s">
        <v>10</v>
      </c>
      <c r="P11" s="218" t="s">
        <v>10</v>
      </c>
      <c r="Q11" s="218" t="s">
        <v>10</v>
      </c>
      <c r="R11" s="244">
        <v>11</v>
      </c>
      <c r="S11" s="218">
        <v>66</v>
      </c>
      <c r="T11" s="218" t="s">
        <v>10</v>
      </c>
      <c r="U11" s="218">
        <v>548</v>
      </c>
      <c r="V11" s="218" t="s">
        <v>2</v>
      </c>
      <c r="W11" s="219"/>
      <c r="X11" s="219"/>
      <c r="Y11" s="218" t="s">
        <v>2</v>
      </c>
      <c r="Z11" s="218" t="s">
        <v>2</v>
      </c>
      <c r="AA11" s="218" t="s">
        <v>2</v>
      </c>
    </row>
    <row r="12" spans="1:27" s="96" customFormat="1" ht="16.5" customHeight="1">
      <c r="A12" s="225" t="s">
        <v>91</v>
      </c>
      <c r="B12" s="224" t="s">
        <v>85</v>
      </c>
      <c r="C12" s="223" t="s">
        <v>2</v>
      </c>
      <c r="D12" s="223" t="s">
        <v>2</v>
      </c>
      <c r="E12" s="223" t="s">
        <v>2</v>
      </c>
      <c r="F12" s="223" t="s">
        <v>2</v>
      </c>
      <c r="G12" s="223">
        <v>6</v>
      </c>
      <c r="H12" s="223" t="s">
        <v>2</v>
      </c>
      <c r="I12" s="223" t="s">
        <v>2</v>
      </c>
      <c r="J12" s="223" t="s">
        <v>2</v>
      </c>
      <c r="K12" s="223" t="s">
        <v>2</v>
      </c>
      <c r="L12" s="223" t="s">
        <v>2</v>
      </c>
      <c r="M12" s="223" t="s">
        <v>2</v>
      </c>
      <c r="N12" s="223" t="s">
        <v>2</v>
      </c>
      <c r="O12" s="223" t="s">
        <v>2</v>
      </c>
      <c r="P12" s="223" t="s">
        <v>2</v>
      </c>
      <c r="Q12" s="223" t="s">
        <v>2</v>
      </c>
      <c r="R12" s="223">
        <v>1</v>
      </c>
      <c r="S12" s="223" t="s">
        <v>2</v>
      </c>
      <c r="T12" s="223" t="s">
        <v>2</v>
      </c>
      <c r="U12" s="223">
        <v>7</v>
      </c>
      <c r="V12" s="223" t="s">
        <v>2</v>
      </c>
      <c r="W12" s="223" t="s">
        <v>2</v>
      </c>
      <c r="X12" s="223" t="s">
        <v>2</v>
      </c>
      <c r="Y12" s="223" t="s">
        <v>2</v>
      </c>
      <c r="Z12" s="223" t="s">
        <v>2</v>
      </c>
      <c r="AA12" s="223" t="s">
        <v>2</v>
      </c>
    </row>
    <row r="13" spans="1:27" s="96" customFormat="1" ht="16.5" customHeight="1">
      <c r="A13" s="221"/>
      <c r="B13" s="220" t="s">
        <v>84</v>
      </c>
      <c r="C13" s="218" t="s">
        <v>2</v>
      </c>
      <c r="D13" s="218" t="s">
        <v>2</v>
      </c>
      <c r="E13" s="218" t="s">
        <v>2</v>
      </c>
      <c r="F13" s="218" t="s">
        <v>2</v>
      </c>
      <c r="G13" s="218" t="s">
        <v>2</v>
      </c>
      <c r="H13" s="218" t="s">
        <v>2</v>
      </c>
      <c r="I13" s="218" t="s">
        <v>2</v>
      </c>
      <c r="J13" s="218" t="s">
        <v>2</v>
      </c>
      <c r="K13" s="218" t="s">
        <v>2</v>
      </c>
      <c r="L13" s="218" t="s">
        <v>2</v>
      </c>
      <c r="M13" s="218" t="s">
        <v>2</v>
      </c>
      <c r="N13" s="218" t="s">
        <v>2</v>
      </c>
      <c r="O13" s="218" t="s">
        <v>2</v>
      </c>
      <c r="P13" s="218" t="s">
        <v>2</v>
      </c>
      <c r="Q13" s="218" t="s">
        <v>2</v>
      </c>
      <c r="R13" s="218" t="s">
        <v>2</v>
      </c>
      <c r="S13" s="218" t="s">
        <v>2</v>
      </c>
      <c r="T13" s="218" t="s">
        <v>2</v>
      </c>
      <c r="U13" s="218" t="s">
        <v>2</v>
      </c>
      <c r="V13" s="218" t="s">
        <v>2</v>
      </c>
      <c r="W13" s="219"/>
      <c r="X13" s="219"/>
      <c r="Y13" s="218" t="s">
        <v>2</v>
      </c>
      <c r="Z13" s="218" t="s">
        <v>2</v>
      </c>
      <c r="AA13" s="218" t="s">
        <v>2</v>
      </c>
    </row>
    <row r="14" spans="1:27" s="96" customFormat="1" ht="16.5" customHeight="1">
      <c r="A14" s="225" t="s">
        <v>90</v>
      </c>
      <c r="B14" s="224" t="s">
        <v>85</v>
      </c>
      <c r="C14" s="223" t="s">
        <v>2</v>
      </c>
      <c r="D14" s="223" t="s">
        <v>2</v>
      </c>
      <c r="E14" s="223" t="s">
        <v>2</v>
      </c>
      <c r="F14" s="223" t="s">
        <v>2</v>
      </c>
      <c r="G14" s="223">
        <v>4</v>
      </c>
      <c r="H14" s="223" t="s">
        <v>2</v>
      </c>
      <c r="I14" s="223" t="s">
        <v>2</v>
      </c>
      <c r="J14" s="223" t="s">
        <v>2</v>
      </c>
      <c r="K14" s="223" t="s">
        <v>2</v>
      </c>
      <c r="L14" s="223" t="s">
        <v>2</v>
      </c>
      <c r="M14" s="223" t="s">
        <v>2</v>
      </c>
      <c r="N14" s="223" t="s">
        <v>2</v>
      </c>
      <c r="O14" s="223" t="s">
        <v>2</v>
      </c>
      <c r="P14" s="223" t="s">
        <v>2</v>
      </c>
      <c r="Q14" s="223" t="s">
        <v>2</v>
      </c>
      <c r="R14" s="223">
        <v>1</v>
      </c>
      <c r="S14" s="223" t="s">
        <v>2</v>
      </c>
      <c r="T14" s="223" t="s">
        <v>2</v>
      </c>
      <c r="U14" s="223">
        <v>5</v>
      </c>
      <c r="V14" s="223" t="s">
        <v>2</v>
      </c>
      <c r="W14" s="223" t="s">
        <v>2</v>
      </c>
      <c r="X14" s="223" t="s">
        <v>2</v>
      </c>
      <c r="Y14" s="223" t="s">
        <v>2</v>
      </c>
      <c r="Z14" s="223" t="s">
        <v>2</v>
      </c>
      <c r="AA14" s="223" t="s">
        <v>2</v>
      </c>
    </row>
    <row r="15" spans="1:27" s="96" customFormat="1" ht="16.5" customHeight="1">
      <c r="A15" s="221"/>
      <c r="B15" s="220" t="s">
        <v>84</v>
      </c>
      <c r="C15" s="218" t="s">
        <v>2</v>
      </c>
      <c r="D15" s="218" t="s">
        <v>2</v>
      </c>
      <c r="E15" s="218" t="s">
        <v>2</v>
      </c>
      <c r="F15" s="218" t="s">
        <v>2</v>
      </c>
      <c r="G15" s="218" t="s">
        <v>2</v>
      </c>
      <c r="H15" s="218" t="s">
        <v>2</v>
      </c>
      <c r="I15" s="218" t="s">
        <v>2</v>
      </c>
      <c r="J15" s="218" t="s">
        <v>2</v>
      </c>
      <c r="K15" s="218" t="s">
        <v>2</v>
      </c>
      <c r="L15" s="218" t="s">
        <v>2</v>
      </c>
      <c r="M15" s="218" t="s">
        <v>2</v>
      </c>
      <c r="N15" s="218" t="s">
        <v>2</v>
      </c>
      <c r="O15" s="218" t="s">
        <v>2</v>
      </c>
      <c r="P15" s="218" t="s">
        <v>2</v>
      </c>
      <c r="Q15" s="218" t="s">
        <v>2</v>
      </c>
      <c r="R15" s="218" t="s">
        <v>2</v>
      </c>
      <c r="S15" s="218" t="s">
        <v>2</v>
      </c>
      <c r="T15" s="218" t="s">
        <v>2</v>
      </c>
      <c r="U15" s="222" t="s">
        <v>2</v>
      </c>
      <c r="V15" s="218" t="s">
        <v>2</v>
      </c>
      <c r="W15" s="219"/>
      <c r="X15" s="219"/>
      <c r="Y15" s="218" t="s">
        <v>2</v>
      </c>
      <c r="Z15" s="218" t="s">
        <v>2</v>
      </c>
      <c r="AA15" s="218" t="s">
        <v>2</v>
      </c>
    </row>
    <row r="16" spans="1:27" s="96" customFormat="1" ht="16.5" customHeight="1">
      <c r="A16" s="225" t="s">
        <v>89</v>
      </c>
      <c r="B16" s="224" t="s">
        <v>85</v>
      </c>
      <c r="C16" s="223" t="s">
        <v>2</v>
      </c>
      <c r="D16" s="223" t="s">
        <v>2</v>
      </c>
      <c r="E16" s="223" t="s">
        <v>2</v>
      </c>
      <c r="F16" s="223" t="s">
        <v>2</v>
      </c>
      <c r="G16" s="223">
        <v>5</v>
      </c>
      <c r="H16" s="223" t="s">
        <v>2</v>
      </c>
      <c r="I16" s="223" t="s">
        <v>2</v>
      </c>
      <c r="J16" s="223" t="s">
        <v>2</v>
      </c>
      <c r="K16" s="223" t="s">
        <v>2</v>
      </c>
      <c r="L16" s="223" t="s">
        <v>2</v>
      </c>
      <c r="M16" s="223" t="s">
        <v>2</v>
      </c>
      <c r="N16" s="223" t="s">
        <v>2</v>
      </c>
      <c r="O16" s="223" t="s">
        <v>2</v>
      </c>
      <c r="P16" s="223" t="s">
        <v>2</v>
      </c>
      <c r="Q16" s="223" t="s">
        <v>2</v>
      </c>
      <c r="R16" s="223">
        <v>1</v>
      </c>
      <c r="S16" s="223" t="s">
        <v>2</v>
      </c>
      <c r="T16" s="223" t="s">
        <v>2</v>
      </c>
      <c r="U16" s="223">
        <v>6</v>
      </c>
      <c r="V16" s="223" t="s">
        <v>2</v>
      </c>
      <c r="W16" s="223" t="s">
        <v>2</v>
      </c>
      <c r="X16" s="223" t="s">
        <v>2</v>
      </c>
      <c r="Y16" s="223" t="s">
        <v>2</v>
      </c>
      <c r="Z16" s="223" t="s">
        <v>2</v>
      </c>
      <c r="AA16" s="223" t="s">
        <v>2</v>
      </c>
    </row>
    <row r="17" spans="1:27" s="96" customFormat="1" ht="16.5" customHeight="1">
      <c r="A17" s="221"/>
      <c r="B17" s="220" t="s">
        <v>84</v>
      </c>
      <c r="C17" s="218" t="s">
        <v>2</v>
      </c>
      <c r="D17" s="218" t="s">
        <v>2</v>
      </c>
      <c r="E17" s="218" t="s">
        <v>2</v>
      </c>
      <c r="F17" s="218" t="s">
        <v>2</v>
      </c>
      <c r="G17" s="218" t="s">
        <v>2</v>
      </c>
      <c r="H17" s="218" t="s">
        <v>2</v>
      </c>
      <c r="I17" s="218" t="s">
        <v>2</v>
      </c>
      <c r="J17" s="218">
        <v>18</v>
      </c>
      <c r="K17" s="218" t="s">
        <v>2</v>
      </c>
      <c r="L17" s="218" t="s">
        <v>2</v>
      </c>
      <c r="M17" s="218">
        <v>24</v>
      </c>
      <c r="N17" s="218" t="s">
        <v>2</v>
      </c>
      <c r="O17" s="218" t="s">
        <v>2</v>
      </c>
      <c r="P17" s="218" t="s">
        <v>2</v>
      </c>
      <c r="Q17" s="218" t="s">
        <v>2</v>
      </c>
      <c r="R17" s="218" t="s">
        <v>2</v>
      </c>
      <c r="S17" s="218" t="s">
        <v>2</v>
      </c>
      <c r="T17" s="218" t="s">
        <v>2</v>
      </c>
      <c r="U17" s="218">
        <v>42</v>
      </c>
      <c r="V17" s="218" t="s">
        <v>2</v>
      </c>
      <c r="W17" s="219"/>
      <c r="X17" s="219"/>
      <c r="Y17" s="218" t="s">
        <v>2</v>
      </c>
      <c r="Z17" s="218" t="s">
        <v>2</v>
      </c>
      <c r="AA17" s="218" t="s">
        <v>2</v>
      </c>
    </row>
    <row r="18" spans="1:27" s="96" customFormat="1" ht="16.5" customHeight="1">
      <c r="A18" s="225" t="s">
        <v>88</v>
      </c>
      <c r="B18" s="224" t="s">
        <v>85</v>
      </c>
      <c r="C18" s="223" t="s">
        <v>2</v>
      </c>
      <c r="D18" s="223" t="s">
        <v>2</v>
      </c>
      <c r="E18" s="223" t="s">
        <v>2</v>
      </c>
      <c r="F18" s="223" t="s">
        <v>2</v>
      </c>
      <c r="G18" s="223">
        <v>2</v>
      </c>
      <c r="H18" s="223" t="s">
        <v>2</v>
      </c>
      <c r="I18" s="223" t="s">
        <v>2</v>
      </c>
      <c r="J18" s="223" t="s">
        <v>2</v>
      </c>
      <c r="K18" s="223" t="s">
        <v>2</v>
      </c>
      <c r="L18" s="223" t="s">
        <v>2</v>
      </c>
      <c r="M18" s="223" t="s">
        <v>2</v>
      </c>
      <c r="N18" s="223" t="s">
        <v>2</v>
      </c>
      <c r="O18" s="223" t="s">
        <v>2</v>
      </c>
      <c r="P18" s="223" t="s">
        <v>10</v>
      </c>
      <c r="Q18" s="223" t="s">
        <v>2</v>
      </c>
      <c r="R18" s="223" t="s">
        <v>2</v>
      </c>
      <c r="S18" s="223">
        <v>1</v>
      </c>
      <c r="T18" s="223">
        <v>2</v>
      </c>
      <c r="U18" s="223">
        <v>5</v>
      </c>
      <c r="V18" s="223" t="s">
        <v>2</v>
      </c>
      <c r="W18" s="223" t="s">
        <v>2</v>
      </c>
      <c r="X18" s="223" t="s">
        <v>2</v>
      </c>
      <c r="Y18" s="223" t="s">
        <v>2</v>
      </c>
      <c r="Z18" s="223" t="s">
        <v>2</v>
      </c>
      <c r="AA18" s="223" t="s">
        <v>2</v>
      </c>
    </row>
    <row r="19" spans="1:27" s="96" customFormat="1" ht="16.5" customHeight="1">
      <c r="A19" s="226"/>
      <c r="B19" s="220" t="s">
        <v>84</v>
      </c>
      <c r="C19" s="222" t="s">
        <v>2</v>
      </c>
      <c r="D19" s="222" t="s">
        <v>2</v>
      </c>
      <c r="E19" s="222" t="s">
        <v>2</v>
      </c>
      <c r="F19" s="222" t="s">
        <v>2</v>
      </c>
      <c r="G19" s="222" t="s">
        <v>2</v>
      </c>
      <c r="H19" s="222" t="s">
        <v>2</v>
      </c>
      <c r="I19" s="222" t="s">
        <v>2</v>
      </c>
      <c r="J19" s="222" t="s">
        <v>2</v>
      </c>
      <c r="K19" s="222" t="s">
        <v>2</v>
      </c>
      <c r="L19" s="222" t="s">
        <v>2</v>
      </c>
      <c r="M19" s="222" t="s">
        <v>2</v>
      </c>
      <c r="N19" s="222" t="s">
        <v>2</v>
      </c>
      <c r="O19" s="222" t="s">
        <v>2</v>
      </c>
      <c r="P19" s="222" t="s">
        <v>2</v>
      </c>
      <c r="Q19" s="222" t="s">
        <v>2</v>
      </c>
      <c r="R19" s="222" t="s">
        <v>2</v>
      </c>
      <c r="S19" s="222" t="s">
        <v>2</v>
      </c>
      <c r="T19" s="222" t="s">
        <v>2</v>
      </c>
      <c r="U19" s="222" t="s">
        <v>2</v>
      </c>
      <c r="V19" s="218" t="s">
        <v>2</v>
      </c>
      <c r="W19" s="219"/>
      <c r="X19" s="219"/>
      <c r="Y19" s="218" t="s">
        <v>2</v>
      </c>
      <c r="Z19" s="218" t="s">
        <v>2</v>
      </c>
      <c r="AA19" s="218" t="s">
        <v>2</v>
      </c>
    </row>
    <row r="20" spans="1:27" s="96" customFormat="1" ht="16.5" customHeight="1">
      <c r="A20" s="225" t="s">
        <v>87</v>
      </c>
      <c r="B20" s="224" t="s">
        <v>85</v>
      </c>
      <c r="C20" s="223" t="s">
        <v>2</v>
      </c>
      <c r="D20" s="223" t="s">
        <v>2</v>
      </c>
      <c r="E20" s="223" t="s">
        <v>2</v>
      </c>
      <c r="F20" s="223" t="s">
        <v>2</v>
      </c>
      <c r="G20" s="223">
        <v>5</v>
      </c>
      <c r="H20" s="223" t="s">
        <v>2</v>
      </c>
      <c r="I20" s="223" t="s">
        <v>2</v>
      </c>
      <c r="J20" s="223" t="s">
        <v>2</v>
      </c>
      <c r="K20" s="223" t="s">
        <v>2</v>
      </c>
      <c r="L20" s="223" t="s">
        <v>2</v>
      </c>
      <c r="M20" s="223" t="s">
        <v>2</v>
      </c>
      <c r="N20" s="223" t="s">
        <v>2</v>
      </c>
      <c r="O20" s="223" t="s">
        <v>2</v>
      </c>
      <c r="P20" s="223" t="s">
        <v>2</v>
      </c>
      <c r="Q20" s="223" t="s">
        <v>2</v>
      </c>
      <c r="R20" s="223" t="s">
        <v>2</v>
      </c>
      <c r="S20" s="223" t="s">
        <v>2</v>
      </c>
      <c r="T20" s="223" t="s">
        <v>2</v>
      </c>
      <c r="U20" s="223">
        <v>5</v>
      </c>
      <c r="V20" s="223" t="s">
        <v>2</v>
      </c>
      <c r="W20" s="223" t="s">
        <v>2</v>
      </c>
      <c r="X20" s="223" t="s">
        <v>2</v>
      </c>
      <c r="Y20" s="223" t="s">
        <v>2</v>
      </c>
      <c r="Z20" s="223" t="s">
        <v>2</v>
      </c>
      <c r="AA20" s="223" t="s">
        <v>2</v>
      </c>
    </row>
    <row r="21" spans="1:27" s="96" customFormat="1" ht="16.5" customHeight="1">
      <c r="A21" s="226"/>
      <c r="B21" s="220" t="s">
        <v>84</v>
      </c>
      <c r="C21" s="222" t="s">
        <v>2</v>
      </c>
      <c r="D21" s="222" t="s">
        <v>2</v>
      </c>
      <c r="E21" s="222" t="s">
        <v>2</v>
      </c>
      <c r="F21" s="222" t="s">
        <v>2</v>
      </c>
      <c r="G21" s="222">
        <v>16</v>
      </c>
      <c r="H21" s="222" t="s">
        <v>2</v>
      </c>
      <c r="I21" s="222" t="s">
        <v>2</v>
      </c>
      <c r="J21" s="222" t="s">
        <v>2</v>
      </c>
      <c r="K21" s="222" t="s">
        <v>2</v>
      </c>
      <c r="L21" s="222" t="s">
        <v>2</v>
      </c>
      <c r="M21" s="222" t="s">
        <v>2</v>
      </c>
      <c r="N21" s="222" t="s">
        <v>2</v>
      </c>
      <c r="O21" s="222" t="s">
        <v>2</v>
      </c>
      <c r="P21" s="222" t="s">
        <v>2</v>
      </c>
      <c r="Q21" s="222" t="s">
        <v>2</v>
      </c>
      <c r="R21" s="222" t="s">
        <v>2</v>
      </c>
      <c r="S21" s="222" t="s">
        <v>2</v>
      </c>
      <c r="T21" s="222" t="s">
        <v>2</v>
      </c>
      <c r="U21" s="218">
        <v>16</v>
      </c>
      <c r="V21" s="218" t="s">
        <v>2</v>
      </c>
      <c r="W21" s="219"/>
      <c r="X21" s="219"/>
      <c r="Y21" s="218" t="s">
        <v>2</v>
      </c>
      <c r="Z21" s="218" t="s">
        <v>2</v>
      </c>
      <c r="AA21" s="218" t="s">
        <v>2</v>
      </c>
    </row>
    <row r="22" spans="1:27" s="96" customFormat="1" ht="16.5" customHeight="1">
      <c r="A22" s="225" t="s">
        <v>20</v>
      </c>
      <c r="B22" s="224" t="s">
        <v>85</v>
      </c>
      <c r="C22" s="223" t="s">
        <v>2</v>
      </c>
      <c r="D22" s="223" t="s">
        <v>2</v>
      </c>
      <c r="E22" s="223" t="s">
        <v>2</v>
      </c>
      <c r="F22" s="223" t="s">
        <v>2</v>
      </c>
      <c r="G22" s="223">
        <v>5</v>
      </c>
      <c r="H22" s="223" t="s">
        <v>2</v>
      </c>
      <c r="I22" s="223" t="s">
        <v>2</v>
      </c>
      <c r="J22" s="223" t="s">
        <v>2</v>
      </c>
      <c r="K22" s="223" t="s">
        <v>2</v>
      </c>
      <c r="L22" s="223" t="s">
        <v>2</v>
      </c>
      <c r="M22" s="223" t="s">
        <v>2</v>
      </c>
      <c r="N22" s="223" t="s">
        <v>2</v>
      </c>
      <c r="O22" s="223" t="s">
        <v>2</v>
      </c>
      <c r="P22" s="223" t="s">
        <v>2</v>
      </c>
      <c r="Q22" s="223" t="s">
        <v>2</v>
      </c>
      <c r="R22" s="223">
        <v>1</v>
      </c>
      <c r="S22" s="223" t="s">
        <v>2</v>
      </c>
      <c r="T22" s="223" t="s">
        <v>2</v>
      </c>
      <c r="U22" s="223">
        <v>6</v>
      </c>
      <c r="V22" s="223" t="s">
        <v>2</v>
      </c>
      <c r="W22" s="223" t="s">
        <v>2</v>
      </c>
      <c r="X22" s="223" t="s">
        <v>2</v>
      </c>
      <c r="Y22" s="223" t="s">
        <v>2</v>
      </c>
      <c r="Z22" s="223" t="s">
        <v>2</v>
      </c>
      <c r="AA22" s="223" t="s">
        <v>2</v>
      </c>
    </row>
    <row r="23" spans="1:27" s="96" customFormat="1" ht="16.5" customHeight="1">
      <c r="A23" s="226"/>
      <c r="B23" s="220" t="s">
        <v>84</v>
      </c>
      <c r="C23" s="222">
        <v>3</v>
      </c>
      <c r="D23" s="222">
        <v>4</v>
      </c>
      <c r="E23" s="222" t="s">
        <v>2</v>
      </c>
      <c r="F23" s="222" t="s">
        <v>2</v>
      </c>
      <c r="G23" s="222" t="s">
        <v>2</v>
      </c>
      <c r="H23" s="222" t="s">
        <v>2</v>
      </c>
      <c r="I23" s="222">
        <v>29</v>
      </c>
      <c r="J23" s="222">
        <v>25</v>
      </c>
      <c r="K23" s="222" t="s">
        <v>2</v>
      </c>
      <c r="L23" s="222" t="s">
        <v>2</v>
      </c>
      <c r="M23" s="222">
        <v>10</v>
      </c>
      <c r="N23" s="222" t="s">
        <v>2</v>
      </c>
      <c r="O23" s="222" t="s">
        <v>2</v>
      </c>
      <c r="P23" s="222" t="s">
        <v>2</v>
      </c>
      <c r="Q23" s="222" t="s">
        <v>2</v>
      </c>
      <c r="R23" s="222" t="s">
        <v>2</v>
      </c>
      <c r="S23" s="222">
        <v>3</v>
      </c>
      <c r="T23" s="222" t="s">
        <v>2</v>
      </c>
      <c r="U23" s="222">
        <v>74</v>
      </c>
      <c r="V23" s="218" t="s">
        <v>2</v>
      </c>
      <c r="W23" s="219"/>
      <c r="X23" s="219"/>
      <c r="Y23" s="218" t="s">
        <v>2</v>
      </c>
      <c r="Z23" s="218" t="s">
        <v>2</v>
      </c>
      <c r="AA23" s="218" t="s">
        <v>2</v>
      </c>
    </row>
    <row r="24" spans="1:27" s="96" customFormat="1" ht="16.5" customHeight="1">
      <c r="A24" s="225" t="s">
        <v>19</v>
      </c>
      <c r="B24" s="224" t="s">
        <v>85</v>
      </c>
      <c r="C24" s="223" t="s">
        <v>2</v>
      </c>
      <c r="D24" s="223" t="s">
        <v>2</v>
      </c>
      <c r="E24" s="223" t="s">
        <v>2</v>
      </c>
      <c r="F24" s="223" t="s">
        <v>2</v>
      </c>
      <c r="G24" s="223">
        <v>8</v>
      </c>
      <c r="H24" s="223" t="s">
        <v>2</v>
      </c>
      <c r="I24" s="223" t="s">
        <v>2</v>
      </c>
      <c r="J24" s="223" t="s">
        <v>2</v>
      </c>
      <c r="K24" s="223" t="s">
        <v>2</v>
      </c>
      <c r="L24" s="223" t="s">
        <v>2</v>
      </c>
      <c r="M24" s="223">
        <v>1</v>
      </c>
      <c r="N24" s="223" t="s">
        <v>2</v>
      </c>
      <c r="O24" s="223" t="s">
        <v>2</v>
      </c>
      <c r="P24" s="223" t="s">
        <v>2</v>
      </c>
      <c r="Q24" s="223" t="s">
        <v>2</v>
      </c>
      <c r="R24" s="223" t="s">
        <v>2</v>
      </c>
      <c r="S24" s="223" t="s">
        <v>2</v>
      </c>
      <c r="T24" s="223" t="s">
        <v>2</v>
      </c>
      <c r="U24" s="223">
        <v>9</v>
      </c>
      <c r="V24" s="222" t="s">
        <v>2</v>
      </c>
      <c r="W24" s="222" t="s">
        <v>2</v>
      </c>
      <c r="X24" s="222" t="s">
        <v>2</v>
      </c>
      <c r="Y24" s="222" t="s">
        <v>2</v>
      </c>
      <c r="Z24" s="222" t="s">
        <v>2</v>
      </c>
      <c r="AA24" s="222" t="s">
        <v>2</v>
      </c>
    </row>
    <row r="25" spans="1:27" s="96" customFormat="1" ht="16.5" customHeight="1">
      <c r="A25" s="221"/>
      <c r="B25" s="220" t="s">
        <v>84</v>
      </c>
      <c r="C25" s="218" t="s">
        <v>2</v>
      </c>
      <c r="D25" s="218" t="s">
        <v>2</v>
      </c>
      <c r="E25" s="218" t="s">
        <v>2</v>
      </c>
      <c r="F25" s="218" t="s">
        <v>2</v>
      </c>
      <c r="G25" s="218" t="s">
        <v>2</v>
      </c>
      <c r="H25" s="218" t="s">
        <v>2</v>
      </c>
      <c r="I25" s="218">
        <v>20</v>
      </c>
      <c r="J25" s="218" t="s">
        <v>2</v>
      </c>
      <c r="K25" s="218" t="s">
        <v>2</v>
      </c>
      <c r="L25" s="218" t="s">
        <v>2</v>
      </c>
      <c r="M25" s="218" t="s">
        <v>2</v>
      </c>
      <c r="N25" s="218" t="s">
        <v>2</v>
      </c>
      <c r="O25" s="218" t="s">
        <v>2</v>
      </c>
      <c r="P25" s="218" t="s">
        <v>2</v>
      </c>
      <c r="Q25" s="218" t="s">
        <v>2</v>
      </c>
      <c r="R25" s="218" t="s">
        <v>2</v>
      </c>
      <c r="S25" s="218">
        <v>63</v>
      </c>
      <c r="T25" s="218">
        <v>76</v>
      </c>
      <c r="U25" s="218">
        <v>159</v>
      </c>
      <c r="V25" s="218" t="s">
        <v>2</v>
      </c>
      <c r="W25" s="219"/>
      <c r="X25" s="219"/>
      <c r="Y25" s="218" t="s">
        <v>2</v>
      </c>
      <c r="Z25" s="218" t="s">
        <v>2</v>
      </c>
      <c r="AA25" s="218" t="s">
        <v>2</v>
      </c>
    </row>
    <row r="26" spans="1:27" s="96" customFormat="1" ht="16.5" customHeight="1">
      <c r="A26" s="250" t="s">
        <v>18</v>
      </c>
      <c r="B26" s="249" t="s">
        <v>86</v>
      </c>
      <c r="C26" s="233">
        <v>2</v>
      </c>
      <c r="D26" s="233" t="s">
        <v>2</v>
      </c>
      <c r="E26" s="233">
        <v>8</v>
      </c>
      <c r="F26" s="233">
        <v>3</v>
      </c>
      <c r="G26" s="233">
        <v>43</v>
      </c>
      <c r="H26" s="233" t="s">
        <v>2</v>
      </c>
      <c r="I26" s="233">
        <v>1</v>
      </c>
      <c r="J26" s="233" t="s">
        <v>2</v>
      </c>
      <c r="K26" s="233" t="s">
        <v>2</v>
      </c>
      <c r="L26" s="233" t="s">
        <v>2</v>
      </c>
      <c r="M26" s="233" t="s">
        <v>2</v>
      </c>
      <c r="N26" s="233" t="s">
        <v>2</v>
      </c>
      <c r="O26" s="233" t="s">
        <v>2</v>
      </c>
      <c r="P26" s="233">
        <v>1</v>
      </c>
      <c r="Q26" s="233" t="s">
        <v>2</v>
      </c>
      <c r="R26" s="233">
        <v>2</v>
      </c>
      <c r="S26" s="233">
        <v>1</v>
      </c>
      <c r="T26" s="233">
        <v>44</v>
      </c>
      <c r="U26" s="233">
        <v>105</v>
      </c>
      <c r="V26" s="233" t="s">
        <v>2</v>
      </c>
      <c r="W26" s="233" t="s">
        <v>10</v>
      </c>
      <c r="X26" s="233" t="s">
        <v>10</v>
      </c>
      <c r="Y26" s="233" t="s">
        <v>10</v>
      </c>
      <c r="Z26" s="233" t="s">
        <v>10</v>
      </c>
      <c r="AA26" s="233" t="s">
        <v>10</v>
      </c>
    </row>
    <row r="27" spans="1:27" s="96" customFormat="1" ht="16.5" customHeight="1">
      <c r="A27" s="248"/>
      <c r="B27" s="231" t="s">
        <v>84</v>
      </c>
      <c r="C27" s="227">
        <v>10</v>
      </c>
      <c r="D27" s="227" t="s">
        <v>2</v>
      </c>
      <c r="E27" s="227">
        <v>531</v>
      </c>
      <c r="F27" s="227" t="s">
        <v>2</v>
      </c>
      <c r="G27" s="227">
        <v>185</v>
      </c>
      <c r="H27" s="227" t="s">
        <v>2</v>
      </c>
      <c r="I27" s="227">
        <v>523</v>
      </c>
      <c r="J27" s="227" t="s">
        <v>2</v>
      </c>
      <c r="K27" s="227" t="s">
        <v>2</v>
      </c>
      <c r="L27" s="227" t="s">
        <v>2</v>
      </c>
      <c r="M27" s="227">
        <v>5</v>
      </c>
      <c r="N27" s="227" t="s">
        <v>2</v>
      </c>
      <c r="O27" s="227" t="s">
        <v>2</v>
      </c>
      <c r="P27" s="227">
        <v>177</v>
      </c>
      <c r="Q27" s="227" t="s">
        <v>2</v>
      </c>
      <c r="R27" s="227">
        <v>178</v>
      </c>
      <c r="S27" s="227" t="s">
        <v>2</v>
      </c>
      <c r="T27" s="227">
        <v>2374</v>
      </c>
      <c r="U27" s="227">
        <v>3983</v>
      </c>
      <c r="V27" s="227" t="s">
        <v>2</v>
      </c>
      <c r="W27" s="228"/>
      <c r="X27" s="228"/>
      <c r="Y27" s="227" t="s">
        <v>10</v>
      </c>
      <c r="Z27" s="227" t="s">
        <v>10</v>
      </c>
      <c r="AA27" s="227" t="s">
        <v>10</v>
      </c>
    </row>
    <row r="28" spans="1:27" s="96" customFormat="1" ht="16.5" customHeight="1">
      <c r="A28" s="243" t="s">
        <v>16</v>
      </c>
      <c r="B28" s="242" t="s">
        <v>85</v>
      </c>
      <c r="C28" s="246" t="str">
        <f>IF(SUM(C30,C32,C34,C36,C38)=0,"-",SUM(C30,C32,C34,C36,C38))</f>
        <v>-</v>
      </c>
      <c r="D28" s="246" t="str">
        <f>IF(SUM(D30,D32,D34,D36,D38)=0,"-",SUM(D30,D32,D34,D36,D38))</f>
        <v>-</v>
      </c>
      <c r="E28" s="246">
        <f>IF(SUM(E30,E32,E34,E36,E38)=0,"-",SUM(E30,E32,E34,E36,E38))</f>
        <v>3</v>
      </c>
      <c r="F28" s="246">
        <f>IF(SUM(F30,F32,F34,F36,F38)=0,"-",SUM(F30,F32,F34,F36,F38))</f>
        <v>2</v>
      </c>
      <c r="G28" s="246">
        <f>IF(SUM(G30,G32,G34,G36,G38)=0,"-",SUM(G30,G32,G34,G36,G38))</f>
        <v>33</v>
      </c>
      <c r="H28" s="246" t="str">
        <f>IF(SUM(H30,H32,H34,H36,H38)=0,"-",SUM(H30,H32,H34,H36,H38))</f>
        <v>-</v>
      </c>
      <c r="I28" s="246" t="str">
        <f>IF(SUM(I30,I32,I34,I36,I38)=0,"-",SUM(I30,I32,I34,I36,I38))</f>
        <v>-</v>
      </c>
      <c r="J28" s="246" t="str">
        <f>IF(SUM(J30,J32,J34,J36,J38)=0,"-",SUM(J30,J32,J34,J36,J38))</f>
        <v>-</v>
      </c>
      <c r="K28" s="246" t="str">
        <f>IF(SUM(K30,K32,K34,K36,K38)=0,"-",SUM(K30,K32,K34,K36,K38))</f>
        <v>-</v>
      </c>
      <c r="L28" s="246" t="str">
        <f>IF(SUM(L30,L32,L34,L36,L38)=0,"-",SUM(L30,L32,L34,L36,L38))</f>
        <v>-</v>
      </c>
      <c r="M28" s="246" t="str">
        <f>IF(SUM(M30,M32,M34,M36,M38)=0,"-",SUM(M30,M32,M34,M36,M38))</f>
        <v>-</v>
      </c>
      <c r="N28" s="246">
        <f>IF(SUM(N30,N32,N34,N36,N38)=0,"-",SUM(N30,N32,N34,N36,N38))</f>
        <v>1</v>
      </c>
      <c r="O28" s="246" t="str">
        <f>IF(SUM(O30,O32,O34,O36,O38)=0,"-",SUM(O30,O32,O34,O36,O38))</f>
        <v>-</v>
      </c>
      <c r="P28" s="246" t="str">
        <f>IF(SUM(P30,P32,P34,P36,P38)=0,"-",SUM(P30,P32,P34,P36,P38))</f>
        <v>-</v>
      </c>
      <c r="Q28" s="246" t="str">
        <f>IF(SUM(Q30,Q32,Q34,Q36,Q38)=0,"-",SUM(Q30,Q32,Q34,Q36,Q38))</f>
        <v>-</v>
      </c>
      <c r="R28" s="246">
        <f>IF(SUM(R30,R32,R34,R36,R38)=0,"-",SUM(R30,R32,R34,R36,R38))</f>
        <v>6</v>
      </c>
      <c r="S28" s="246" t="str">
        <f>IF(SUM(S30,S32,S34,S36,S38)=0,"-",SUM(S30,S32,S34,S36,S38))</f>
        <v>-</v>
      </c>
      <c r="T28" s="246">
        <f>IF(SUM(T30,T32,T34,T36,T38)=0,"-",SUM(T30,T32,T34,T36,T38))</f>
        <v>12</v>
      </c>
      <c r="U28" s="246">
        <v>57</v>
      </c>
      <c r="V28" s="246" t="str">
        <f>IF(SUM(V30,V32,V34,V36,V38)=0,"-",SUM(V30,V32,V34,V36,V38))</f>
        <v>-</v>
      </c>
      <c r="W28" s="246">
        <f>IF(SUM(W30,W32,W34,W36,W38)=0,"-",SUM(W30,W32,W34,W36,W38))</f>
        <v>8</v>
      </c>
      <c r="X28" s="246">
        <f>IF(SUM(X30,X32,X34,X36,X38)=0,"-",SUM(X30,X32,X34,X36,X38))</f>
        <v>1</v>
      </c>
      <c r="Y28" s="246">
        <f>IF(SUM(Y30,Y32,Y34,Y36,Y38)=0,"-",SUM(Y30,Y32,Y34,Y36,Y38))</f>
        <v>5</v>
      </c>
      <c r="Z28" s="246">
        <f>IF(SUM(Z30,Z32,Z34,Z36,Z38)=0,"-",SUM(Z30,Z32,Z34,Z36,Z38))</f>
        <v>5</v>
      </c>
      <c r="AA28" s="246">
        <f>IF(SUM(AA30,AA32,AA34,AA36,AA38)=0,"-",SUM(AA30,AA32,AA34,AA36,AA38))</f>
        <v>5</v>
      </c>
    </row>
    <row r="29" spans="1:27" s="96" customFormat="1" ht="16.5" customHeight="1">
      <c r="A29" s="241"/>
      <c r="B29" s="240" t="s">
        <v>84</v>
      </c>
      <c r="C29" s="246">
        <f>IF(SUM(C31,C33,C35,C37,C39)=0,"-",SUM(C31,C33,C35,C37,C39))</f>
        <v>107</v>
      </c>
      <c r="D29" s="246">
        <f>IF(SUM(D31,D33,D35,D37,D39)=0,"-",SUM(D31,D33,D35,D37,D39))</f>
        <v>38</v>
      </c>
      <c r="E29" s="246" t="str">
        <f>IF(SUM(E31,E33,E35,E37,E39)=0,"-",SUM(E31,E33,E35,E37,E39))</f>
        <v>-</v>
      </c>
      <c r="F29" s="246" t="str">
        <f>IF(SUM(F31,F33,F35,F37,F39)=0,"-",SUM(F31,F33,F35,F37,F39))</f>
        <v>-</v>
      </c>
      <c r="G29" s="246">
        <f>IF(SUM(G31,G33,G35,G37,G39)=0,"-",SUM(G31,G33,G35,G37,G39))</f>
        <v>10</v>
      </c>
      <c r="H29" s="246" t="str">
        <f>IF(SUM(H31,H33,H35,H37,H39)=0,"-",SUM(H31,H33,H35,H37,H39))</f>
        <v>-</v>
      </c>
      <c r="I29" s="246">
        <f>IF(SUM(I31,I33,I35,I37,I39)=0,"-",SUM(I31,I33,I35,I37,I39))</f>
        <v>29</v>
      </c>
      <c r="J29" s="246">
        <f>IF(SUM(J31,J33,J35,J37,J39)=0,"-",SUM(J31,J33,J35,J37,J39))</f>
        <v>119</v>
      </c>
      <c r="K29" s="246">
        <f>IF(SUM(K31,K33,K35,K37,K39)=0,"-",SUM(K31,K33,K35,K37,K39))</f>
        <v>2</v>
      </c>
      <c r="L29" s="246" t="str">
        <f>IF(SUM(L31,L33,L35,L37,L39)=0,"-",SUM(L31,L33,L35,L37,L39))</f>
        <v>-</v>
      </c>
      <c r="M29" s="246">
        <f>IF(SUM(M31,M33,M35,M37,M39)=0,"-",SUM(M31,M33,M35,M37,M39))</f>
        <v>81</v>
      </c>
      <c r="N29" s="246" t="str">
        <f>IF(SUM(N31,N33,N35,N37,N39)=0,"-",SUM(N31,N33,N35,N37,N39))</f>
        <v>-</v>
      </c>
      <c r="O29" s="246" t="str">
        <f>IF(SUM(O31,O33,O35,O37,O39)=0,"-",SUM(O31,O33,O35,O37,O39))</f>
        <v>-</v>
      </c>
      <c r="P29" s="246">
        <f>IF(SUM(P31,P33,P35,P37,P39)=0,"-",SUM(P31,P33,P35,P37,P39))</f>
        <v>47</v>
      </c>
      <c r="Q29" s="246" t="str">
        <f>IF(SUM(Q31,Q33,Q35,Q37,Q39)=0,"-",SUM(Q31,Q33,Q35,Q37,Q39))</f>
        <v>-</v>
      </c>
      <c r="R29" s="246" t="str">
        <f>IF(SUM(R31,R33,R35,R37,R39)=0,"-",SUM(R31,R33,R35,R37,R39))</f>
        <v>-</v>
      </c>
      <c r="S29" s="246">
        <f>IF(SUM(S31,S33,S35,S37,S39)=0,"-",SUM(S31,S33,S35,S37,S39))</f>
        <v>3</v>
      </c>
      <c r="T29" s="246">
        <f>IF(SUM(T31,T33,T35,T37,T39)=0,"-",SUM(T31,T33,T35,T37,T39))</f>
        <v>4</v>
      </c>
      <c r="U29" s="246">
        <v>440</v>
      </c>
      <c r="V29" s="246" t="str">
        <f>IF(SUM(V31,V33,V35,V37,V39)=0,"-",SUM(V31,V33,V35,V37,V39))</f>
        <v>-</v>
      </c>
      <c r="W29" s="247"/>
      <c r="X29" s="247"/>
      <c r="Y29" s="246" t="str">
        <f>IF(SUM(Y31,Y33,Y35,Y37,Y39)=0,"-",SUM(Y31,Y33,Y35,Y37,Y39))</f>
        <v>-</v>
      </c>
      <c r="Z29" s="246" t="str">
        <f>IF(SUM(Z31,Z33,Z35,Z37,Z39)=0,"-",SUM(Z31,Z33,Z35,Z37,Z39))</f>
        <v>-</v>
      </c>
      <c r="AA29" s="246" t="str">
        <f>IF(SUM(AA31,AA33,AA35,AA37,AA39)=0,"-",SUM(AA31,AA33,AA35,AA37,AA39))</f>
        <v>-</v>
      </c>
    </row>
    <row r="30" spans="1:27" s="96" customFormat="1" ht="16.5" customHeight="1">
      <c r="A30" s="236" t="s">
        <v>15</v>
      </c>
      <c r="B30" s="235" t="s">
        <v>85</v>
      </c>
      <c r="C30" s="233" t="s">
        <v>2</v>
      </c>
      <c r="D30" s="233" t="s">
        <v>2</v>
      </c>
      <c r="E30" s="233">
        <v>3</v>
      </c>
      <c r="F30" s="233">
        <v>2</v>
      </c>
      <c r="G30" s="233">
        <v>6</v>
      </c>
      <c r="H30" s="233" t="s">
        <v>2</v>
      </c>
      <c r="I30" s="233" t="s">
        <v>2</v>
      </c>
      <c r="J30" s="233" t="s">
        <v>2</v>
      </c>
      <c r="K30" s="233" t="s">
        <v>2</v>
      </c>
      <c r="L30" s="233" t="s">
        <v>2</v>
      </c>
      <c r="M30" s="233" t="s">
        <v>2</v>
      </c>
      <c r="N30" s="233">
        <v>1</v>
      </c>
      <c r="O30" s="233" t="s">
        <v>2</v>
      </c>
      <c r="P30" s="233" t="s">
        <v>2</v>
      </c>
      <c r="Q30" s="233" t="s">
        <v>2</v>
      </c>
      <c r="R30" s="234">
        <v>2</v>
      </c>
      <c r="S30" s="233" t="s">
        <v>2</v>
      </c>
      <c r="T30" s="233">
        <v>12</v>
      </c>
      <c r="U30" s="233">
        <v>26</v>
      </c>
      <c r="V30" s="233" t="s">
        <v>2</v>
      </c>
      <c r="W30" s="233">
        <v>8</v>
      </c>
      <c r="X30" s="233">
        <v>1</v>
      </c>
      <c r="Y30" s="233">
        <v>5</v>
      </c>
      <c r="Z30" s="233">
        <v>5</v>
      </c>
      <c r="AA30" s="233">
        <v>5</v>
      </c>
    </row>
    <row r="31" spans="1:27" s="96" customFormat="1" ht="16.5" customHeight="1">
      <c r="A31" s="232"/>
      <c r="B31" s="231" t="s">
        <v>84</v>
      </c>
      <c r="C31" s="227" t="s">
        <v>2</v>
      </c>
      <c r="D31" s="227" t="s">
        <v>2</v>
      </c>
      <c r="E31" s="227" t="s">
        <v>2</v>
      </c>
      <c r="F31" s="227" t="s">
        <v>2</v>
      </c>
      <c r="G31" s="227" t="s">
        <v>2</v>
      </c>
      <c r="H31" s="227" t="s">
        <v>2</v>
      </c>
      <c r="I31" s="227" t="s">
        <v>2</v>
      </c>
      <c r="J31" s="227" t="s">
        <v>2</v>
      </c>
      <c r="K31" s="227" t="s">
        <v>2</v>
      </c>
      <c r="L31" s="227" t="s">
        <v>2</v>
      </c>
      <c r="M31" s="227" t="s">
        <v>2</v>
      </c>
      <c r="N31" s="227" t="s">
        <v>2</v>
      </c>
      <c r="O31" s="227" t="s">
        <v>2</v>
      </c>
      <c r="P31" s="227" t="s">
        <v>2</v>
      </c>
      <c r="Q31" s="227" t="s">
        <v>2</v>
      </c>
      <c r="R31" s="230" t="s">
        <v>2</v>
      </c>
      <c r="S31" s="227" t="s">
        <v>2</v>
      </c>
      <c r="T31" s="227">
        <v>1</v>
      </c>
      <c r="U31" s="227">
        <v>1</v>
      </c>
      <c r="V31" s="227" t="s">
        <v>2</v>
      </c>
      <c r="W31" s="228"/>
      <c r="X31" s="228"/>
      <c r="Y31" s="227" t="s">
        <v>2</v>
      </c>
      <c r="Z31" s="227" t="s">
        <v>2</v>
      </c>
      <c r="AA31" s="227" t="s">
        <v>2</v>
      </c>
    </row>
    <row r="32" spans="1:27" s="96" customFormat="1" ht="16.5" customHeight="1">
      <c r="A32" s="225" t="s">
        <v>14</v>
      </c>
      <c r="B32" s="224" t="s">
        <v>85</v>
      </c>
      <c r="C32" s="223" t="s">
        <v>2</v>
      </c>
      <c r="D32" s="223" t="s">
        <v>2</v>
      </c>
      <c r="E32" s="223" t="s">
        <v>2</v>
      </c>
      <c r="F32" s="223" t="s">
        <v>2</v>
      </c>
      <c r="G32" s="223">
        <v>8</v>
      </c>
      <c r="H32" s="223" t="s">
        <v>2</v>
      </c>
      <c r="I32" s="223" t="s">
        <v>2</v>
      </c>
      <c r="J32" s="223" t="s">
        <v>2</v>
      </c>
      <c r="K32" s="223" t="s">
        <v>2</v>
      </c>
      <c r="L32" s="223" t="s">
        <v>2</v>
      </c>
      <c r="M32" s="223" t="s">
        <v>2</v>
      </c>
      <c r="N32" s="223" t="s">
        <v>2</v>
      </c>
      <c r="O32" s="223" t="s">
        <v>2</v>
      </c>
      <c r="P32" s="223" t="s">
        <v>2</v>
      </c>
      <c r="Q32" s="223" t="s">
        <v>2</v>
      </c>
      <c r="R32" s="245">
        <v>2</v>
      </c>
      <c r="S32" s="223" t="s">
        <v>2</v>
      </c>
      <c r="T32" s="223" t="s">
        <v>2</v>
      </c>
      <c r="U32" s="223">
        <v>10</v>
      </c>
      <c r="V32" s="223" t="s">
        <v>2</v>
      </c>
      <c r="W32" s="223" t="s">
        <v>2</v>
      </c>
      <c r="X32" s="223" t="s">
        <v>2</v>
      </c>
      <c r="Y32" s="223" t="s">
        <v>2</v>
      </c>
      <c r="Z32" s="223" t="s">
        <v>2</v>
      </c>
      <c r="AA32" s="223" t="s">
        <v>2</v>
      </c>
    </row>
    <row r="33" spans="1:27" s="96" customFormat="1" ht="16.5" customHeight="1">
      <c r="A33" s="221"/>
      <c r="B33" s="220" t="s">
        <v>84</v>
      </c>
      <c r="C33" s="218">
        <v>89</v>
      </c>
      <c r="D33" s="218">
        <v>18</v>
      </c>
      <c r="E33" s="218" t="s">
        <v>2</v>
      </c>
      <c r="F33" s="218" t="s">
        <v>2</v>
      </c>
      <c r="G33" s="218" t="s">
        <v>2</v>
      </c>
      <c r="H33" s="218" t="s">
        <v>2</v>
      </c>
      <c r="I33" s="218">
        <v>10</v>
      </c>
      <c r="J33" s="218">
        <v>119</v>
      </c>
      <c r="K33" s="218">
        <v>2</v>
      </c>
      <c r="L33" s="218" t="s">
        <v>2</v>
      </c>
      <c r="M33" s="218">
        <v>54</v>
      </c>
      <c r="N33" s="218" t="s">
        <v>2</v>
      </c>
      <c r="O33" s="218" t="s">
        <v>2</v>
      </c>
      <c r="P33" s="218">
        <v>47</v>
      </c>
      <c r="Q33" s="218" t="s">
        <v>2</v>
      </c>
      <c r="R33" s="244" t="s">
        <v>2</v>
      </c>
      <c r="S33" s="218" t="s">
        <v>2</v>
      </c>
      <c r="T33" s="218">
        <v>3</v>
      </c>
      <c r="U33" s="218">
        <v>342</v>
      </c>
      <c r="V33" s="218" t="s">
        <v>2</v>
      </c>
      <c r="W33" s="219"/>
      <c r="X33" s="219"/>
      <c r="Y33" s="218" t="s">
        <v>2</v>
      </c>
      <c r="Z33" s="218" t="s">
        <v>2</v>
      </c>
      <c r="AA33" s="218" t="s">
        <v>2</v>
      </c>
    </row>
    <row r="34" spans="1:27" s="96" customFormat="1" ht="16.5" customHeight="1">
      <c r="A34" s="225" t="s">
        <v>13</v>
      </c>
      <c r="B34" s="224" t="s">
        <v>85</v>
      </c>
      <c r="C34" s="223" t="s">
        <v>2</v>
      </c>
      <c r="D34" s="223" t="s">
        <v>2</v>
      </c>
      <c r="E34" s="223" t="s">
        <v>2</v>
      </c>
      <c r="F34" s="223" t="s">
        <v>2</v>
      </c>
      <c r="G34" s="223">
        <v>5</v>
      </c>
      <c r="H34" s="223" t="s">
        <v>2</v>
      </c>
      <c r="I34" s="223" t="s">
        <v>2</v>
      </c>
      <c r="J34" s="223" t="s">
        <v>2</v>
      </c>
      <c r="K34" s="223" t="s">
        <v>2</v>
      </c>
      <c r="L34" s="223" t="s">
        <v>2</v>
      </c>
      <c r="M34" s="223" t="s">
        <v>2</v>
      </c>
      <c r="N34" s="223" t="s">
        <v>2</v>
      </c>
      <c r="O34" s="223" t="s">
        <v>2</v>
      </c>
      <c r="P34" s="223" t="s">
        <v>2</v>
      </c>
      <c r="Q34" s="223" t="s">
        <v>2</v>
      </c>
      <c r="R34" s="245">
        <v>1</v>
      </c>
      <c r="S34" s="223" t="s">
        <v>2</v>
      </c>
      <c r="T34" s="223" t="s">
        <v>2</v>
      </c>
      <c r="U34" s="223">
        <v>6</v>
      </c>
      <c r="V34" s="223" t="s">
        <v>2</v>
      </c>
      <c r="W34" s="223" t="s">
        <v>2</v>
      </c>
      <c r="X34" s="223" t="s">
        <v>2</v>
      </c>
      <c r="Y34" s="223" t="s">
        <v>2</v>
      </c>
      <c r="Z34" s="223" t="s">
        <v>2</v>
      </c>
      <c r="AA34" s="223" t="s">
        <v>2</v>
      </c>
    </row>
    <row r="35" spans="1:27" s="96" customFormat="1" ht="16.5" customHeight="1">
      <c r="A35" s="221"/>
      <c r="B35" s="220" t="s">
        <v>84</v>
      </c>
      <c r="C35" s="218">
        <v>18</v>
      </c>
      <c r="D35" s="218">
        <v>12</v>
      </c>
      <c r="E35" s="218" t="s">
        <v>2</v>
      </c>
      <c r="F35" s="218" t="s">
        <v>2</v>
      </c>
      <c r="G35" s="218" t="s">
        <v>2</v>
      </c>
      <c r="H35" s="218" t="s">
        <v>2</v>
      </c>
      <c r="I35" s="218">
        <v>18</v>
      </c>
      <c r="J35" s="218" t="s">
        <v>2</v>
      </c>
      <c r="K35" s="218" t="s">
        <v>2</v>
      </c>
      <c r="L35" s="218" t="s">
        <v>2</v>
      </c>
      <c r="M35" s="218">
        <v>12</v>
      </c>
      <c r="N35" s="218" t="s">
        <v>2</v>
      </c>
      <c r="O35" s="218" t="s">
        <v>2</v>
      </c>
      <c r="P35" s="218" t="s">
        <v>2</v>
      </c>
      <c r="Q35" s="218" t="s">
        <v>2</v>
      </c>
      <c r="R35" s="244" t="s">
        <v>2</v>
      </c>
      <c r="S35" s="218" t="s">
        <v>2</v>
      </c>
      <c r="T35" s="218" t="s">
        <v>2</v>
      </c>
      <c r="U35" s="218">
        <v>60</v>
      </c>
      <c r="V35" s="218" t="s">
        <v>2</v>
      </c>
      <c r="W35" s="219"/>
      <c r="X35" s="219"/>
      <c r="Y35" s="218" t="s">
        <v>2</v>
      </c>
      <c r="Z35" s="218" t="s">
        <v>2</v>
      </c>
      <c r="AA35" s="218" t="s">
        <v>2</v>
      </c>
    </row>
    <row r="36" spans="1:27" s="96" customFormat="1" ht="16.5" customHeight="1">
      <c r="A36" s="225" t="s">
        <v>12</v>
      </c>
      <c r="B36" s="224" t="s">
        <v>85</v>
      </c>
      <c r="C36" s="223" t="s">
        <v>2</v>
      </c>
      <c r="D36" s="223" t="s">
        <v>2</v>
      </c>
      <c r="E36" s="223" t="s">
        <v>2</v>
      </c>
      <c r="F36" s="223" t="s">
        <v>2</v>
      </c>
      <c r="G36" s="223">
        <v>6</v>
      </c>
      <c r="H36" s="223" t="s">
        <v>2</v>
      </c>
      <c r="I36" s="223" t="s">
        <v>2</v>
      </c>
      <c r="J36" s="223" t="s">
        <v>2</v>
      </c>
      <c r="K36" s="223" t="s">
        <v>2</v>
      </c>
      <c r="L36" s="223" t="s">
        <v>2</v>
      </c>
      <c r="M36" s="223" t="s">
        <v>2</v>
      </c>
      <c r="N36" s="223" t="s">
        <v>2</v>
      </c>
      <c r="O36" s="223" t="s">
        <v>2</v>
      </c>
      <c r="P36" s="223" t="s">
        <v>2</v>
      </c>
      <c r="Q36" s="223" t="s">
        <v>2</v>
      </c>
      <c r="R36" s="245" t="s">
        <v>2</v>
      </c>
      <c r="S36" s="223" t="s">
        <v>2</v>
      </c>
      <c r="T36" s="223" t="s">
        <v>2</v>
      </c>
      <c r="U36" s="223">
        <v>6</v>
      </c>
      <c r="V36" s="223" t="s">
        <v>2</v>
      </c>
      <c r="W36" s="223" t="s">
        <v>2</v>
      </c>
      <c r="X36" s="223" t="s">
        <v>2</v>
      </c>
      <c r="Y36" s="223" t="s">
        <v>2</v>
      </c>
      <c r="Z36" s="223" t="s">
        <v>2</v>
      </c>
      <c r="AA36" s="223" t="s">
        <v>2</v>
      </c>
    </row>
    <row r="37" spans="1:27" s="96" customFormat="1" ht="16.5" customHeight="1">
      <c r="A37" s="221"/>
      <c r="B37" s="220" t="s">
        <v>84</v>
      </c>
      <c r="C37" s="218" t="s">
        <v>2</v>
      </c>
      <c r="D37" s="218" t="s">
        <v>2</v>
      </c>
      <c r="E37" s="218" t="s">
        <v>2</v>
      </c>
      <c r="F37" s="218" t="s">
        <v>2</v>
      </c>
      <c r="G37" s="218">
        <v>10</v>
      </c>
      <c r="H37" s="218" t="s">
        <v>2</v>
      </c>
      <c r="I37" s="218" t="s">
        <v>2</v>
      </c>
      <c r="J37" s="218" t="s">
        <v>2</v>
      </c>
      <c r="K37" s="218" t="s">
        <v>2</v>
      </c>
      <c r="L37" s="218" t="s">
        <v>2</v>
      </c>
      <c r="M37" s="218" t="s">
        <v>2</v>
      </c>
      <c r="N37" s="218" t="s">
        <v>2</v>
      </c>
      <c r="O37" s="218" t="s">
        <v>2</v>
      </c>
      <c r="P37" s="218" t="s">
        <v>2</v>
      </c>
      <c r="Q37" s="218" t="s">
        <v>2</v>
      </c>
      <c r="R37" s="244" t="s">
        <v>2</v>
      </c>
      <c r="S37" s="218" t="s">
        <v>2</v>
      </c>
      <c r="T37" s="218" t="s">
        <v>2</v>
      </c>
      <c r="U37" s="218">
        <v>10</v>
      </c>
      <c r="V37" s="218" t="s">
        <v>2</v>
      </c>
      <c r="W37" s="219"/>
      <c r="X37" s="219"/>
      <c r="Y37" s="218" t="s">
        <v>2</v>
      </c>
      <c r="Z37" s="218" t="s">
        <v>2</v>
      </c>
      <c r="AA37" s="218" t="s">
        <v>2</v>
      </c>
    </row>
    <row r="38" spans="1:27" s="96" customFormat="1" ht="16.5" customHeight="1">
      <c r="A38" s="225" t="s">
        <v>11</v>
      </c>
      <c r="B38" s="224" t="s">
        <v>85</v>
      </c>
      <c r="C38" s="223" t="s">
        <v>2</v>
      </c>
      <c r="D38" s="223" t="s">
        <v>2</v>
      </c>
      <c r="E38" s="223" t="s">
        <v>2</v>
      </c>
      <c r="F38" s="223" t="s">
        <v>2</v>
      </c>
      <c r="G38" s="223">
        <v>8</v>
      </c>
      <c r="H38" s="223" t="s">
        <v>2</v>
      </c>
      <c r="I38" s="223" t="s">
        <v>2</v>
      </c>
      <c r="J38" s="223" t="s">
        <v>2</v>
      </c>
      <c r="K38" s="223" t="s">
        <v>2</v>
      </c>
      <c r="L38" s="223" t="s">
        <v>2</v>
      </c>
      <c r="M38" s="223" t="s">
        <v>2</v>
      </c>
      <c r="N38" s="223" t="s">
        <v>2</v>
      </c>
      <c r="O38" s="223" t="s">
        <v>2</v>
      </c>
      <c r="P38" s="223" t="s">
        <v>2</v>
      </c>
      <c r="Q38" s="223" t="s">
        <v>2</v>
      </c>
      <c r="R38" s="245">
        <v>1</v>
      </c>
      <c r="S38" s="223" t="s">
        <v>2</v>
      </c>
      <c r="T38" s="223" t="s">
        <v>2</v>
      </c>
      <c r="U38" s="223">
        <v>9</v>
      </c>
      <c r="V38" s="223" t="s">
        <v>2</v>
      </c>
      <c r="W38" s="223" t="s">
        <v>2</v>
      </c>
      <c r="X38" s="223" t="s">
        <v>2</v>
      </c>
      <c r="Y38" s="223" t="s">
        <v>2</v>
      </c>
      <c r="Z38" s="223" t="s">
        <v>2</v>
      </c>
      <c r="AA38" s="223" t="s">
        <v>2</v>
      </c>
    </row>
    <row r="39" spans="1:27" s="96" customFormat="1" ht="16.5" customHeight="1">
      <c r="A39" s="221"/>
      <c r="B39" s="220" t="s">
        <v>84</v>
      </c>
      <c r="C39" s="218" t="s">
        <v>2</v>
      </c>
      <c r="D39" s="218">
        <v>8</v>
      </c>
      <c r="E39" s="218" t="s">
        <v>2</v>
      </c>
      <c r="F39" s="218" t="s">
        <v>2</v>
      </c>
      <c r="G39" s="218" t="s">
        <v>2</v>
      </c>
      <c r="H39" s="218" t="s">
        <v>2</v>
      </c>
      <c r="I39" s="218">
        <v>1</v>
      </c>
      <c r="J39" s="218" t="s">
        <v>2</v>
      </c>
      <c r="K39" s="218" t="s">
        <v>2</v>
      </c>
      <c r="L39" s="218" t="s">
        <v>2</v>
      </c>
      <c r="M39" s="218">
        <v>15</v>
      </c>
      <c r="N39" s="218" t="s">
        <v>2</v>
      </c>
      <c r="O39" s="218" t="s">
        <v>2</v>
      </c>
      <c r="P39" s="218" t="s">
        <v>2</v>
      </c>
      <c r="Q39" s="218" t="s">
        <v>2</v>
      </c>
      <c r="R39" s="244" t="s">
        <v>2</v>
      </c>
      <c r="S39" s="218">
        <v>3</v>
      </c>
      <c r="T39" s="218" t="s">
        <v>2</v>
      </c>
      <c r="U39" s="218">
        <v>27</v>
      </c>
      <c r="V39" s="218" t="s">
        <v>2</v>
      </c>
      <c r="W39" s="219"/>
      <c r="X39" s="219"/>
      <c r="Y39" s="218" t="s">
        <v>2</v>
      </c>
      <c r="Z39" s="218" t="s">
        <v>2</v>
      </c>
      <c r="AA39" s="218" t="s">
        <v>2</v>
      </c>
    </row>
    <row r="40" spans="1:27" s="96" customFormat="1" ht="16.5" customHeight="1">
      <c r="A40" s="243" t="s">
        <v>9</v>
      </c>
      <c r="B40" s="242" t="s">
        <v>85</v>
      </c>
      <c r="C40" s="239">
        <f>IF(SUM(C42,C44,C46,C48,C50,C52)=0,"-",SUM(C42,C44,C46,C48,C50,C52))</f>
        <v>1</v>
      </c>
      <c r="D40" s="239" t="str">
        <f>IF(SUM(D42,D44,D46,D48,D50,D52)=0,"-",SUM(D42,D44,D46,D48,D50,D52))</f>
        <v>-</v>
      </c>
      <c r="E40" s="239">
        <f>IF(SUM(E42,E44,E46,E48,E50,E52)=0,"-",SUM(E42,E44,E46,E48,E50,E52))</f>
        <v>2</v>
      </c>
      <c r="F40" s="239">
        <f>IF(SUM(F42,F44,F46,F48,F50,F52)=0,"-",SUM(F42,F44,F46,F48,F50,F52))</f>
        <v>2</v>
      </c>
      <c r="G40" s="239">
        <f>IF(SUM(G42,G44,G46,G48,G50,G52)=0,"-",SUM(G42,G44,G46,G48,G50,G52))</f>
        <v>33</v>
      </c>
      <c r="H40" s="239" t="str">
        <f>IF(SUM(H42,H44,H46,H48,H50,H52)=0,"-",SUM(H42,H44,H46,H48,H50,H52))</f>
        <v>-</v>
      </c>
      <c r="I40" s="239" t="str">
        <f>IF(SUM(I42,I44,I46,I48,I50,I52)=0,"-",SUM(I42,I44,I46,I48,I50,I52))</f>
        <v>-</v>
      </c>
      <c r="J40" s="239" t="str">
        <f>IF(SUM(J42,J44,J46,J48,J50,J52)=0,"-",SUM(J42,J44,J46,J48,J50,J52))</f>
        <v>-</v>
      </c>
      <c r="K40" s="239" t="str">
        <f>IF(SUM(K42,K44,K46,K48,K50,K52)=0,"-",SUM(K42,K44,K46,K48,K50,K52))</f>
        <v>-</v>
      </c>
      <c r="L40" s="239" t="str">
        <f>IF(SUM(L42,L44,L46,L48,L50,L52)=0,"-",SUM(L42,L44,L46,L48,L50,L52))</f>
        <v>-</v>
      </c>
      <c r="M40" s="239" t="str">
        <f>IF(SUM(M42,M44,M46,M48,M50,M52)=0,"-",SUM(M42,M44,M46,M48,M50,M52))</f>
        <v>-</v>
      </c>
      <c r="N40" s="239">
        <f>IF(SUM(N42,N44,N46,N48,N50,N52)=0,"-",SUM(N42,N44,N46,N48,N50,N52))</f>
        <v>1</v>
      </c>
      <c r="O40" s="239" t="str">
        <f>IF(SUM(O42,O44,O46,O48,O50,O52)=0,"-",SUM(O42,O44,O46,O48,O50,O52))</f>
        <v>-</v>
      </c>
      <c r="P40" s="239" t="str">
        <f>IF(SUM(P42,P44,P46,P48,P50,P52)=0,"-",SUM(P42,P44,P46,P48,P50,P52))</f>
        <v>-</v>
      </c>
      <c r="Q40" s="239" t="str">
        <f>IF(SUM(Q42,Q44,Q46,Q48,Q50,Q52)=0,"-",SUM(Q42,Q44,Q46,Q48,Q50,Q52))</f>
        <v>-</v>
      </c>
      <c r="R40" s="239">
        <f>IF(SUM(R42,R44,R46,R48,R50,R52)=0,"-",SUM(R42,R44,R46,R48,R50,R52))</f>
        <v>3</v>
      </c>
      <c r="S40" s="239" t="str">
        <f>IF(SUM(S42,S44,S46,S48,S50,S52)=0,"-",SUM(S42,S44,S46,S48,S50,S52))</f>
        <v>-</v>
      </c>
      <c r="T40" s="239">
        <f>IF(SUM(T42,T44,T46,T48,T50,T52)=0,"-",SUM(T42,T44,T46,T48,T50,T52))</f>
        <v>17</v>
      </c>
      <c r="U40" s="239">
        <v>59</v>
      </c>
      <c r="V40" s="239">
        <f>IF(SUM(V42,V44,V46,V48,V50,V52)=0,"-",SUM(V42,V44,V46,V48,V50,V52))</f>
        <v>2</v>
      </c>
      <c r="W40" s="239" t="str">
        <f>IF(SUM(W42,W44,W46,W48,W50,W52)=0,"-",SUM(W42,W44,W46,W48,W50,W52))</f>
        <v>-</v>
      </c>
      <c r="X40" s="239">
        <f>IF(SUM(X42,X44,X46,X48,X50,X52)=0,"-",SUM(X42,X44,X46,X48,X50,X52))</f>
        <v>1</v>
      </c>
      <c r="Y40" s="239">
        <f>IF(SUM(Y42,Y44,Y46,Y48,Y50,Y52)=0,"-",SUM(Y42,Y44,Y46,Y48,Y50,Y52))</f>
        <v>4</v>
      </c>
      <c r="Z40" s="239">
        <f>IF(SUM(Z42,Z44,Z46,Z48,Z50,Z52)=0,"-",SUM(Z42,Z44,Z46,Z48,Z50,Z52))</f>
        <v>4</v>
      </c>
      <c r="AA40" s="239">
        <f>IF(SUM(AA42,AA44,AA46,AA48,AA50,AA52)=0,"-",SUM(AA42,AA44,AA46,AA48,AA50,AA52))</f>
        <v>5</v>
      </c>
    </row>
    <row r="41" spans="1:27" s="96" customFormat="1" ht="16.5" customHeight="1">
      <c r="A41" s="241"/>
      <c r="B41" s="240" t="s">
        <v>84</v>
      </c>
      <c r="C41" s="237">
        <f>IF(SUM(C43,C45,C47,C49,C51,C53)=0,"-",SUM(C43,C45,C47,C49,C51,C53))</f>
        <v>2</v>
      </c>
      <c r="D41" s="237">
        <f>IF(SUM(D43,D45,D47,D49,D51,D53)=0,"-",SUM(D43,D45,D47,D49,D51,D53))</f>
        <v>3</v>
      </c>
      <c r="E41" s="237" t="str">
        <f>IF(SUM(E43,E45,E47,E49,E51,E53)=0,"-",SUM(E43,E45,E47,E49,E51,E53))</f>
        <v>-</v>
      </c>
      <c r="F41" s="237" t="str">
        <f>IF(SUM(F43,F45,F47,F49,F51,F53)=0,"-",SUM(F43,F45,F47,F49,F51,F53))</f>
        <v>-</v>
      </c>
      <c r="G41" s="237">
        <f>IF(SUM(G43,G45,G47,G49,G51,G53)=0,"-",SUM(G43,G45,G47,G49,G51,G53))</f>
        <v>64</v>
      </c>
      <c r="H41" s="237">
        <f>IF(SUM(H43,H45,H47,H49,H51,H53)=0,"-",SUM(H43,H45,H47,H49,H51,H53))</f>
        <v>1</v>
      </c>
      <c r="I41" s="237">
        <f>IF(SUM(I43,I45,I47,I49,I51,I53)=0,"-",SUM(I43,I45,I47,I49,I51,I53))</f>
        <v>4</v>
      </c>
      <c r="J41" s="237">
        <f>IF(SUM(J43,J45,J47,J49,J51,J53)=0,"-",SUM(J43,J45,J47,J49,J51,J53))</f>
        <v>3</v>
      </c>
      <c r="K41" s="237">
        <f>IF(SUM(K43,K45,K47,K49,K51,K53)=0,"-",SUM(K43,K45,K47,K49,K51,K53))</f>
        <v>13</v>
      </c>
      <c r="L41" s="237" t="str">
        <f>IF(SUM(L43,L45,L47,L49,L51,L53)=0,"-",SUM(L43,L45,L47,L49,L51,L53))</f>
        <v>-</v>
      </c>
      <c r="M41" s="237">
        <f>IF(SUM(M43,M45,M47,M49,M51,M53)=0,"-",SUM(M43,M45,M47,M49,M51,M53))</f>
        <v>4</v>
      </c>
      <c r="N41" s="237" t="str">
        <f>IF(SUM(N43,N45,N47,N49,N51,N53)=0,"-",SUM(N43,N45,N47,N49,N51,N53))</f>
        <v>-</v>
      </c>
      <c r="O41" s="237" t="str">
        <f>IF(SUM(O43,O45,O47,O49,O51,O53)=0,"-",SUM(O43,O45,O47,O49,O51,O53))</f>
        <v>-</v>
      </c>
      <c r="P41" s="237" t="str">
        <f>IF(SUM(P43,P45,P47,P49,P51,P53)=0,"-",SUM(P43,P45,P47,P49,P51,P53))</f>
        <v>-</v>
      </c>
      <c r="Q41" s="237" t="str">
        <f>IF(SUM(Q43,Q45,Q47,Q49,Q51,Q53)=0,"-",SUM(Q43,Q45,Q47,Q49,Q51,Q53))</f>
        <v>-</v>
      </c>
      <c r="R41" s="237" t="str">
        <f>IF(SUM(R43,R45,R47,R49,R51,R53)=0,"-",SUM(R43,R45,R47,R49,R51,R53))</f>
        <v>-</v>
      </c>
      <c r="S41" s="237">
        <f>IF(SUM(S43,S45,S47,S49,S51,S53)=0,"-",SUM(S43,S45,S47,S49,S51,S53))</f>
        <v>162</v>
      </c>
      <c r="T41" s="237">
        <f>IF(SUM(T43,T45,T47,T49,T51,T53)=0,"-",SUM(T43,T45,T47,T49,T51,T53))</f>
        <v>11</v>
      </c>
      <c r="U41" s="237">
        <v>267</v>
      </c>
      <c r="V41" s="239" t="str">
        <f>IF(SUM(V43,V45,V47,V49,V51,V53)=0,"-",SUM(V43,V45,V47,V49,V51,V53))</f>
        <v>-</v>
      </c>
      <c r="W41" s="238"/>
      <c r="X41" s="238"/>
      <c r="Y41" s="237" t="str">
        <f>IF(SUM(Y43,Y45,Y47,Y49,Y51,Y53)=0,"-",SUM(Y43,Y45,Y47,Y49,Y51,Y53))</f>
        <v>-</v>
      </c>
      <c r="Z41" s="237" t="str">
        <f>IF(SUM(Z43,Z45,Z47,Z49,Z51,Z53)=0,"-",SUM(Z43,Z45,Z47,Z49,Z51,Z53))</f>
        <v>-</v>
      </c>
      <c r="AA41" s="237" t="str">
        <f>IF(SUM(AA43,AA45,AA47,AA49,AA51,AA53)=0,"-",SUM(AA43,AA45,AA47,AA49,AA51,AA53))</f>
        <v>-</v>
      </c>
    </row>
    <row r="42" spans="1:27" s="96" customFormat="1" ht="16.5" customHeight="1">
      <c r="A42" s="236" t="s">
        <v>8</v>
      </c>
      <c r="B42" s="235" t="s">
        <v>85</v>
      </c>
      <c r="C42" s="233">
        <v>1</v>
      </c>
      <c r="D42" s="233" t="s">
        <v>2</v>
      </c>
      <c r="E42" s="233">
        <v>2</v>
      </c>
      <c r="F42" s="233">
        <v>2</v>
      </c>
      <c r="G42" s="233">
        <v>6</v>
      </c>
      <c r="H42" s="233" t="s">
        <v>2</v>
      </c>
      <c r="I42" s="233" t="s">
        <v>2</v>
      </c>
      <c r="J42" s="233" t="s">
        <v>2</v>
      </c>
      <c r="K42" s="233" t="s">
        <v>2</v>
      </c>
      <c r="L42" s="233" t="s">
        <v>2</v>
      </c>
      <c r="M42" s="233" t="s">
        <v>2</v>
      </c>
      <c r="N42" s="233">
        <v>1</v>
      </c>
      <c r="O42" s="233" t="s">
        <v>2</v>
      </c>
      <c r="P42" s="233" t="s">
        <v>2</v>
      </c>
      <c r="Q42" s="233" t="s">
        <v>2</v>
      </c>
      <c r="R42" s="234">
        <v>1</v>
      </c>
      <c r="S42" s="233" t="s">
        <v>2</v>
      </c>
      <c r="T42" s="233">
        <v>17</v>
      </c>
      <c r="U42" s="233">
        <v>30</v>
      </c>
      <c r="V42" s="233">
        <v>1</v>
      </c>
      <c r="W42" s="233" t="s">
        <v>2</v>
      </c>
      <c r="X42" s="233">
        <v>1</v>
      </c>
      <c r="Y42" s="233">
        <v>4</v>
      </c>
      <c r="Z42" s="233">
        <v>4</v>
      </c>
      <c r="AA42" s="233">
        <v>5</v>
      </c>
    </row>
    <row r="43" spans="1:27" s="96" customFormat="1" ht="16.5" customHeight="1">
      <c r="A43" s="232"/>
      <c r="B43" s="231" t="s">
        <v>84</v>
      </c>
      <c r="C43" s="227" t="s">
        <v>2</v>
      </c>
      <c r="D43" s="227" t="s">
        <v>2</v>
      </c>
      <c r="E43" s="227" t="s">
        <v>2</v>
      </c>
      <c r="F43" s="227" t="s">
        <v>2</v>
      </c>
      <c r="G43" s="227" t="s">
        <v>2</v>
      </c>
      <c r="H43" s="227" t="s">
        <v>2</v>
      </c>
      <c r="I43" s="227" t="s">
        <v>2</v>
      </c>
      <c r="J43" s="227" t="s">
        <v>2</v>
      </c>
      <c r="K43" s="227" t="s">
        <v>2</v>
      </c>
      <c r="L43" s="227" t="s">
        <v>2</v>
      </c>
      <c r="M43" s="227" t="s">
        <v>2</v>
      </c>
      <c r="N43" s="227" t="s">
        <v>2</v>
      </c>
      <c r="O43" s="227" t="s">
        <v>2</v>
      </c>
      <c r="P43" s="227" t="s">
        <v>2</v>
      </c>
      <c r="Q43" s="227" t="s">
        <v>2</v>
      </c>
      <c r="R43" s="230" t="s">
        <v>2</v>
      </c>
      <c r="S43" s="227" t="s">
        <v>2</v>
      </c>
      <c r="T43" s="227" t="s">
        <v>2</v>
      </c>
      <c r="U43" s="229" t="s">
        <v>2</v>
      </c>
      <c r="V43" s="227" t="s">
        <v>2</v>
      </c>
      <c r="W43" s="228" t="s">
        <v>2</v>
      </c>
      <c r="X43" s="228" t="s">
        <v>2</v>
      </c>
      <c r="Y43" s="227" t="s">
        <v>2</v>
      </c>
      <c r="Z43" s="227" t="s">
        <v>2</v>
      </c>
      <c r="AA43" s="227" t="s">
        <v>2</v>
      </c>
    </row>
    <row r="44" spans="1:27" s="96" customFormat="1" ht="16.5" customHeight="1">
      <c r="A44" s="225" t="s">
        <v>7</v>
      </c>
      <c r="B44" s="224" t="s">
        <v>85</v>
      </c>
      <c r="C44" s="223" t="s">
        <v>2</v>
      </c>
      <c r="D44" s="223" t="s">
        <v>2</v>
      </c>
      <c r="E44" s="223" t="s">
        <v>2</v>
      </c>
      <c r="F44" s="223" t="s">
        <v>2</v>
      </c>
      <c r="G44" s="223">
        <v>7</v>
      </c>
      <c r="H44" s="223" t="s">
        <v>2</v>
      </c>
      <c r="I44" s="223" t="s">
        <v>2</v>
      </c>
      <c r="J44" s="223" t="s">
        <v>2</v>
      </c>
      <c r="K44" s="223" t="s">
        <v>2</v>
      </c>
      <c r="L44" s="223" t="s">
        <v>2</v>
      </c>
      <c r="M44" s="223" t="s">
        <v>2</v>
      </c>
      <c r="N44" s="223" t="s">
        <v>2</v>
      </c>
      <c r="O44" s="223" t="s">
        <v>2</v>
      </c>
      <c r="P44" s="223" t="s">
        <v>2</v>
      </c>
      <c r="Q44" s="223" t="s">
        <v>2</v>
      </c>
      <c r="R44" s="223" t="s">
        <v>2</v>
      </c>
      <c r="S44" s="223" t="s">
        <v>2</v>
      </c>
      <c r="T44" s="223" t="s">
        <v>2</v>
      </c>
      <c r="U44" s="223">
        <v>7</v>
      </c>
      <c r="V44" s="223" t="s">
        <v>2</v>
      </c>
      <c r="W44" s="223" t="s">
        <v>2</v>
      </c>
      <c r="X44" s="223" t="s">
        <v>2</v>
      </c>
      <c r="Y44" s="223" t="s">
        <v>2</v>
      </c>
      <c r="Z44" s="223" t="s">
        <v>2</v>
      </c>
      <c r="AA44" s="223" t="s">
        <v>2</v>
      </c>
    </row>
    <row r="45" spans="1:27" s="96" customFormat="1" ht="16.5" customHeight="1">
      <c r="A45" s="221"/>
      <c r="B45" s="220" t="s">
        <v>84</v>
      </c>
      <c r="C45" s="218" t="s">
        <v>2</v>
      </c>
      <c r="D45" s="218" t="s">
        <v>2</v>
      </c>
      <c r="E45" s="218" t="s">
        <v>2</v>
      </c>
      <c r="F45" s="218" t="s">
        <v>2</v>
      </c>
      <c r="G45" s="218">
        <v>64</v>
      </c>
      <c r="H45" s="218" t="s">
        <v>2</v>
      </c>
      <c r="I45" s="218" t="s">
        <v>2</v>
      </c>
      <c r="J45" s="218" t="s">
        <v>2</v>
      </c>
      <c r="K45" s="218" t="s">
        <v>2</v>
      </c>
      <c r="L45" s="218" t="s">
        <v>2</v>
      </c>
      <c r="M45" s="218" t="s">
        <v>2</v>
      </c>
      <c r="N45" s="218" t="s">
        <v>2</v>
      </c>
      <c r="O45" s="218" t="s">
        <v>2</v>
      </c>
      <c r="P45" s="218" t="s">
        <v>2</v>
      </c>
      <c r="Q45" s="218" t="s">
        <v>2</v>
      </c>
      <c r="R45" s="218" t="s">
        <v>2</v>
      </c>
      <c r="S45" s="218">
        <v>162</v>
      </c>
      <c r="T45" s="218" t="s">
        <v>2</v>
      </c>
      <c r="U45" s="218">
        <v>226</v>
      </c>
      <c r="V45" s="218" t="s">
        <v>2</v>
      </c>
      <c r="W45" s="219"/>
      <c r="X45" s="219"/>
      <c r="Y45" s="218" t="s">
        <v>2</v>
      </c>
      <c r="Z45" s="218" t="s">
        <v>2</v>
      </c>
      <c r="AA45" s="218" t="s">
        <v>2</v>
      </c>
    </row>
    <row r="46" spans="1:27" s="96" customFormat="1" ht="16.5" customHeight="1">
      <c r="A46" s="225" t="s">
        <v>6</v>
      </c>
      <c r="B46" s="224" t="s">
        <v>85</v>
      </c>
      <c r="C46" s="223" t="s">
        <v>2</v>
      </c>
      <c r="D46" s="223" t="s">
        <v>2</v>
      </c>
      <c r="E46" s="223" t="s">
        <v>2</v>
      </c>
      <c r="F46" s="223" t="s">
        <v>2</v>
      </c>
      <c r="G46" s="223">
        <v>6</v>
      </c>
      <c r="H46" s="223" t="s">
        <v>2</v>
      </c>
      <c r="I46" s="223" t="s">
        <v>2</v>
      </c>
      <c r="J46" s="223" t="s">
        <v>2</v>
      </c>
      <c r="K46" s="223" t="s">
        <v>2</v>
      </c>
      <c r="L46" s="223" t="s">
        <v>2</v>
      </c>
      <c r="M46" s="223" t="s">
        <v>2</v>
      </c>
      <c r="N46" s="223" t="s">
        <v>2</v>
      </c>
      <c r="O46" s="223" t="s">
        <v>2</v>
      </c>
      <c r="P46" s="223" t="s">
        <v>2</v>
      </c>
      <c r="Q46" s="223" t="s">
        <v>2</v>
      </c>
      <c r="R46" s="223">
        <v>1</v>
      </c>
      <c r="S46" s="223" t="s">
        <v>2</v>
      </c>
      <c r="T46" s="223" t="s">
        <v>2</v>
      </c>
      <c r="U46" s="223">
        <v>7</v>
      </c>
      <c r="V46" s="223" t="s">
        <v>2</v>
      </c>
      <c r="W46" s="223" t="s">
        <v>2</v>
      </c>
      <c r="X46" s="223" t="s">
        <v>2</v>
      </c>
      <c r="Y46" s="223" t="s">
        <v>2</v>
      </c>
      <c r="Z46" s="223" t="s">
        <v>2</v>
      </c>
      <c r="AA46" s="223" t="s">
        <v>2</v>
      </c>
    </row>
    <row r="47" spans="1:27" s="96" customFormat="1" ht="16.5" customHeight="1">
      <c r="A47" s="221"/>
      <c r="B47" s="220" t="s">
        <v>84</v>
      </c>
      <c r="C47" s="218" t="s">
        <v>2</v>
      </c>
      <c r="D47" s="218" t="s">
        <v>2</v>
      </c>
      <c r="E47" s="218" t="s">
        <v>2</v>
      </c>
      <c r="F47" s="218" t="s">
        <v>2</v>
      </c>
      <c r="G47" s="218" t="s">
        <v>2</v>
      </c>
      <c r="H47" s="218" t="s">
        <v>2</v>
      </c>
      <c r="I47" s="218" t="s">
        <v>2</v>
      </c>
      <c r="J47" s="218" t="s">
        <v>2</v>
      </c>
      <c r="K47" s="218" t="s">
        <v>2</v>
      </c>
      <c r="L47" s="218" t="s">
        <v>2</v>
      </c>
      <c r="M47" s="218" t="s">
        <v>2</v>
      </c>
      <c r="N47" s="218" t="s">
        <v>2</v>
      </c>
      <c r="O47" s="218" t="s">
        <v>2</v>
      </c>
      <c r="P47" s="218" t="s">
        <v>2</v>
      </c>
      <c r="Q47" s="218" t="s">
        <v>2</v>
      </c>
      <c r="R47" s="218" t="s">
        <v>2</v>
      </c>
      <c r="S47" s="218" t="s">
        <v>2</v>
      </c>
      <c r="T47" s="218" t="s">
        <v>2</v>
      </c>
      <c r="U47" s="218" t="s">
        <v>2</v>
      </c>
      <c r="V47" s="218" t="s">
        <v>2</v>
      </c>
      <c r="W47" s="219"/>
      <c r="X47" s="219"/>
      <c r="Y47" s="218" t="s">
        <v>2</v>
      </c>
      <c r="Z47" s="218" t="s">
        <v>2</v>
      </c>
      <c r="AA47" s="218" t="s">
        <v>2</v>
      </c>
    </row>
    <row r="48" spans="1:27" s="96" customFormat="1" ht="16.5" customHeight="1">
      <c r="A48" s="225" t="s">
        <v>5</v>
      </c>
      <c r="B48" s="224" t="s">
        <v>85</v>
      </c>
      <c r="C48" s="223" t="s">
        <v>2</v>
      </c>
      <c r="D48" s="223" t="s">
        <v>2</v>
      </c>
      <c r="E48" s="223" t="s">
        <v>2</v>
      </c>
      <c r="F48" s="223" t="s">
        <v>2</v>
      </c>
      <c r="G48" s="223">
        <v>6</v>
      </c>
      <c r="H48" s="223" t="s">
        <v>2</v>
      </c>
      <c r="I48" s="223" t="s">
        <v>2</v>
      </c>
      <c r="J48" s="223" t="s">
        <v>2</v>
      </c>
      <c r="K48" s="223" t="s">
        <v>2</v>
      </c>
      <c r="L48" s="223" t="s">
        <v>2</v>
      </c>
      <c r="M48" s="223" t="s">
        <v>2</v>
      </c>
      <c r="N48" s="223" t="s">
        <v>2</v>
      </c>
      <c r="O48" s="223" t="s">
        <v>2</v>
      </c>
      <c r="P48" s="223" t="s">
        <v>2</v>
      </c>
      <c r="Q48" s="223" t="s">
        <v>2</v>
      </c>
      <c r="R48" s="223">
        <v>1</v>
      </c>
      <c r="S48" s="223" t="s">
        <v>2</v>
      </c>
      <c r="T48" s="223" t="s">
        <v>2</v>
      </c>
      <c r="U48" s="223">
        <v>7</v>
      </c>
      <c r="V48" s="223" t="s">
        <v>2</v>
      </c>
      <c r="W48" s="223" t="s">
        <v>2</v>
      </c>
      <c r="X48" s="223" t="s">
        <v>2</v>
      </c>
      <c r="Y48" s="223" t="s">
        <v>2</v>
      </c>
      <c r="Z48" s="223" t="s">
        <v>2</v>
      </c>
      <c r="AA48" s="223" t="s">
        <v>2</v>
      </c>
    </row>
    <row r="49" spans="1:27" s="96" customFormat="1" ht="16.5" customHeight="1">
      <c r="A49" s="221"/>
      <c r="B49" s="220" t="s">
        <v>84</v>
      </c>
      <c r="C49" s="218">
        <v>2</v>
      </c>
      <c r="D49" s="218">
        <v>3</v>
      </c>
      <c r="E49" s="218" t="s">
        <v>2</v>
      </c>
      <c r="F49" s="218" t="s">
        <v>2</v>
      </c>
      <c r="G49" s="218" t="s">
        <v>2</v>
      </c>
      <c r="H49" s="218" t="s">
        <v>2</v>
      </c>
      <c r="I49" s="218">
        <v>4</v>
      </c>
      <c r="J49" s="218">
        <v>3</v>
      </c>
      <c r="K49" s="218">
        <v>13</v>
      </c>
      <c r="L49" s="218" t="s">
        <v>2</v>
      </c>
      <c r="M49" s="218">
        <v>4</v>
      </c>
      <c r="N49" s="218" t="s">
        <v>2</v>
      </c>
      <c r="O49" s="218" t="s">
        <v>2</v>
      </c>
      <c r="P49" s="218" t="s">
        <v>2</v>
      </c>
      <c r="Q49" s="218" t="s">
        <v>2</v>
      </c>
      <c r="R49" s="218" t="s">
        <v>2</v>
      </c>
      <c r="S49" s="218" t="s">
        <v>2</v>
      </c>
      <c r="T49" s="218">
        <v>11</v>
      </c>
      <c r="U49" s="218">
        <v>40</v>
      </c>
      <c r="V49" s="218" t="s">
        <v>2</v>
      </c>
      <c r="W49" s="219"/>
      <c r="X49" s="219"/>
      <c r="Y49" s="218" t="s">
        <v>2</v>
      </c>
      <c r="Z49" s="218" t="s">
        <v>2</v>
      </c>
      <c r="AA49" s="218" t="s">
        <v>2</v>
      </c>
    </row>
    <row r="50" spans="1:27" s="96" customFormat="1" ht="16.5" customHeight="1">
      <c r="A50" s="225" t="s">
        <v>4</v>
      </c>
      <c r="B50" s="224" t="s">
        <v>85</v>
      </c>
      <c r="C50" s="223" t="s">
        <v>2</v>
      </c>
      <c r="D50" s="223" t="s">
        <v>2</v>
      </c>
      <c r="E50" s="223" t="s">
        <v>2</v>
      </c>
      <c r="F50" s="223" t="s">
        <v>2</v>
      </c>
      <c r="G50" s="223">
        <v>5</v>
      </c>
      <c r="H50" s="223" t="s">
        <v>2</v>
      </c>
      <c r="I50" s="223" t="s">
        <v>2</v>
      </c>
      <c r="J50" s="223" t="s">
        <v>2</v>
      </c>
      <c r="K50" s="223" t="s">
        <v>2</v>
      </c>
      <c r="L50" s="223" t="s">
        <v>2</v>
      </c>
      <c r="M50" s="223" t="s">
        <v>2</v>
      </c>
      <c r="N50" s="223" t="s">
        <v>2</v>
      </c>
      <c r="O50" s="223" t="s">
        <v>2</v>
      </c>
      <c r="P50" s="223" t="s">
        <v>2</v>
      </c>
      <c r="Q50" s="223" t="s">
        <v>2</v>
      </c>
      <c r="R50" s="223" t="s">
        <v>2</v>
      </c>
      <c r="S50" s="223" t="s">
        <v>2</v>
      </c>
      <c r="T50" s="223" t="s">
        <v>2</v>
      </c>
      <c r="U50" s="223">
        <v>5</v>
      </c>
      <c r="V50" s="223">
        <v>1</v>
      </c>
      <c r="W50" s="223" t="s">
        <v>2</v>
      </c>
      <c r="X50" s="223" t="s">
        <v>2</v>
      </c>
      <c r="Y50" s="223" t="s">
        <v>2</v>
      </c>
      <c r="Z50" s="223" t="s">
        <v>2</v>
      </c>
      <c r="AA50" s="223" t="s">
        <v>2</v>
      </c>
    </row>
    <row r="51" spans="1:27" s="96" customFormat="1" ht="16.5" customHeight="1">
      <c r="A51" s="226"/>
      <c r="B51" s="220" t="s">
        <v>84</v>
      </c>
      <c r="C51" s="222" t="s">
        <v>2</v>
      </c>
      <c r="D51" s="222" t="s">
        <v>2</v>
      </c>
      <c r="E51" s="222" t="s">
        <v>2</v>
      </c>
      <c r="F51" s="222" t="s">
        <v>2</v>
      </c>
      <c r="G51" s="222" t="s">
        <v>2</v>
      </c>
      <c r="H51" s="222">
        <v>1</v>
      </c>
      <c r="I51" s="222" t="s">
        <v>2</v>
      </c>
      <c r="J51" s="222" t="s">
        <v>2</v>
      </c>
      <c r="K51" s="222" t="s">
        <v>2</v>
      </c>
      <c r="L51" s="222" t="s">
        <v>2</v>
      </c>
      <c r="M51" s="222" t="s">
        <v>2</v>
      </c>
      <c r="N51" s="222" t="s">
        <v>2</v>
      </c>
      <c r="O51" s="222" t="s">
        <v>2</v>
      </c>
      <c r="P51" s="222" t="s">
        <v>2</v>
      </c>
      <c r="Q51" s="222" t="s">
        <v>2</v>
      </c>
      <c r="R51" s="222" t="s">
        <v>2</v>
      </c>
      <c r="S51" s="222" t="s">
        <v>2</v>
      </c>
      <c r="T51" s="222" t="s">
        <v>2</v>
      </c>
      <c r="U51" s="218">
        <v>1</v>
      </c>
      <c r="V51" s="218" t="s">
        <v>2</v>
      </c>
      <c r="W51" s="219"/>
      <c r="X51" s="219"/>
      <c r="Y51" s="218" t="s">
        <v>2</v>
      </c>
      <c r="Z51" s="218" t="s">
        <v>2</v>
      </c>
      <c r="AA51" s="218" t="s">
        <v>2</v>
      </c>
    </row>
    <row r="52" spans="1:27" s="96" customFormat="1" ht="16.5" customHeight="1">
      <c r="A52" s="225" t="s">
        <v>3</v>
      </c>
      <c r="B52" s="224" t="s">
        <v>85</v>
      </c>
      <c r="C52" s="223" t="s">
        <v>2</v>
      </c>
      <c r="D52" s="223" t="s">
        <v>2</v>
      </c>
      <c r="E52" s="223" t="s">
        <v>2</v>
      </c>
      <c r="F52" s="223" t="s">
        <v>2</v>
      </c>
      <c r="G52" s="223">
        <v>3</v>
      </c>
      <c r="H52" s="223" t="s">
        <v>2</v>
      </c>
      <c r="I52" s="223" t="s">
        <v>2</v>
      </c>
      <c r="J52" s="223" t="s">
        <v>2</v>
      </c>
      <c r="K52" s="223" t="s">
        <v>2</v>
      </c>
      <c r="L52" s="223" t="s">
        <v>2</v>
      </c>
      <c r="M52" s="223" t="s">
        <v>2</v>
      </c>
      <c r="N52" s="223" t="s">
        <v>2</v>
      </c>
      <c r="O52" s="223" t="s">
        <v>2</v>
      </c>
      <c r="P52" s="223" t="s">
        <v>2</v>
      </c>
      <c r="Q52" s="223" t="s">
        <v>2</v>
      </c>
      <c r="R52" s="223" t="s">
        <v>2</v>
      </c>
      <c r="S52" s="223" t="s">
        <v>2</v>
      </c>
      <c r="T52" s="223" t="s">
        <v>2</v>
      </c>
      <c r="U52" s="223">
        <v>3</v>
      </c>
      <c r="V52" s="222" t="s">
        <v>2</v>
      </c>
      <c r="W52" s="222" t="s">
        <v>2</v>
      </c>
      <c r="X52" s="222" t="s">
        <v>2</v>
      </c>
      <c r="Y52" s="222" t="s">
        <v>2</v>
      </c>
      <c r="Z52" s="222" t="s">
        <v>2</v>
      </c>
      <c r="AA52" s="222" t="s">
        <v>2</v>
      </c>
    </row>
    <row r="53" spans="1:27" s="96" customFormat="1" ht="16.5" customHeight="1">
      <c r="A53" s="221"/>
      <c r="B53" s="220" t="s">
        <v>84</v>
      </c>
      <c r="C53" s="218" t="s">
        <v>2</v>
      </c>
      <c r="D53" s="218" t="s">
        <v>2</v>
      </c>
      <c r="E53" s="218" t="s">
        <v>2</v>
      </c>
      <c r="F53" s="218" t="s">
        <v>2</v>
      </c>
      <c r="G53" s="218" t="s">
        <v>2</v>
      </c>
      <c r="H53" s="218" t="s">
        <v>2</v>
      </c>
      <c r="I53" s="218" t="s">
        <v>2</v>
      </c>
      <c r="J53" s="218" t="s">
        <v>2</v>
      </c>
      <c r="K53" s="218" t="s">
        <v>2</v>
      </c>
      <c r="L53" s="218" t="s">
        <v>2</v>
      </c>
      <c r="M53" s="218" t="s">
        <v>2</v>
      </c>
      <c r="N53" s="218" t="s">
        <v>2</v>
      </c>
      <c r="O53" s="218" t="s">
        <v>2</v>
      </c>
      <c r="P53" s="218" t="s">
        <v>2</v>
      </c>
      <c r="Q53" s="218" t="s">
        <v>2</v>
      </c>
      <c r="R53" s="218" t="s">
        <v>2</v>
      </c>
      <c r="S53" s="218" t="s">
        <v>2</v>
      </c>
      <c r="T53" s="218" t="s">
        <v>2</v>
      </c>
      <c r="U53" s="218" t="s">
        <v>2</v>
      </c>
      <c r="V53" s="218" t="s">
        <v>2</v>
      </c>
      <c r="W53" s="219"/>
      <c r="X53" s="219"/>
      <c r="Y53" s="218" t="s">
        <v>2</v>
      </c>
      <c r="Z53" s="218" t="s">
        <v>2</v>
      </c>
      <c r="AA53" s="218" t="s">
        <v>2</v>
      </c>
    </row>
    <row r="54" spans="1:27" ht="16.5" customHeight="1">
      <c r="A54" s="190" t="s">
        <v>71</v>
      </c>
      <c r="B54" s="189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7"/>
      <c r="Q54" s="4"/>
      <c r="R54" s="87"/>
      <c r="S54" s="4"/>
      <c r="T54" s="87"/>
      <c r="U54" s="87"/>
      <c r="W54" s="6"/>
      <c r="X54" s="4"/>
    </row>
    <row r="55" spans="1:27" ht="16.5" customHeight="1">
      <c r="A55" s="5"/>
      <c r="B55" s="215"/>
      <c r="C55" s="4"/>
      <c r="D55" s="87"/>
      <c r="E55" s="4"/>
      <c r="F55" s="87"/>
      <c r="G55" s="87"/>
      <c r="H55" s="87"/>
      <c r="I55" s="87"/>
      <c r="J55" s="87"/>
      <c r="K55" s="4"/>
      <c r="L55" s="87"/>
      <c r="M55" s="4"/>
      <c r="N55" s="87"/>
      <c r="O55" s="4"/>
      <c r="P55" s="87"/>
      <c r="Q55" s="4"/>
      <c r="R55" s="87"/>
      <c r="S55" s="4"/>
      <c r="T55" s="87"/>
      <c r="U55" s="87"/>
      <c r="X55" s="4"/>
    </row>
    <row r="56" spans="1:27" ht="16.5">
      <c r="A56" s="5"/>
      <c r="B56" s="215"/>
      <c r="E56" s="217"/>
      <c r="F56" s="217"/>
      <c r="G56" s="217"/>
      <c r="H56" s="217"/>
      <c r="I56" s="217"/>
      <c r="J56" s="216"/>
      <c r="K56" s="216"/>
      <c r="L56" s="217"/>
      <c r="M56" s="217"/>
      <c r="N56" s="217"/>
      <c r="O56" s="217"/>
      <c r="P56" s="217"/>
      <c r="Q56" s="217"/>
      <c r="R56" s="217"/>
      <c r="S56" s="217"/>
      <c r="T56" s="217"/>
      <c r="U56" s="217"/>
      <c r="V56" s="217"/>
      <c r="W56" s="217"/>
      <c r="X56" s="217"/>
      <c r="Y56" s="216"/>
    </row>
    <row r="57" spans="1:27">
      <c r="A57" s="5"/>
      <c r="B57" s="215"/>
      <c r="C57" s="4"/>
      <c r="D57" s="87"/>
      <c r="E57" s="4"/>
      <c r="F57" s="87"/>
      <c r="G57" s="87"/>
      <c r="H57" s="87"/>
      <c r="I57" s="87"/>
      <c r="J57" s="87"/>
      <c r="K57" s="4"/>
      <c r="L57" s="87"/>
      <c r="M57" s="4"/>
      <c r="N57" s="87"/>
      <c r="O57" s="4"/>
      <c r="P57" s="87"/>
      <c r="Q57" s="4"/>
      <c r="R57" s="87"/>
      <c r="S57" s="4"/>
      <c r="T57" s="87"/>
      <c r="U57" s="87"/>
      <c r="X57" s="4"/>
    </row>
    <row r="58" spans="1:27">
      <c r="A58" s="5"/>
      <c r="B58" s="215"/>
      <c r="C58" s="4"/>
      <c r="D58" s="87"/>
      <c r="E58" s="4"/>
      <c r="F58" s="87"/>
      <c r="G58" s="87"/>
      <c r="H58" s="87"/>
      <c r="I58" s="87"/>
      <c r="J58" s="87"/>
      <c r="K58" s="4"/>
      <c r="L58" s="87"/>
      <c r="M58" s="4"/>
      <c r="N58" s="87"/>
      <c r="O58" s="4"/>
      <c r="P58" s="87"/>
      <c r="Q58" s="4"/>
      <c r="R58" s="87"/>
      <c r="S58" s="4"/>
      <c r="T58" s="87"/>
      <c r="U58" s="87"/>
      <c r="X58" s="4"/>
    </row>
    <row r="59" spans="1:27">
      <c r="A59" s="5"/>
      <c r="B59" s="215"/>
      <c r="C59" s="4"/>
      <c r="D59" s="87"/>
      <c r="E59" s="4"/>
      <c r="F59" s="87"/>
      <c r="G59" s="87"/>
      <c r="H59" s="87"/>
      <c r="I59" s="87"/>
      <c r="J59" s="87"/>
      <c r="K59" s="4"/>
      <c r="L59" s="87"/>
      <c r="M59" s="4"/>
      <c r="N59" s="87"/>
      <c r="O59" s="4"/>
      <c r="P59" s="87"/>
      <c r="Q59" s="4"/>
      <c r="R59" s="87"/>
      <c r="S59" s="4"/>
      <c r="T59" s="87"/>
      <c r="U59" s="87"/>
      <c r="X59" s="4"/>
    </row>
    <row r="60" spans="1:27">
      <c r="A60" s="5"/>
      <c r="B60" s="215"/>
      <c r="C60" s="4"/>
      <c r="D60" s="87"/>
      <c r="E60" s="4"/>
      <c r="F60" s="87"/>
      <c r="G60" s="87"/>
      <c r="H60" s="87"/>
      <c r="I60" s="87"/>
      <c r="J60" s="87"/>
      <c r="K60" s="4"/>
      <c r="L60" s="87"/>
      <c r="M60" s="4"/>
      <c r="N60" s="87"/>
      <c r="O60" s="4"/>
      <c r="P60" s="87"/>
      <c r="Q60" s="4"/>
      <c r="R60" s="87"/>
      <c r="S60" s="4"/>
      <c r="T60" s="87"/>
      <c r="U60" s="87"/>
      <c r="X60" s="4"/>
    </row>
    <row r="61" spans="1:27">
      <c r="A61" s="5"/>
      <c r="B61" s="215"/>
      <c r="C61" s="4"/>
      <c r="D61" s="87"/>
      <c r="E61" s="4"/>
      <c r="F61" s="87"/>
      <c r="G61" s="87"/>
      <c r="H61" s="87"/>
      <c r="I61" s="87"/>
      <c r="J61" s="87"/>
      <c r="K61" s="4"/>
      <c r="L61" s="87"/>
      <c r="M61" s="4"/>
      <c r="N61" s="87"/>
      <c r="O61" s="4"/>
      <c r="P61" s="87"/>
      <c r="Q61" s="4"/>
      <c r="R61" s="87"/>
      <c r="S61" s="4"/>
      <c r="T61" s="87"/>
      <c r="U61" s="87"/>
      <c r="X61" s="4"/>
    </row>
    <row r="62" spans="1:27">
      <c r="A62" s="5"/>
      <c r="B62" s="215"/>
      <c r="C62" s="4"/>
      <c r="D62" s="87"/>
      <c r="E62" s="4"/>
      <c r="F62" s="87"/>
      <c r="G62" s="87"/>
      <c r="H62" s="87"/>
      <c r="I62" s="87"/>
      <c r="J62" s="87"/>
      <c r="K62" s="4"/>
      <c r="L62" s="87"/>
      <c r="M62" s="4"/>
      <c r="N62" s="87"/>
      <c r="O62" s="4"/>
      <c r="P62" s="87"/>
      <c r="Q62" s="4"/>
      <c r="R62" s="87"/>
      <c r="S62" s="4"/>
      <c r="T62" s="87"/>
      <c r="U62" s="87"/>
      <c r="X62" s="4"/>
    </row>
    <row r="63" spans="1:27">
      <c r="A63" s="5"/>
      <c r="B63" s="215"/>
      <c r="C63" s="4"/>
      <c r="D63" s="87"/>
      <c r="E63" s="4"/>
      <c r="F63" s="87"/>
      <c r="G63" s="87"/>
      <c r="H63" s="87"/>
      <c r="I63" s="87"/>
      <c r="J63" s="87"/>
      <c r="K63" s="4"/>
      <c r="L63" s="87"/>
      <c r="M63" s="4"/>
      <c r="N63" s="87"/>
      <c r="O63" s="4"/>
      <c r="P63" s="87"/>
      <c r="Q63" s="4"/>
      <c r="R63" s="87"/>
      <c r="S63" s="4"/>
      <c r="T63" s="87"/>
      <c r="U63" s="87"/>
      <c r="X63" s="4"/>
    </row>
    <row r="64" spans="1:27">
      <c r="A64" s="5"/>
      <c r="B64" s="215"/>
      <c r="C64" s="4"/>
      <c r="D64" s="87"/>
      <c r="E64" s="4"/>
      <c r="F64" s="87"/>
      <c r="G64" s="87"/>
      <c r="H64" s="87"/>
      <c r="I64" s="87"/>
      <c r="J64" s="87"/>
      <c r="K64" s="4"/>
      <c r="L64" s="87"/>
      <c r="M64" s="4"/>
      <c r="N64" s="87"/>
      <c r="O64" s="4"/>
      <c r="P64" s="87"/>
      <c r="Q64" s="4"/>
      <c r="R64" s="87"/>
      <c r="S64" s="4"/>
      <c r="T64" s="87"/>
      <c r="U64" s="87"/>
      <c r="X64" s="4"/>
    </row>
    <row r="65" spans="1:24">
      <c r="A65" s="5"/>
      <c r="B65" s="215"/>
      <c r="C65" s="4"/>
      <c r="D65" s="87"/>
      <c r="E65" s="4"/>
      <c r="F65" s="87"/>
      <c r="G65" s="87"/>
      <c r="H65" s="87"/>
      <c r="I65" s="87"/>
      <c r="J65" s="87"/>
      <c r="K65" s="4"/>
      <c r="L65" s="87"/>
      <c r="M65" s="4"/>
      <c r="N65" s="87"/>
      <c r="O65" s="4"/>
      <c r="P65" s="87"/>
      <c r="Q65" s="4"/>
      <c r="R65" s="87"/>
      <c r="S65" s="4"/>
      <c r="T65" s="87"/>
      <c r="U65" s="87"/>
      <c r="X65" s="4"/>
    </row>
    <row r="66" spans="1:24">
      <c r="A66" s="5"/>
      <c r="B66" s="215"/>
      <c r="C66" s="4"/>
      <c r="D66" s="87"/>
      <c r="E66" s="4"/>
      <c r="F66" s="87"/>
      <c r="G66" s="87"/>
      <c r="H66" s="87"/>
      <c r="I66" s="87"/>
      <c r="J66" s="87"/>
      <c r="K66" s="4"/>
      <c r="L66" s="87"/>
      <c r="M66" s="4"/>
      <c r="N66" s="87"/>
      <c r="O66" s="4"/>
    </row>
  </sheetData>
  <mergeCells count="49">
    <mergeCell ref="A28:A29"/>
    <mergeCell ref="A30:A31"/>
    <mergeCell ref="A32:A33"/>
    <mergeCell ref="A34:A35"/>
    <mergeCell ref="A36:A37"/>
    <mergeCell ref="A52:A53"/>
    <mergeCell ref="A40:A41"/>
    <mergeCell ref="A42:A43"/>
    <mergeCell ref="A44:A45"/>
    <mergeCell ref="A46:A47"/>
    <mergeCell ref="A48:A49"/>
    <mergeCell ref="A50:A51"/>
    <mergeCell ref="W1:AA1"/>
    <mergeCell ref="V2:AA2"/>
    <mergeCell ref="Q2:Q3"/>
    <mergeCell ref="R2:R3"/>
    <mergeCell ref="S2:S3"/>
    <mergeCell ref="T2:T3"/>
    <mergeCell ref="U2:U3"/>
    <mergeCell ref="P2:P3"/>
    <mergeCell ref="C2:C3"/>
    <mergeCell ref="D2:D3"/>
    <mergeCell ref="M2:M3"/>
    <mergeCell ref="N2:N3"/>
    <mergeCell ref="O2:O3"/>
    <mergeCell ref="I2:I3"/>
    <mergeCell ref="J2:J3"/>
    <mergeCell ref="K2:K3"/>
    <mergeCell ref="L2:L3"/>
    <mergeCell ref="A20:A21"/>
    <mergeCell ref="A22:A23"/>
    <mergeCell ref="A6:A7"/>
    <mergeCell ref="A38:A39"/>
    <mergeCell ref="A12:A13"/>
    <mergeCell ref="A14:A15"/>
    <mergeCell ref="A16:A17"/>
    <mergeCell ref="A18:A19"/>
    <mergeCell ref="A24:A25"/>
    <mergeCell ref="A26:A27"/>
    <mergeCell ref="A54:O54"/>
    <mergeCell ref="E2:E3"/>
    <mergeCell ref="F2:F3"/>
    <mergeCell ref="G2:G3"/>
    <mergeCell ref="H2:H3"/>
    <mergeCell ref="B2:B3"/>
    <mergeCell ref="A2:A3"/>
    <mergeCell ref="A4:A5"/>
    <mergeCell ref="A10:A11"/>
    <mergeCell ref="A8:A9"/>
  </mergeCells>
  <phoneticPr fontId="3"/>
  <printOptions horizontalCentered="1"/>
  <pageMargins left="0.31496062992125984" right="0.31496062992125984" top="0.78740157480314965" bottom="0.78740157480314965" header="0.51181102362204722" footer="0.51181102362204722"/>
  <headerFooter alignWithMargins="0"/>
  <rowBreaks count="1" manualBreakCount="1">
    <brk id="27" max="2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zoomScaleNormal="100" zoomScaleSheetLayoutView="80" workbookViewId="0">
      <pane xSplit="1" ySplit="4" topLeftCell="J5" activePane="bottomRight" state="frozen"/>
      <selection activeCell="O11" sqref="O11"/>
      <selection pane="topRight" activeCell="O11" sqref="O11"/>
      <selection pane="bottomLeft" activeCell="O11" sqref="O11"/>
      <selection pane="bottomRight" activeCell="O11" sqref="O11"/>
    </sheetView>
  </sheetViews>
  <sheetFormatPr defaultRowHeight="15"/>
  <cols>
    <col min="1" max="1" width="16.625" style="277" customWidth="1"/>
    <col min="2" max="21" width="9.125" style="277" customWidth="1"/>
    <col min="22" max="22" width="18.25" style="277" customWidth="1"/>
    <col min="23" max="16384" width="9" style="277"/>
  </cols>
  <sheetData>
    <row r="1" spans="1:22" s="304" customFormat="1" ht="18" customHeight="1">
      <c r="A1" s="210" t="s">
        <v>134</v>
      </c>
      <c r="B1" s="211"/>
      <c r="C1" s="306"/>
      <c r="D1" s="211"/>
      <c r="E1" s="306"/>
      <c r="F1" s="211"/>
      <c r="G1" s="306"/>
      <c r="H1" s="211"/>
      <c r="I1" s="306"/>
      <c r="J1" s="211"/>
      <c r="K1" s="306"/>
      <c r="L1" s="211"/>
      <c r="M1" s="306"/>
      <c r="N1" s="211"/>
      <c r="O1" s="306"/>
      <c r="P1" s="211"/>
      <c r="Q1" s="306"/>
      <c r="R1" s="213"/>
      <c r="S1" s="306"/>
      <c r="T1" s="305" t="s">
        <v>133</v>
      </c>
      <c r="U1" s="305"/>
      <c r="V1" s="211"/>
    </row>
    <row r="2" spans="1:22" ht="16.5" customHeight="1">
      <c r="A2" s="303"/>
      <c r="B2" s="158" t="s">
        <v>132</v>
      </c>
      <c r="C2" s="302"/>
      <c r="D2" s="157"/>
      <c r="E2" s="301"/>
      <c r="F2" s="205" t="s">
        <v>131</v>
      </c>
      <c r="G2" s="204"/>
      <c r="H2" s="205" t="s">
        <v>130</v>
      </c>
      <c r="I2" s="204"/>
      <c r="J2" s="205" t="s">
        <v>129</v>
      </c>
      <c r="K2" s="204"/>
      <c r="L2" s="205" t="s">
        <v>128</v>
      </c>
      <c r="M2" s="204"/>
      <c r="N2" s="205" t="s">
        <v>127</v>
      </c>
      <c r="O2" s="204"/>
      <c r="P2" s="205" t="s">
        <v>126</v>
      </c>
      <c r="Q2" s="204"/>
      <c r="R2" s="205" t="s">
        <v>125</v>
      </c>
      <c r="S2" s="204"/>
      <c r="T2" s="205" t="s">
        <v>124</v>
      </c>
      <c r="U2" s="204"/>
      <c r="V2" s="300"/>
    </row>
    <row r="3" spans="1:22" ht="16.5" customHeight="1">
      <c r="A3" s="70"/>
      <c r="B3" s="299"/>
      <c r="C3" s="298"/>
      <c r="D3" s="297" t="s">
        <v>123</v>
      </c>
      <c r="E3" s="296"/>
      <c r="F3" s="295"/>
      <c r="G3" s="294"/>
      <c r="H3" s="295"/>
      <c r="I3" s="294"/>
      <c r="J3" s="295"/>
      <c r="K3" s="294"/>
      <c r="L3" s="295"/>
      <c r="M3" s="294"/>
      <c r="N3" s="295"/>
      <c r="O3" s="294"/>
      <c r="P3" s="295"/>
      <c r="Q3" s="294"/>
      <c r="R3" s="295"/>
      <c r="S3" s="294"/>
      <c r="T3" s="295"/>
      <c r="U3" s="294"/>
      <c r="V3" s="291" t="s">
        <v>72</v>
      </c>
    </row>
    <row r="4" spans="1:22" ht="33" customHeight="1">
      <c r="A4" s="58"/>
      <c r="B4" s="143" t="s">
        <v>122</v>
      </c>
      <c r="C4" s="293" t="s">
        <v>54</v>
      </c>
      <c r="D4" s="143" t="s">
        <v>122</v>
      </c>
      <c r="E4" s="293" t="s">
        <v>54</v>
      </c>
      <c r="F4" s="143" t="s">
        <v>122</v>
      </c>
      <c r="G4" s="293" t="s">
        <v>54</v>
      </c>
      <c r="H4" s="143" t="s">
        <v>122</v>
      </c>
      <c r="I4" s="293" t="s">
        <v>54</v>
      </c>
      <c r="J4" s="143" t="s">
        <v>122</v>
      </c>
      <c r="K4" s="293" t="s">
        <v>54</v>
      </c>
      <c r="L4" s="143" t="s">
        <v>122</v>
      </c>
      <c r="M4" s="293" t="s">
        <v>54</v>
      </c>
      <c r="N4" s="143" t="s">
        <v>122</v>
      </c>
      <c r="O4" s="293" t="s">
        <v>54</v>
      </c>
      <c r="P4" s="143" t="s">
        <v>122</v>
      </c>
      <c r="Q4" s="293" t="s">
        <v>54</v>
      </c>
      <c r="R4" s="143" t="s">
        <v>122</v>
      </c>
      <c r="S4" s="293" t="s">
        <v>54</v>
      </c>
      <c r="T4" s="143" t="s">
        <v>122</v>
      </c>
      <c r="U4" s="292" t="s">
        <v>54</v>
      </c>
      <c r="V4" s="291"/>
    </row>
    <row r="5" spans="1:22" s="278" customFormat="1" ht="16.5" customHeight="1">
      <c r="A5" s="201" t="s">
        <v>29</v>
      </c>
      <c r="B5" s="289">
        <v>1203</v>
      </c>
      <c r="C5" s="290">
        <f>IF(B5="-","-",B5/$V5*100000)</f>
        <v>22.22838137472284</v>
      </c>
      <c r="D5" s="289">
        <v>1067.9000000000001</v>
      </c>
      <c r="E5" s="290">
        <f>IF(D5="-","-",D5/$V5*100000)</f>
        <v>19.73207686622321</v>
      </c>
      <c r="F5" s="289">
        <v>2405.8000000000002</v>
      </c>
      <c r="G5" s="290">
        <f>IF(F5="-","-",F5/$V5*100000)</f>
        <v>44.453067257945314</v>
      </c>
      <c r="H5" s="289">
        <v>2374</v>
      </c>
      <c r="I5" s="290">
        <f>IF(H5="-","-",H5/$V5*100000)</f>
        <v>43.86548410938655</v>
      </c>
      <c r="J5" s="289">
        <v>3063.5</v>
      </c>
      <c r="K5" s="290">
        <f>IF(J5="-","-",J5/$V5*100000)</f>
        <v>56.605691056910565</v>
      </c>
      <c r="L5" s="289">
        <v>2149.6999999999998</v>
      </c>
      <c r="M5" s="290">
        <f>IF(L5="-","-",L5/$V5*100000)</f>
        <v>39.720990391722097</v>
      </c>
      <c r="N5" s="289">
        <v>208.8</v>
      </c>
      <c r="O5" s="290">
        <f>IF(N5="-","-",N5/$V5*100000)</f>
        <v>3.8580931263858096</v>
      </c>
      <c r="P5" s="289">
        <v>1176.9000000000001</v>
      </c>
      <c r="Q5" s="289">
        <f>IF(P5="-","-",P5/$V5*100000)</f>
        <v>21.746119733924616</v>
      </c>
      <c r="R5" s="289">
        <v>3</v>
      </c>
      <c r="S5" s="289">
        <f>IF(R5="-","-",R5/$V5*100000)</f>
        <v>5.543237250554324E-2</v>
      </c>
      <c r="T5" s="289">
        <f>IF(SUM(T6,T15)=0,"-",SUM(T6,T15))</f>
        <v>65.8</v>
      </c>
      <c r="U5" s="289">
        <v>13.183575768735039</v>
      </c>
      <c r="V5" s="97">
        <v>5412000</v>
      </c>
    </row>
    <row r="6" spans="1:22" s="278" customFormat="1" ht="33" customHeight="1">
      <c r="A6" s="42" t="s">
        <v>28</v>
      </c>
      <c r="B6" s="118">
        <f>IF(SUM(B7,B16)=0,"-",SUM(B7,B16))</f>
        <v>80.8</v>
      </c>
      <c r="C6" s="118">
        <f>IF(B6="-","-",B6/$V6*100000)</f>
        <v>20.734429931483998</v>
      </c>
      <c r="D6" s="118">
        <f>IF(SUM(D7,D16)=0,"-",SUM(D7,D16))</f>
        <v>73.8</v>
      </c>
      <c r="E6" s="118">
        <f>IF(D6="-","-",D6/$V6*100000)</f>
        <v>18.938130308706921</v>
      </c>
      <c r="F6" s="118">
        <f>IF(SUM(F7,F16)=0,"-",SUM(F7,F16))</f>
        <v>179.7</v>
      </c>
      <c r="G6" s="118">
        <f>IF(F6="-","-",F6/$V6*100000)</f>
        <v>46.113577459005874</v>
      </c>
      <c r="H6" s="118">
        <f>IF(SUM(H7,H16)=0,"-",SUM(H7,H16))</f>
        <v>168.8</v>
      </c>
      <c r="I6" s="118">
        <f>IF(H6="-","-",H6/$V6*100000)</f>
        <v>43.316482332110141</v>
      </c>
      <c r="J6" s="118">
        <f>IF(SUM(J7,J16)=0,"-",SUM(J7,J16))</f>
        <v>246.2</v>
      </c>
      <c r="K6" s="118">
        <f>IF(J6="-","-",J6/$V6*100000)</f>
        <v>63.178423875388127</v>
      </c>
      <c r="L6" s="118">
        <f>IF(SUM(L7,L16)=0,"-",SUM(L7,L16))</f>
        <v>168.4</v>
      </c>
      <c r="M6" s="118">
        <f>IF(L6="-","-",L6/$V6*100000)</f>
        <v>43.21383663938002</v>
      </c>
      <c r="N6" s="118">
        <f>IF(SUM(N7,N16)=0,"-",SUM(N7,N16))</f>
        <v>20</v>
      </c>
      <c r="O6" s="118">
        <f>IF(N6="-","-",N6/$V6*100000)</f>
        <v>5.1322846365059407</v>
      </c>
      <c r="P6" s="118">
        <f>IF(SUM(P7,P16)=0,"-",SUM(P7,P16))</f>
        <v>57</v>
      </c>
      <c r="Q6" s="118">
        <f>IF(P6="-","-",P6/$V6*100000)</f>
        <v>14.627011214041932</v>
      </c>
      <c r="R6" s="288" t="str">
        <f>IF(SUM(R7,R16)=0,"-",SUM(R7,R16))</f>
        <v>-</v>
      </c>
      <c r="S6" s="118" t="str">
        <f>IF(R6="-","-",R6/$V6*100000)</f>
        <v>-</v>
      </c>
      <c r="T6" s="118">
        <f>IF(SUM(T7,T16)=0,"-",SUM(T7,T16))</f>
        <v>65.8</v>
      </c>
      <c r="U6" s="118">
        <f>IF(T6="-","-",T6/$V6*100000)</f>
        <v>16.885216454104544</v>
      </c>
      <c r="V6" s="130">
        <v>389690</v>
      </c>
    </row>
    <row r="7" spans="1:22" s="278" customFormat="1" ht="16.5" customHeight="1">
      <c r="A7" s="27" t="s">
        <v>27</v>
      </c>
      <c r="B7" s="287">
        <f>IF(SUM(B8:B15)=0,"-",SUM(B8:B15))</f>
        <v>10</v>
      </c>
      <c r="C7" s="110">
        <f>IF(B7="-","-",B7/$V7*100000)</f>
        <v>8.4153833207102586</v>
      </c>
      <c r="D7" s="287">
        <f>IF(SUM(D8:D15)=0,"-",SUM(D8:D15))</f>
        <v>9</v>
      </c>
      <c r="E7" s="110">
        <f>IF(D7="-","-",D7/$V7*100000)</f>
        <v>7.5738449886392329</v>
      </c>
      <c r="F7" s="287">
        <f>IF(SUM(F8:F15)=0,"-",SUM(F8:F15))</f>
        <v>13</v>
      </c>
      <c r="G7" s="110">
        <f>IF(F7="-","-",F7/$V7*100000)</f>
        <v>10.939998316923337</v>
      </c>
      <c r="H7" s="287">
        <f>IF(SUM(H8:H15)=0,"-",SUM(H8:H15))</f>
        <v>13</v>
      </c>
      <c r="I7" s="110">
        <f>IF(H7="-","-",H7/$V7*100000)</f>
        <v>10.939998316923337</v>
      </c>
      <c r="J7" s="287">
        <f>IF(SUM(J8:J15)=0,"-",SUM(J8:J15))</f>
        <v>12</v>
      </c>
      <c r="K7" s="110">
        <f>IF(J7="-","-",J7/$V7*100000)</f>
        <v>10.09845998485231</v>
      </c>
      <c r="L7" s="287">
        <f>IF(SUM(L8:L15)=0,"-",SUM(L8:L15))</f>
        <v>19</v>
      </c>
      <c r="M7" s="110">
        <f>IF(L7="-","-",L7/$V7*100000)</f>
        <v>15.989228309349491</v>
      </c>
      <c r="N7" s="287" t="str">
        <f>IF(SUM(N8:N15)=0,"-",SUM(N8:N15))</f>
        <v>-</v>
      </c>
      <c r="O7" s="110" t="str">
        <f>IF(N7="-","-",N7/$V7*100000)</f>
        <v>-</v>
      </c>
      <c r="P7" s="287">
        <f>IF(SUM(P8:P15)=0,"-",SUM(P8:P15))</f>
        <v>3</v>
      </c>
      <c r="Q7" s="110">
        <f>IF(P7="-","-",P7/$V7*100000)</f>
        <v>2.5246149962130775</v>
      </c>
      <c r="R7" s="287" t="str">
        <f>IF(SUM(R8:R15)=0,"-",SUM(R8:R15))</f>
        <v>-</v>
      </c>
      <c r="S7" s="110" t="str">
        <f>IF(R7="-","-",R7/$V7*100000)</f>
        <v>-</v>
      </c>
      <c r="T7" s="287">
        <f>IF(SUM(T8:T15)=0,"-",SUM(T8:T15))</f>
        <v>1</v>
      </c>
      <c r="U7" s="110">
        <f>IF(T7="-","-",T7/$V7*100000)</f>
        <v>0.8415383320710258</v>
      </c>
      <c r="V7" s="126">
        <v>118830</v>
      </c>
    </row>
    <row r="8" spans="1:22" s="278" customFormat="1" ht="16.5" customHeight="1">
      <c r="A8" s="22" t="s">
        <v>26</v>
      </c>
      <c r="B8" s="106" t="s">
        <v>10</v>
      </c>
      <c r="C8" s="106" t="str">
        <f>IF(B8="-","-",B8/$V8*100000)</f>
        <v>-</v>
      </c>
      <c r="D8" s="106" t="s">
        <v>10</v>
      </c>
      <c r="E8" s="106" t="str">
        <f>IF(D8="-","-",D8/$V8*100000)</f>
        <v>-</v>
      </c>
      <c r="F8" s="106" t="s">
        <v>10</v>
      </c>
      <c r="G8" s="106" t="str">
        <f>IF(F8="-","-",F8/$V8*100000)</f>
        <v>-</v>
      </c>
      <c r="H8" s="106" t="s">
        <v>10</v>
      </c>
      <c r="I8" s="106" t="str">
        <f>IF(H8="-","-",H8/$V8*100000)</f>
        <v>-</v>
      </c>
      <c r="J8" s="106" t="s">
        <v>10</v>
      </c>
      <c r="K8" s="106" t="str">
        <f>IF(J8="-","-",J8/$V8*100000)</f>
        <v>-</v>
      </c>
      <c r="L8" s="106" t="s">
        <v>10</v>
      </c>
      <c r="M8" s="106" t="str">
        <f>IF(L8="-","-",L8/$V8*100000)</f>
        <v>-</v>
      </c>
      <c r="N8" s="106" t="s">
        <v>10</v>
      </c>
      <c r="O8" s="106" t="str">
        <f>IF(N8="-","-",N8/$V8*100000)</f>
        <v>-</v>
      </c>
      <c r="P8" s="106" t="s">
        <v>10</v>
      </c>
      <c r="Q8" s="106" t="str">
        <f>IF(P8="-","-",P8/$V8*100000)</f>
        <v>-</v>
      </c>
      <c r="R8" s="106" t="s">
        <v>10</v>
      </c>
      <c r="S8" s="106" t="str">
        <f>IF(R8="-","-",R8/$V8*100000)</f>
        <v>-</v>
      </c>
      <c r="T8" s="106" t="s">
        <v>10</v>
      </c>
      <c r="U8" s="106" t="str">
        <f>IF(T8="-","-",T8/$V8*100000)</f>
        <v>-</v>
      </c>
      <c r="V8" s="97">
        <v>47000</v>
      </c>
    </row>
    <row r="9" spans="1:22" s="278" customFormat="1" ht="16.5" customHeight="1">
      <c r="A9" s="17" t="s">
        <v>25</v>
      </c>
      <c r="B9" s="102">
        <v>1</v>
      </c>
      <c r="C9" s="102">
        <f>IF(B9="-","-",B9/$V9*100000)</f>
        <v>12.484394506866417</v>
      </c>
      <c r="D9" s="102">
        <v>1</v>
      </c>
      <c r="E9" s="102">
        <f>IF(D9="-","-",D9/$V9*100000)</f>
        <v>12.484394506866417</v>
      </c>
      <c r="F9" s="102">
        <v>2</v>
      </c>
      <c r="G9" s="102">
        <f>IF(F9="-","-",F9/$V9*100000)</f>
        <v>24.968789013732835</v>
      </c>
      <c r="H9" s="102">
        <v>3</v>
      </c>
      <c r="I9" s="102">
        <f>IF(H9="-","-",H9/$V9*100000)</f>
        <v>37.453183520599254</v>
      </c>
      <c r="J9" s="102">
        <v>1</v>
      </c>
      <c r="K9" s="102">
        <f>IF(J9="-","-",J9/$V9*100000)</f>
        <v>12.484394506866417</v>
      </c>
      <c r="L9" s="102">
        <v>1</v>
      </c>
      <c r="M9" s="102">
        <f>IF(L9="-","-",L9/$V9*100000)</f>
        <v>12.484394506866417</v>
      </c>
      <c r="N9" s="102" t="s">
        <v>10</v>
      </c>
      <c r="O9" s="102" t="str">
        <f>IF(N9="-","-",N9/$V9*100000)</f>
        <v>-</v>
      </c>
      <c r="P9" s="102">
        <v>1</v>
      </c>
      <c r="Q9" s="102">
        <f>IF(P9="-","-",P9/$V9*100000)</f>
        <v>12.484394506866417</v>
      </c>
      <c r="R9" s="102" t="s">
        <v>10</v>
      </c>
      <c r="S9" s="102" t="str">
        <f>IF(R9="-","-",R9/$V9*100000)</f>
        <v>-</v>
      </c>
      <c r="T9" s="102" t="s">
        <v>10</v>
      </c>
      <c r="U9" s="102" t="str">
        <f>IF(T9="-","-",T9/$V9*100000)</f>
        <v>-</v>
      </c>
      <c r="V9" s="97">
        <v>8010</v>
      </c>
    </row>
    <row r="10" spans="1:22" s="278" customFormat="1" ht="16.5" customHeight="1">
      <c r="A10" s="17" t="s">
        <v>24</v>
      </c>
      <c r="B10" s="102" t="s">
        <v>10</v>
      </c>
      <c r="C10" s="102" t="str">
        <f>IF(B10="-","-",B10/$V10*100000)</f>
        <v>-</v>
      </c>
      <c r="D10" s="102" t="s">
        <v>10</v>
      </c>
      <c r="E10" s="102" t="str">
        <f>IF(D10="-","-",D10/$V10*100000)</f>
        <v>-</v>
      </c>
      <c r="F10" s="102" t="s">
        <v>10</v>
      </c>
      <c r="G10" s="102" t="str">
        <f>IF(F10="-","-",F10/$V10*100000)</f>
        <v>-</v>
      </c>
      <c r="H10" s="102" t="s">
        <v>2</v>
      </c>
      <c r="I10" s="102" t="str">
        <f>IF(H10="-","-",H10/$V10*100000)</f>
        <v>-</v>
      </c>
      <c r="J10" s="102" t="s">
        <v>2</v>
      </c>
      <c r="K10" s="102" t="str">
        <f>IF(J10="-","-",J10/$V10*100000)</f>
        <v>-</v>
      </c>
      <c r="L10" s="102" t="s">
        <v>10</v>
      </c>
      <c r="M10" s="102" t="str">
        <f>IF(L10="-","-",L10/$V10*100000)</f>
        <v>-</v>
      </c>
      <c r="N10" s="102" t="s">
        <v>10</v>
      </c>
      <c r="O10" s="102" t="str">
        <f>IF(N10="-","-",N10/$V10*100000)</f>
        <v>-</v>
      </c>
      <c r="P10" s="102" t="s">
        <v>10</v>
      </c>
      <c r="Q10" s="102" t="str">
        <f>IF(P10="-","-",P10/$V10*100000)</f>
        <v>-</v>
      </c>
      <c r="R10" s="102" t="s">
        <v>10</v>
      </c>
      <c r="S10" s="102" t="str">
        <f>IF(R10="-","-",R10/$V10*100000)</f>
        <v>-</v>
      </c>
      <c r="T10" s="102" t="s">
        <v>10</v>
      </c>
      <c r="U10" s="102" t="str">
        <f>IF(T10="-","-",T10/$V10*100000)</f>
        <v>-</v>
      </c>
      <c r="V10" s="97">
        <v>4680</v>
      </c>
    </row>
    <row r="11" spans="1:22" s="278" customFormat="1" ht="16.5" customHeight="1">
      <c r="A11" s="17" t="s">
        <v>23</v>
      </c>
      <c r="B11" s="102" t="s">
        <v>10</v>
      </c>
      <c r="C11" s="102" t="str">
        <f>IF(B11="-","-",B11/$V11*100000)</f>
        <v>-</v>
      </c>
      <c r="D11" s="102" t="s">
        <v>10</v>
      </c>
      <c r="E11" s="102" t="str">
        <f>IF(D11="-","-",D11/$V11*100000)</f>
        <v>-</v>
      </c>
      <c r="F11" s="102" t="s">
        <v>10</v>
      </c>
      <c r="G11" s="102" t="str">
        <f>IF(F11="-","-",F11/$V11*100000)</f>
        <v>-</v>
      </c>
      <c r="H11" s="102" t="s">
        <v>2</v>
      </c>
      <c r="I11" s="102" t="str">
        <f>IF(H11="-","-",H11/$V11*100000)</f>
        <v>-</v>
      </c>
      <c r="J11" s="102" t="s">
        <v>2</v>
      </c>
      <c r="K11" s="102" t="str">
        <f>IF(J11="-","-",J11/$V11*100000)</f>
        <v>-</v>
      </c>
      <c r="L11" s="102" t="s">
        <v>2</v>
      </c>
      <c r="M11" s="102" t="str">
        <f>IF(L11="-","-",L11/$V11*100000)</f>
        <v>-</v>
      </c>
      <c r="N11" s="102" t="s">
        <v>10</v>
      </c>
      <c r="O11" s="102" t="str">
        <f>IF(N11="-","-",N11/$V11*100000)</f>
        <v>-</v>
      </c>
      <c r="P11" s="102" t="s">
        <v>10</v>
      </c>
      <c r="Q11" s="102" t="str">
        <f>IF(P11="-","-",P11/$V11*100000)</f>
        <v>-</v>
      </c>
      <c r="R11" s="102" t="s">
        <v>10</v>
      </c>
      <c r="S11" s="102" t="str">
        <f>IF(R11="-","-",R11/$V11*100000)</f>
        <v>-</v>
      </c>
      <c r="T11" s="102" t="s">
        <v>10</v>
      </c>
      <c r="U11" s="102" t="str">
        <f>IF(T11="-","-",T11/$V11*100000)</f>
        <v>-</v>
      </c>
      <c r="V11" s="97">
        <v>4760</v>
      </c>
    </row>
    <row r="12" spans="1:22" s="278" customFormat="1" ht="16.5" customHeight="1">
      <c r="A12" s="17" t="s">
        <v>22</v>
      </c>
      <c r="B12" s="102">
        <v>1</v>
      </c>
      <c r="C12" s="102">
        <f>IF(B12="-","-",B12/$V12*100000)</f>
        <v>20.703933747412009</v>
      </c>
      <c r="D12" s="102">
        <v>1</v>
      </c>
      <c r="E12" s="102">
        <f>IF(D12="-","-",D12/$V12*100000)</f>
        <v>20.703933747412009</v>
      </c>
      <c r="F12" s="102">
        <v>3</v>
      </c>
      <c r="G12" s="102">
        <f>IF(F12="-","-",F12/$V12*100000)</f>
        <v>62.111801242236027</v>
      </c>
      <c r="H12" s="102">
        <v>3</v>
      </c>
      <c r="I12" s="102">
        <f>IF(H12="-","-",H12/$V12*100000)</f>
        <v>62.111801242236027</v>
      </c>
      <c r="J12" s="102">
        <v>3</v>
      </c>
      <c r="K12" s="102">
        <f>IF(J12="-","-",J12/$V12*100000)</f>
        <v>62.111801242236027</v>
      </c>
      <c r="L12" s="102">
        <v>1</v>
      </c>
      <c r="M12" s="102">
        <f>IF(L12="-","-",L12/$V12*100000)</f>
        <v>20.703933747412009</v>
      </c>
      <c r="N12" s="102" t="s">
        <v>10</v>
      </c>
      <c r="O12" s="102" t="str">
        <f>IF(N12="-","-",N12/$V12*100000)</f>
        <v>-</v>
      </c>
      <c r="P12" s="102" t="s">
        <v>10</v>
      </c>
      <c r="Q12" s="102" t="str">
        <f>IF(P12="-","-",P12/$V12*100000)</f>
        <v>-</v>
      </c>
      <c r="R12" s="102" t="s">
        <v>10</v>
      </c>
      <c r="S12" s="102" t="str">
        <f>IF(R12="-","-",R12/$V12*100000)</f>
        <v>-</v>
      </c>
      <c r="T12" s="102" t="s">
        <v>10</v>
      </c>
      <c r="U12" s="102" t="str">
        <f>IF(T12="-","-",T12/$V12*100000)</f>
        <v>-</v>
      </c>
      <c r="V12" s="97">
        <v>4830</v>
      </c>
    </row>
    <row r="13" spans="1:22" s="278" customFormat="1" ht="16.5" customHeight="1">
      <c r="A13" s="17" t="s">
        <v>21</v>
      </c>
      <c r="B13" s="102">
        <v>5</v>
      </c>
      <c r="C13" s="102">
        <f>IF(B13="-","-",B13/$V13*100000)</f>
        <v>17.599436818021822</v>
      </c>
      <c r="D13" s="102">
        <v>4</v>
      </c>
      <c r="E13" s="102">
        <f>IF(D13="-","-",D13/$V13*100000)</f>
        <v>14.079549454417458</v>
      </c>
      <c r="F13" s="102">
        <v>3</v>
      </c>
      <c r="G13" s="102">
        <f>IF(F13="-","-",F13/$V13*100000)</f>
        <v>10.559662090813093</v>
      </c>
      <c r="H13" s="102">
        <v>3</v>
      </c>
      <c r="I13" s="102">
        <f>IF(H13="-","-",H13/$V13*100000)</f>
        <v>10.559662090813093</v>
      </c>
      <c r="J13" s="102">
        <v>6</v>
      </c>
      <c r="K13" s="102">
        <f>IF(J13="-","-",J13/$V13*100000)</f>
        <v>21.119324181626187</v>
      </c>
      <c r="L13" s="102">
        <v>15</v>
      </c>
      <c r="M13" s="102">
        <f>IF(L13="-","-",L13/$V13*100000)</f>
        <v>52.798310454065465</v>
      </c>
      <c r="N13" s="102" t="s">
        <v>10</v>
      </c>
      <c r="O13" s="102" t="str">
        <f>IF(N13="-","-",N13/$V13*100000)</f>
        <v>-</v>
      </c>
      <c r="P13" s="102" t="s">
        <v>10</v>
      </c>
      <c r="Q13" s="102" t="str">
        <f>IF(P13="-","-",P13/$V13*100000)</f>
        <v>-</v>
      </c>
      <c r="R13" s="102" t="s">
        <v>10</v>
      </c>
      <c r="S13" s="102" t="str">
        <f>IF(R13="-","-",R13/$V13*100000)</f>
        <v>-</v>
      </c>
      <c r="T13" s="102">
        <v>1</v>
      </c>
      <c r="U13" s="102">
        <f>IF(T13="-","-",T13/$V13*100000)</f>
        <v>3.5198873636043646</v>
      </c>
      <c r="V13" s="97">
        <v>28410</v>
      </c>
    </row>
    <row r="14" spans="1:22" s="278" customFormat="1" ht="16.5" customHeight="1">
      <c r="A14" s="17" t="s">
        <v>20</v>
      </c>
      <c r="B14" s="102" t="s">
        <v>10</v>
      </c>
      <c r="C14" s="102" t="str">
        <f>IF(B14="-","-",B14/$V14*100000)</f>
        <v>-</v>
      </c>
      <c r="D14" s="102" t="s">
        <v>2</v>
      </c>
      <c r="E14" s="102" t="str">
        <f>IF(D14="-","-",D14/$V14*100000)</f>
        <v>-</v>
      </c>
      <c r="F14" s="102" t="s">
        <v>10</v>
      </c>
      <c r="G14" s="102" t="str">
        <f>IF(F14="-","-",F14/$V14*100000)</f>
        <v>-</v>
      </c>
      <c r="H14" s="102" t="s">
        <v>2</v>
      </c>
      <c r="I14" s="102" t="str">
        <f>IF(H14="-","-",H14/$V14*100000)</f>
        <v>-</v>
      </c>
      <c r="J14" s="102" t="s">
        <v>2</v>
      </c>
      <c r="K14" s="102" t="str">
        <f>IF(J14="-","-",J14/$V14*100000)</f>
        <v>-</v>
      </c>
      <c r="L14" s="102" t="s">
        <v>2</v>
      </c>
      <c r="M14" s="102" t="str">
        <f>IF(L14="-","-",L14/$V14*100000)</f>
        <v>-</v>
      </c>
      <c r="N14" s="102" t="s">
        <v>10</v>
      </c>
      <c r="O14" s="102" t="str">
        <f>IF(N14="-","-",N14/$V14*100000)</f>
        <v>-</v>
      </c>
      <c r="P14" s="102">
        <v>2</v>
      </c>
      <c r="Q14" s="102">
        <f>IF(P14="-","-",P14/$V14*100000)</f>
        <v>45.3514739229025</v>
      </c>
      <c r="R14" s="102" t="s">
        <v>10</v>
      </c>
      <c r="S14" s="102" t="str">
        <f>IF(R14="-","-",R14/$V14*100000)</f>
        <v>-</v>
      </c>
      <c r="T14" s="102" t="s">
        <v>10</v>
      </c>
      <c r="U14" s="102" t="str">
        <f>IF(T14="-","-",T14/$V14*100000)</f>
        <v>-</v>
      </c>
      <c r="V14" s="97">
        <v>4410</v>
      </c>
    </row>
    <row r="15" spans="1:22" s="278" customFormat="1" ht="16.5" customHeight="1">
      <c r="A15" s="12" t="s">
        <v>19</v>
      </c>
      <c r="B15" s="98">
        <v>3</v>
      </c>
      <c r="C15" s="98">
        <f>IF(B15="-","-",B15/$V15*100000)</f>
        <v>17.931858936043035</v>
      </c>
      <c r="D15" s="98">
        <v>3</v>
      </c>
      <c r="E15" s="98">
        <f>IF(D15="-","-",D15/$V15*100000)</f>
        <v>17.931858936043035</v>
      </c>
      <c r="F15" s="98">
        <v>5</v>
      </c>
      <c r="G15" s="98">
        <f>IF(F15="-","-",F15/$V15*100000)</f>
        <v>29.886431560071724</v>
      </c>
      <c r="H15" s="98">
        <v>4</v>
      </c>
      <c r="I15" s="98">
        <f>IF(H15="-","-",H15/$V15*100000)</f>
        <v>23.909145248057381</v>
      </c>
      <c r="J15" s="98">
        <v>2</v>
      </c>
      <c r="K15" s="98">
        <f>IF(J15="-","-",J15/$V15*100000)</f>
        <v>11.954572624028691</v>
      </c>
      <c r="L15" s="98">
        <v>2</v>
      </c>
      <c r="M15" s="98">
        <f>IF(L15="-","-",L15/$V15*100000)</f>
        <v>11.954572624028691</v>
      </c>
      <c r="N15" s="98" t="s">
        <v>10</v>
      </c>
      <c r="O15" s="98" t="str">
        <f>IF(N15="-","-",N15/$V15*100000)</f>
        <v>-</v>
      </c>
      <c r="P15" s="98" t="s">
        <v>10</v>
      </c>
      <c r="Q15" s="98" t="str">
        <f>IF(P15="-","-",P15/$V15*100000)</f>
        <v>-</v>
      </c>
      <c r="R15" s="98" t="s">
        <v>10</v>
      </c>
      <c r="S15" s="98" t="str">
        <f>IF(R15="-","-",R15/$V15*100000)</f>
        <v>-</v>
      </c>
      <c r="T15" s="98" t="s">
        <v>10</v>
      </c>
      <c r="U15" s="98" t="str">
        <f>IF(T15="-","-",T15/$V15*100000)</f>
        <v>-</v>
      </c>
      <c r="V15" s="97">
        <v>16730</v>
      </c>
    </row>
    <row r="16" spans="1:22" s="278" customFormat="1" ht="16.5" customHeight="1">
      <c r="A16" s="38" t="s">
        <v>18</v>
      </c>
      <c r="B16" s="110">
        <v>70.8</v>
      </c>
      <c r="C16" s="112">
        <f>IF(B16="-","-",B16/$V16*100000)</f>
        <v>26.138964778852539</v>
      </c>
      <c r="D16" s="110">
        <v>64.8</v>
      </c>
      <c r="E16" s="112">
        <f>IF(D16="-","-",D16/$V16*100000)</f>
        <v>23.923798272170124</v>
      </c>
      <c r="F16" s="110">
        <v>166.7</v>
      </c>
      <c r="G16" s="112">
        <f>IF(F16="-","-",F16/$V16*100000)</f>
        <v>61.544709443993199</v>
      </c>
      <c r="H16" s="110">
        <v>155.80000000000001</v>
      </c>
      <c r="I16" s="112">
        <f>IF(H16="-","-",H16/$V16*100000)</f>
        <v>57.520490290186814</v>
      </c>
      <c r="J16" s="110">
        <v>234.2</v>
      </c>
      <c r="K16" s="112">
        <f>IF(J16="-","-",J16/$V16*100000)</f>
        <v>86.465332644170417</v>
      </c>
      <c r="L16" s="110">
        <v>149.4</v>
      </c>
      <c r="M16" s="112">
        <f>IF(L16="-","-",L16/$V16*100000)</f>
        <v>55.157646016392242</v>
      </c>
      <c r="N16" s="110">
        <v>20</v>
      </c>
      <c r="O16" s="112">
        <f>IF(N16="-","-",N16/$V16*100000)</f>
        <v>7.3838883556080628</v>
      </c>
      <c r="P16" s="110">
        <v>54</v>
      </c>
      <c r="Q16" s="112">
        <f>IF(P16="-","-",P16/$V16*100000)</f>
        <v>19.936498560141771</v>
      </c>
      <c r="R16" s="112" t="s">
        <v>10</v>
      </c>
      <c r="S16" s="112" t="str">
        <f>IF(R16="-","-",R16/$V16*100000)</f>
        <v>-</v>
      </c>
      <c r="T16" s="110">
        <v>64.8</v>
      </c>
      <c r="U16" s="112">
        <f>IF(T16="-","-",T16/$V16*100000)</f>
        <v>23.923798272170124</v>
      </c>
      <c r="V16" s="97">
        <v>270860</v>
      </c>
    </row>
    <row r="17" spans="1:24" s="278" customFormat="1" ht="33" customHeight="1">
      <c r="A17" s="34" t="s">
        <v>16</v>
      </c>
      <c r="B17" s="118">
        <f>B18</f>
        <v>12</v>
      </c>
      <c r="C17" s="120">
        <f>IF(B17="-","-",B17/$V17*100000)</f>
        <v>31.1122634171636</v>
      </c>
      <c r="D17" s="118">
        <f>D18</f>
        <v>11</v>
      </c>
      <c r="E17" s="120">
        <f>IF(D17="-","-",D17/$V17*100000)</f>
        <v>28.519574799066632</v>
      </c>
      <c r="F17" s="118">
        <f>F18</f>
        <v>18</v>
      </c>
      <c r="G17" s="120">
        <f>IF(F17="-","-",F17/$V17*100000)</f>
        <v>46.668395125745398</v>
      </c>
      <c r="H17" s="118">
        <f>H18</f>
        <v>25</v>
      </c>
      <c r="I17" s="120">
        <f>IF(H17="-","-",H17/$V17*100000)</f>
        <v>64.817215452424165</v>
      </c>
      <c r="J17" s="118">
        <f>J18</f>
        <v>17</v>
      </c>
      <c r="K17" s="120">
        <f>IF(J17="-","-",J17/$V17*100000)</f>
        <v>44.075706507648434</v>
      </c>
      <c r="L17" s="118">
        <f>L18</f>
        <v>23</v>
      </c>
      <c r="M17" s="120">
        <f>IF(L17="-","-",L17/$V17*100000)</f>
        <v>59.631838216230236</v>
      </c>
      <c r="N17" s="118">
        <f>N18</f>
        <v>2</v>
      </c>
      <c r="O17" s="120">
        <f>IF(N17="-","-",N17/$V17*100000)</f>
        <v>5.1853772361939328</v>
      </c>
      <c r="P17" s="118">
        <f>P18</f>
        <v>11</v>
      </c>
      <c r="Q17" s="120">
        <f>IF(P17="-","-",P17/$V17*100000)</f>
        <v>28.519574799066632</v>
      </c>
      <c r="R17" s="118" t="str">
        <f>R18</f>
        <v>-</v>
      </c>
      <c r="S17" s="120" t="str">
        <f>IF(R17="-","-",R17/$V17*100000)</f>
        <v>-</v>
      </c>
      <c r="T17" s="118">
        <f>T18</f>
        <v>3</v>
      </c>
      <c r="U17" s="120">
        <f>IF(T17="-","-",T17/$V17*100000)</f>
        <v>7.7780658542909</v>
      </c>
      <c r="V17" s="97">
        <v>38570</v>
      </c>
    </row>
    <row r="18" spans="1:24" s="28" customFormat="1" ht="16.5" customHeight="1">
      <c r="A18" s="27" t="s">
        <v>15</v>
      </c>
      <c r="B18" s="110">
        <f>IF(SUM(B19:B22)=0,"-",SUM(B19:B22))</f>
        <v>12</v>
      </c>
      <c r="C18" s="112">
        <f>IF(B18="-","-",B18/$V18*100000)</f>
        <v>31.1122634171636</v>
      </c>
      <c r="D18" s="110">
        <f>IF(SUM(D19:D22)=0,"-",SUM(D19:D22))</f>
        <v>11</v>
      </c>
      <c r="E18" s="112">
        <f>IF(D18="-","-",D18/$V18*100000)</f>
        <v>28.519574799066632</v>
      </c>
      <c r="F18" s="110">
        <f>IF(SUM(F19:F22)=0,"-",SUM(F19:F22))</f>
        <v>18</v>
      </c>
      <c r="G18" s="112">
        <f>IF(F18="-","-",F18/$V18*100000)</f>
        <v>46.668395125745398</v>
      </c>
      <c r="H18" s="110">
        <f>IF(SUM(H19:H22)=0,"-",SUM(H19:H22))</f>
        <v>25</v>
      </c>
      <c r="I18" s="112">
        <f>IF(H18="-","-",H18/$V18*100000)</f>
        <v>64.817215452424165</v>
      </c>
      <c r="J18" s="110">
        <f>IF(SUM(J19:J22)=0,"-",SUM(J19:J22))</f>
        <v>17</v>
      </c>
      <c r="K18" s="112">
        <f>IF(J18="-","-",J18/$V18*100000)</f>
        <v>44.075706507648434</v>
      </c>
      <c r="L18" s="110">
        <f>IF(SUM(L19:L22)=0,"-",SUM(L19:L22))</f>
        <v>23</v>
      </c>
      <c r="M18" s="112">
        <f>IF(L18="-","-",L18/$V18*100000)</f>
        <v>59.631838216230236</v>
      </c>
      <c r="N18" s="110">
        <f>IF(SUM(N19:N22)=0,"-",SUM(N19:N22))</f>
        <v>2</v>
      </c>
      <c r="O18" s="112">
        <f>IF(N18="-","-",N18/$V18*100000)</f>
        <v>5.1853772361939328</v>
      </c>
      <c r="P18" s="110">
        <f>IF(SUM(P19:P22)=0,"-",SUM(P19:P22))</f>
        <v>11</v>
      </c>
      <c r="Q18" s="112">
        <f>IF(P18="-","-",P18/$V18*100000)</f>
        <v>28.519574799066632</v>
      </c>
      <c r="R18" s="110" t="str">
        <f>IF(SUM(R19:R22)=0,"-",SUM(R19:R22))</f>
        <v>-</v>
      </c>
      <c r="S18" s="112" t="str">
        <f>IF(R18="-","-",R18/$V18*100000)</f>
        <v>-</v>
      </c>
      <c r="T18" s="110">
        <f>IF(SUM(T19:T22)=0,"-",SUM(T19:T22))</f>
        <v>3</v>
      </c>
      <c r="U18" s="112">
        <f>IF(T18="-","-",T18/$V18*100000)</f>
        <v>7.7780658542909</v>
      </c>
      <c r="V18" s="97">
        <v>38570</v>
      </c>
      <c r="W18" s="94"/>
      <c r="X18" s="32"/>
    </row>
    <row r="19" spans="1:24" s="28" customFormat="1" ht="16.5" customHeight="1">
      <c r="A19" s="22" t="s">
        <v>14</v>
      </c>
      <c r="B19" s="106">
        <v>7</v>
      </c>
      <c r="C19" s="106">
        <f>IF(B19="-","-",B19/$V19*100000)</f>
        <v>38.910505836575879</v>
      </c>
      <c r="D19" s="106">
        <v>6</v>
      </c>
      <c r="E19" s="106">
        <f>IF(D19="-","-",D19/$V19*100000)</f>
        <v>33.351862145636467</v>
      </c>
      <c r="F19" s="106">
        <v>9</v>
      </c>
      <c r="G19" s="106">
        <f>IF(F19="-","-",F19/$V19*100000)</f>
        <v>50.02779321845469</v>
      </c>
      <c r="H19" s="106">
        <v>17</v>
      </c>
      <c r="I19" s="106">
        <f>IF(H19="-","-",H19/$V19*100000)</f>
        <v>94.496942745969989</v>
      </c>
      <c r="J19" s="106">
        <v>11</v>
      </c>
      <c r="K19" s="106">
        <f>IF(J19="-","-",J19/$V19*100000)</f>
        <v>61.145080600333522</v>
      </c>
      <c r="L19" s="106">
        <v>10</v>
      </c>
      <c r="M19" s="106">
        <f>IF(L19="-","-",L19/$V19*100000)</f>
        <v>55.586436909394102</v>
      </c>
      <c r="N19" s="106">
        <v>2</v>
      </c>
      <c r="O19" s="106">
        <f>IF(N19="-","-",N19/$V19*100000)</f>
        <v>11.117287381878821</v>
      </c>
      <c r="P19" s="106">
        <v>5</v>
      </c>
      <c r="Q19" s="106">
        <f>IF(P19="-","-",P19/$V19*100000)</f>
        <v>27.793218454697051</v>
      </c>
      <c r="R19" s="106" t="s">
        <v>10</v>
      </c>
      <c r="S19" s="106" t="str">
        <f>IF(R19="-","-",R19/$V19*100000)</f>
        <v>-</v>
      </c>
      <c r="T19" s="106">
        <v>1</v>
      </c>
      <c r="U19" s="106">
        <f>IF(T19="-","-",T19/$V19*100000)</f>
        <v>5.5586436909394106</v>
      </c>
      <c r="V19" s="115">
        <v>17990</v>
      </c>
      <c r="W19" s="94"/>
      <c r="X19" s="32"/>
    </row>
    <row r="20" spans="1:24" s="28" customFormat="1" ht="16.5" customHeight="1">
      <c r="A20" s="17" t="s">
        <v>13</v>
      </c>
      <c r="B20" s="102">
        <v>1</v>
      </c>
      <c r="C20" s="102">
        <f>IF(B20="-","-",B20/$V20*100000)</f>
        <v>16.920473773265652</v>
      </c>
      <c r="D20" s="102">
        <v>1</v>
      </c>
      <c r="E20" s="102">
        <f>IF(D20="-","-",D20/$V20*100000)</f>
        <v>16.920473773265652</v>
      </c>
      <c r="F20" s="102">
        <v>2</v>
      </c>
      <c r="G20" s="102">
        <f>IF(F20="-","-",F20/$V20*100000)</f>
        <v>33.840947546531304</v>
      </c>
      <c r="H20" s="102">
        <v>3</v>
      </c>
      <c r="I20" s="102">
        <f>IF(H20="-","-",H20/$V20*100000)</f>
        <v>50.761421319796959</v>
      </c>
      <c r="J20" s="102" t="s">
        <v>10</v>
      </c>
      <c r="K20" s="102" t="str">
        <f>IF(J20="-","-",J20/$V20*100000)</f>
        <v>-</v>
      </c>
      <c r="L20" s="102" t="s">
        <v>10</v>
      </c>
      <c r="M20" s="102" t="str">
        <f>IF(L20="-","-",L20/$V20*100000)</f>
        <v>-</v>
      </c>
      <c r="N20" s="102" t="s">
        <v>10</v>
      </c>
      <c r="O20" s="102" t="str">
        <f>IF(N20="-","-",N20/$V20*100000)</f>
        <v>-</v>
      </c>
      <c r="P20" s="102">
        <v>1</v>
      </c>
      <c r="Q20" s="102">
        <f>IF(P20="-","-",P20/$V20*100000)</f>
        <v>16.920473773265652</v>
      </c>
      <c r="R20" s="102" t="s">
        <v>10</v>
      </c>
      <c r="S20" s="102" t="str">
        <f>IF(R20="-","-",R20/$V20*100000)</f>
        <v>-</v>
      </c>
      <c r="T20" s="102" t="s">
        <v>10</v>
      </c>
      <c r="U20" s="102" t="str">
        <f>IF(T20="-","-",T20/$V20*100000)</f>
        <v>-</v>
      </c>
      <c r="V20" s="115">
        <v>5910</v>
      </c>
      <c r="W20" s="94"/>
      <c r="X20" s="32"/>
    </row>
    <row r="21" spans="1:24" s="28" customFormat="1" ht="16.5" customHeight="1">
      <c r="A21" s="17" t="s">
        <v>12</v>
      </c>
      <c r="B21" s="102">
        <v>1</v>
      </c>
      <c r="C21" s="102">
        <f>IF(B21="-","-",B21/$V21*100000)</f>
        <v>17.006802721088434</v>
      </c>
      <c r="D21" s="102">
        <v>1</v>
      </c>
      <c r="E21" s="102">
        <f>IF(D21="-","-",D21/$V21*100000)</f>
        <v>17.006802721088434</v>
      </c>
      <c r="F21" s="102">
        <v>2</v>
      </c>
      <c r="G21" s="102">
        <f>IF(F21="-","-",F21/$V21*100000)</f>
        <v>34.013605442176868</v>
      </c>
      <c r="H21" s="102">
        <v>2</v>
      </c>
      <c r="I21" s="102">
        <f>IF(H21="-","-",H21/$V21*100000)</f>
        <v>34.013605442176868</v>
      </c>
      <c r="J21" s="102" t="s">
        <v>10</v>
      </c>
      <c r="K21" s="102" t="str">
        <f>IF(J21="-","-",J21/$V21*100000)</f>
        <v>-</v>
      </c>
      <c r="L21" s="102">
        <v>1</v>
      </c>
      <c r="M21" s="102">
        <f>IF(L21="-","-",L21/$V21*100000)</f>
        <v>17.006802721088434</v>
      </c>
      <c r="N21" s="102" t="s">
        <v>10</v>
      </c>
      <c r="O21" s="102" t="str">
        <f>IF(N21="-","-",N21/$V21*100000)</f>
        <v>-</v>
      </c>
      <c r="P21" s="102" t="s">
        <v>10</v>
      </c>
      <c r="Q21" s="102" t="str">
        <f>IF(P21="-","-",P21/$V21*100000)</f>
        <v>-</v>
      </c>
      <c r="R21" s="102" t="s">
        <v>10</v>
      </c>
      <c r="S21" s="102" t="str">
        <f>IF(R21="-","-",R21/$V21*100000)</f>
        <v>-</v>
      </c>
      <c r="T21" s="102" t="s">
        <v>10</v>
      </c>
      <c r="U21" s="102" t="str">
        <f>IF(T21="-","-",T21/$V21*100000)</f>
        <v>-</v>
      </c>
      <c r="V21" s="115">
        <v>5880</v>
      </c>
      <c r="W21" s="94"/>
      <c r="X21" s="32"/>
    </row>
    <row r="22" spans="1:24" s="28" customFormat="1" ht="16.5" customHeight="1">
      <c r="A22" s="12" t="s">
        <v>11</v>
      </c>
      <c r="B22" s="98">
        <v>3</v>
      </c>
      <c r="C22" s="98">
        <f>IF(B22="-","-",B22/$V22*100000)</f>
        <v>34.129692832764505</v>
      </c>
      <c r="D22" s="98">
        <v>3</v>
      </c>
      <c r="E22" s="98">
        <f>IF(D22="-","-",D22/$V22*100000)</f>
        <v>34.129692832764505</v>
      </c>
      <c r="F22" s="98">
        <v>5</v>
      </c>
      <c r="G22" s="98">
        <f>IF(F22="-","-",F22/$V22*100000)</f>
        <v>56.882821387940837</v>
      </c>
      <c r="H22" s="98">
        <v>3</v>
      </c>
      <c r="I22" s="98">
        <f>IF(H22="-","-",H22/$V22*100000)</f>
        <v>34.129692832764505</v>
      </c>
      <c r="J22" s="98">
        <v>6</v>
      </c>
      <c r="K22" s="98">
        <f>IF(J22="-","-",J22/$V22*100000)</f>
        <v>68.25938566552901</v>
      </c>
      <c r="L22" s="98">
        <v>12</v>
      </c>
      <c r="M22" s="98">
        <f>IF(L22="-","-",L22/$V22*100000)</f>
        <v>136.51877133105802</v>
      </c>
      <c r="N22" s="98" t="s">
        <v>10</v>
      </c>
      <c r="O22" s="98" t="str">
        <f>IF(N22="-","-",N22/$V22*100000)</f>
        <v>-</v>
      </c>
      <c r="P22" s="98">
        <v>5</v>
      </c>
      <c r="Q22" s="98">
        <f>IF(P22="-","-",P22/$V22*100000)</f>
        <v>56.882821387940837</v>
      </c>
      <c r="R22" s="98" t="s">
        <v>10</v>
      </c>
      <c r="S22" s="98" t="str">
        <f>IF(R22="-","-",R22/$V22*100000)</f>
        <v>-</v>
      </c>
      <c r="T22" s="98">
        <v>2</v>
      </c>
      <c r="U22" s="98">
        <f>IF(T22="-","-",T22/$V22*100000)</f>
        <v>22.753128555176335</v>
      </c>
      <c r="V22" s="115">
        <v>8790</v>
      </c>
      <c r="W22" s="94"/>
      <c r="X22" s="32"/>
    </row>
    <row r="23" spans="1:24" s="28" customFormat="1" ht="33" customHeight="1">
      <c r="A23" s="31" t="s">
        <v>9</v>
      </c>
      <c r="B23" s="118">
        <f>B24</f>
        <v>7</v>
      </c>
      <c r="C23" s="120">
        <f>IF(B23="-","-",B23/$V23*100000)</f>
        <v>28.305701577031943</v>
      </c>
      <c r="D23" s="118">
        <f>D24</f>
        <v>5</v>
      </c>
      <c r="E23" s="120">
        <f>IF(D23="-","-",D23/$V23*100000)</f>
        <v>20.218358269308531</v>
      </c>
      <c r="F23" s="118">
        <f>F24</f>
        <v>9</v>
      </c>
      <c r="G23" s="120">
        <f>IF(F23="-","-",F23/$V23*100000)</f>
        <v>36.393044884755355</v>
      </c>
      <c r="H23" s="118">
        <f>H24</f>
        <v>10</v>
      </c>
      <c r="I23" s="120">
        <f>IF(H23="-","-",H23/$V23*100000)</f>
        <v>40.436716538617063</v>
      </c>
      <c r="J23" s="118">
        <f>J24</f>
        <v>2</v>
      </c>
      <c r="K23" s="120">
        <f>IF(J23="-","-",J23/$V23*100000)</f>
        <v>8.0873433077234136</v>
      </c>
      <c r="L23" s="118">
        <f>L24</f>
        <v>1</v>
      </c>
      <c r="M23" s="120">
        <f>IF(L23="-","-",L23/$V23*100000)</f>
        <v>4.0436716538617068</v>
      </c>
      <c r="N23" s="118" t="str">
        <f>N24</f>
        <v>-</v>
      </c>
      <c r="O23" s="120" t="str">
        <f>IF(N23="-","-",N23/$V23*100000)</f>
        <v>-</v>
      </c>
      <c r="P23" s="118">
        <f>P24</f>
        <v>1</v>
      </c>
      <c r="Q23" s="120">
        <f>IF(P23="-","-",P23/$V23*100000)</f>
        <v>4.0436716538617068</v>
      </c>
      <c r="R23" s="118" t="str">
        <f>R24</f>
        <v>-</v>
      </c>
      <c r="S23" s="120" t="str">
        <f>IF(R23="-","-",R23/$V23*100000)</f>
        <v>-</v>
      </c>
      <c r="T23" s="118" t="str">
        <f>T24</f>
        <v>-</v>
      </c>
      <c r="U23" s="120" t="str">
        <f>IF(T23="-","-",T23/$V23*100000)</f>
        <v>-</v>
      </c>
      <c r="V23" s="115">
        <v>24730</v>
      </c>
      <c r="W23" s="94"/>
      <c r="X23" s="32"/>
    </row>
    <row r="24" spans="1:24" s="28" customFormat="1" ht="16.5" customHeight="1">
      <c r="A24" s="27" t="s">
        <v>8</v>
      </c>
      <c r="B24" s="110">
        <f>IF(SUM(B25:B29)=0,"-",SUM(B25:B29))</f>
        <v>7</v>
      </c>
      <c r="C24" s="112">
        <f>IF(B24="-","-",B24/$V24*100000)</f>
        <v>28.305701577031943</v>
      </c>
      <c r="D24" s="110">
        <f>IF(SUM(D25:D29)=0,"-",SUM(D25:D29))</f>
        <v>5</v>
      </c>
      <c r="E24" s="112">
        <f>IF(D24="-","-",D24/$V24*100000)</f>
        <v>20.218358269308531</v>
      </c>
      <c r="F24" s="110">
        <f>IF(SUM(F25:F29)=0,"-",SUM(F25:F29))</f>
        <v>9</v>
      </c>
      <c r="G24" s="112">
        <f>IF(F24="-","-",F24/$V24*100000)</f>
        <v>36.393044884755355</v>
      </c>
      <c r="H24" s="110">
        <f>IF(SUM(H25:H29)=0,"-",SUM(H25:H29))</f>
        <v>10</v>
      </c>
      <c r="I24" s="112">
        <f>IF(H24="-","-",H24/$V24*100000)</f>
        <v>40.436716538617063</v>
      </c>
      <c r="J24" s="110">
        <f>IF(SUM(J25:J29)=0,"-",SUM(J25:J29))</f>
        <v>2</v>
      </c>
      <c r="K24" s="112">
        <f>IF(J24="-","-",J24/$V24*100000)</f>
        <v>8.0873433077234136</v>
      </c>
      <c r="L24" s="110">
        <f>IF(SUM(L25:L29)=0,"-",SUM(L25:L29))</f>
        <v>1</v>
      </c>
      <c r="M24" s="112">
        <f>IF(L24="-","-",L24/$V24*100000)</f>
        <v>4.0436716538617068</v>
      </c>
      <c r="N24" s="110" t="str">
        <f>IF(SUM(N25:N29)=0,"-",SUM(N25:N29))</f>
        <v>-</v>
      </c>
      <c r="O24" s="112" t="str">
        <f>IF(N24="-","-",N24/$V24*100000)</f>
        <v>-</v>
      </c>
      <c r="P24" s="110">
        <f>IF(SUM(P25:P29)=0,"-",SUM(P25:P29))</f>
        <v>1</v>
      </c>
      <c r="Q24" s="112">
        <f>IF(P24="-","-",P24/$V24*100000)</f>
        <v>4.0436716538617068</v>
      </c>
      <c r="R24" s="110" t="str">
        <f>IF(SUM(R25:R29)=0,"-",SUM(R25:R29))</f>
        <v>-</v>
      </c>
      <c r="S24" s="112" t="str">
        <f>IF(R24="-","-",R24/$V24*100000)</f>
        <v>-</v>
      </c>
      <c r="T24" s="110" t="str">
        <f>IF(SUM(T25:T29)=0,"-",SUM(T25:T29))</f>
        <v>-</v>
      </c>
      <c r="U24" s="112" t="str">
        <f>IF(T24="-","-",T24/$V24*100000)</f>
        <v>-</v>
      </c>
      <c r="V24" s="97">
        <v>24730</v>
      </c>
      <c r="W24" s="94"/>
      <c r="X24" s="32"/>
    </row>
    <row r="25" spans="1:24" s="28" customFormat="1" ht="16.5" customHeight="1">
      <c r="A25" s="22" t="s">
        <v>7</v>
      </c>
      <c r="B25" s="106">
        <v>2</v>
      </c>
      <c r="C25" s="106">
        <v>22.988505747126435</v>
      </c>
      <c r="D25" s="106">
        <v>2</v>
      </c>
      <c r="E25" s="106">
        <v>22.988505747126435</v>
      </c>
      <c r="F25" s="106">
        <v>6</v>
      </c>
      <c r="G25" s="106">
        <v>68.965517241379303</v>
      </c>
      <c r="H25" s="106">
        <v>6</v>
      </c>
      <c r="I25" s="106">
        <v>68.965517241379303</v>
      </c>
      <c r="J25" s="106">
        <v>2</v>
      </c>
      <c r="K25" s="106">
        <v>22.988505747126435</v>
      </c>
      <c r="L25" s="106">
        <v>1</v>
      </c>
      <c r="M25" s="106">
        <v>11.494252873563218</v>
      </c>
      <c r="N25" s="106" t="s">
        <v>2</v>
      </c>
      <c r="O25" s="106" t="s">
        <v>2</v>
      </c>
      <c r="P25" s="106">
        <v>1</v>
      </c>
      <c r="Q25" s="106">
        <v>11.494252873563218</v>
      </c>
      <c r="R25" s="106" t="s">
        <v>2</v>
      </c>
      <c r="S25" s="106" t="s">
        <v>2</v>
      </c>
      <c r="T25" s="106" t="s">
        <v>2</v>
      </c>
      <c r="U25" s="106" t="s">
        <v>2</v>
      </c>
      <c r="V25" s="97">
        <v>8480</v>
      </c>
      <c r="W25" s="94"/>
      <c r="X25" s="32"/>
    </row>
    <row r="26" spans="1:24" s="28" customFormat="1" ht="16.5" customHeight="1">
      <c r="A26" s="17" t="s">
        <v>6</v>
      </c>
      <c r="B26" s="102" t="s">
        <v>2</v>
      </c>
      <c r="C26" s="102" t="s">
        <v>2</v>
      </c>
      <c r="D26" s="102" t="s">
        <v>2</v>
      </c>
      <c r="E26" s="102" t="s">
        <v>2</v>
      </c>
      <c r="F26" s="102" t="s">
        <v>2</v>
      </c>
      <c r="G26" s="102" t="s">
        <v>2</v>
      </c>
      <c r="H26" s="102" t="s">
        <v>2</v>
      </c>
      <c r="I26" s="102" t="s">
        <v>2</v>
      </c>
      <c r="J26" s="102" t="s">
        <v>2</v>
      </c>
      <c r="K26" s="102" t="s">
        <v>2</v>
      </c>
      <c r="L26" s="102" t="s">
        <v>2</v>
      </c>
      <c r="M26" s="102" t="s">
        <v>2</v>
      </c>
      <c r="N26" s="102" t="s">
        <v>2</v>
      </c>
      <c r="O26" s="102" t="s">
        <v>2</v>
      </c>
      <c r="P26" s="102" t="s">
        <v>2</v>
      </c>
      <c r="Q26" s="102" t="s">
        <v>2</v>
      </c>
      <c r="R26" s="102" t="s">
        <v>2</v>
      </c>
      <c r="S26" s="102" t="s">
        <v>2</v>
      </c>
      <c r="T26" s="102" t="s">
        <v>2</v>
      </c>
      <c r="U26" s="102" t="s">
        <v>2</v>
      </c>
      <c r="V26" s="97">
        <v>5090</v>
      </c>
      <c r="W26" s="94"/>
      <c r="X26" s="32"/>
    </row>
    <row r="27" spans="1:24" s="28" customFormat="1" ht="16.5" customHeight="1">
      <c r="A27" s="17" t="s">
        <v>5</v>
      </c>
      <c r="B27" s="102">
        <v>1</v>
      </c>
      <c r="C27" s="102">
        <v>23.255813953488374</v>
      </c>
      <c r="D27" s="102" t="s">
        <v>2</v>
      </c>
      <c r="E27" s="102" t="s">
        <v>2</v>
      </c>
      <c r="F27" s="102">
        <v>1</v>
      </c>
      <c r="G27" s="102">
        <v>23.255813953488374</v>
      </c>
      <c r="H27" s="102">
        <v>1</v>
      </c>
      <c r="I27" s="102">
        <v>23.255813953488374</v>
      </c>
      <c r="J27" s="102" t="s">
        <v>2</v>
      </c>
      <c r="K27" s="102" t="s">
        <v>2</v>
      </c>
      <c r="L27" s="102" t="s">
        <v>2</v>
      </c>
      <c r="M27" s="102" t="s">
        <v>2</v>
      </c>
      <c r="N27" s="102" t="s">
        <v>2</v>
      </c>
      <c r="O27" s="102" t="s">
        <v>2</v>
      </c>
      <c r="P27" s="102" t="s">
        <v>2</v>
      </c>
      <c r="Q27" s="102" t="s">
        <v>2</v>
      </c>
      <c r="R27" s="102" t="s">
        <v>2</v>
      </c>
      <c r="S27" s="102" t="s">
        <v>2</v>
      </c>
      <c r="T27" s="102" t="s">
        <v>2</v>
      </c>
      <c r="U27" s="102" t="s">
        <v>2</v>
      </c>
      <c r="V27" s="97">
        <v>4170</v>
      </c>
      <c r="W27" s="94"/>
      <c r="X27" s="32"/>
    </row>
    <row r="28" spans="1:24" s="28" customFormat="1" ht="16.5" customHeight="1">
      <c r="A28" s="17" t="s">
        <v>4</v>
      </c>
      <c r="B28" s="102">
        <v>1</v>
      </c>
      <c r="C28" s="102">
        <v>23.255813953488374</v>
      </c>
      <c r="D28" s="102">
        <v>1</v>
      </c>
      <c r="E28" s="102">
        <v>23.255813953488374</v>
      </c>
      <c r="F28" s="102">
        <v>1</v>
      </c>
      <c r="G28" s="102">
        <v>23.255813953488374</v>
      </c>
      <c r="H28" s="102">
        <v>1</v>
      </c>
      <c r="I28" s="102">
        <v>23.255813953488374</v>
      </c>
      <c r="J28" s="102" t="s">
        <v>2</v>
      </c>
      <c r="K28" s="102" t="s">
        <v>2</v>
      </c>
      <c r="L28" s="102" t="s">
        <v>2</v>
      </c>
      <c r="M28" s="102" t="s">
        <v>2</v>
      </c>
      <c r="N28" s="102" t="s">
        <v>2</v>
      </c>
      <c r="O28" s="102" t="s">
        <v>2</v>
      </c>
      <c r="P28" s="102" t="s">
        <v>2</v>
      </c>
      <c r="Q28" s="102" t="s">
        <v>2</v>
      </c>
      <c r="R28" s="102" t="s">
        <v>2</v>
      </c>
      <c r="S28" s="102" t="s">
        <v>2</v>
      </c>
      <c r="T28" s="102" t="s">
        <v>2</v>
      </c>
      <c r="U28" s="102" t="s">
        <v>2</v>
      </c>
      <c r="V28" s="97">
        <v>4180</v>
      </c>
      <c r="W28" s="94"/>
      <c r="X28" s="32"/>
    </row>
    <row r="29" spans="1:24" s="28" customFormat="1" ht="16.5" customHeight="1">
      <c r="A29" s="12" t="s">
        <v>3</v>
      </c>
      <c r="B29" s="98">
        <v>3</v>
      </c>
      <c r="C29" s="98">
        <v>100</v>
      </c>
      <c r="D29" s="98">
        <v>2</v>
      </c>
      <c r="E29" s="98">
        <v>66.666666666666671</v>
      </c>
      <c r="F29" s="98">
        <v>1</v>
      </c>
      <c r="G29" s="98">
        <v>33.333333333333336</v>
      </c>
      <c r="H29" s="98">
        <v>2</v>
      </c>
      <c r="I29" s="98">
        <v>66.666666666666671</v>
      </c>
      <c r="J29" s="98" t="s">
        <v>2</v>
      </c>
      <c r="K29" s="98" t="s">
        <v>2</v>
      </c>
      <c r="L29" s="98" t="s">
        <v>2</v>
      </c>
      <c r="M29" s="98" t="s">
        <v>2</v>
      </c>
      <c r="N29" s="98" t="s">
        <v>2</v>
      </c>
      <c r="O29" s="98" t="s">
        <v>2</v>
      </c>
      <c r="P29" s="98" t="s">
        <v>2</v>
      </c>
      <c r="Q29" s="98" t="s">
        <v>2</v>
      </c>
      <c r="R29" s="98" t="s">
        <v>2</v>
      </c>
      <c r="S29" s="98" t="s">
        <v>2</v>
      </c>
      <c r="T29" s="98" t="s">
        <v>2</v>
      </c>
      <c r="U29" s="98" t="s">
        <v>2</v>
      </c>
      <c r="V29" s="97">
        <v>2810</v>
      </c>
      <c r="W29" s="94"/>
      <c r="X29" s="32"/>
    </row>
    <row r="30" spans="1:24" s="278" customFormat="1" ht="16.5" customHeight="1">
      <c r="A30" s="286" t="s">
        <v>121</v>
      </c>
      <c r="B30" s="285"/>
      <c r="C30" s="284"/>
      <c r="D30" s="285"/>
      <c r="E30" s="284"/>
      <c r="F30" s="285"/>
      <c r="G30" s="284"/>
      <c r="H30" s="285"/>
      <c r="I30" s="284"/>
      <c r="J30" s="285"/>
      <c r="K30" s="284"/>
      <c r="L30" s="285"/>
      <c r="M30" s="284"/>
      <c r="N30" s="285"/>
      <c r="O30" s="284"/>
      <c r="P30" s="285"/>
      <c r="Q30" s="284"/>
      <c r="R30" s="285"/>
      <c r="S30" s="284"/>
      <c r="T30" s="285"/>
      <c r="U30" s="284"/>
    </row>
    <row r="31" spans="1:24" s="278" customFormat="1" ht="16.5" customHeight="1">
      <c r="A31" s="283" t="s">
        <v>120</v>
      </c>
      <c r="B31" s="283"/>
      <c r="C31" s="283"/>
      <c r="D31" s="283"/>
      <c r="E31" s="283"/>
      <c r="F31" s="283"/>
      <c r="G31" s="283"/>
      <c r="H31" s="283"/>
      <c r="I31" s="283"/>
      <c r="J31" s="283"/>
      <c r="K31" s="283"/>
      <c r="L31" s="283"/>
      <c r="M31" s="283"/>
      <c r="N31" s="283"/>
      <c r="O31" s="283"/>
      <c r="P31" s="283"/>
      <c r="Q31" s="283"/>
      <c r="R31" s="283"/>
      <c r="S31" s="283"/>
      <c r="T31" s="283"/>
      <c r="U31" s="283"/>
    </row>
    <row r="32" spans="1:24" s="278" customFormat="1" ht="16.5" customHeight="1">
      <c r="A32" s="215"/>
      <c r="B32" s="32"/>
      <c r="C32" s="279"/>
      <c r="D32" s="282"/>
      <c r="E32" s="281"/>
      <c r="F32" s="32"/>
      <c r="G32" s="279"/>
      <c r="H32" s="32"/>
      <c r="I32" s="279"/>
      <c r="J32" s="32"/>
      <c r="K32" s="279"/>
      <c r="L32" s="32"/>
      <c r="M32" s="279"/>
      <c r="N32" s="32"/>
      <c r="O32" s="279"/>
      <c r="P32" s="32"/>
      <c r="Q32" s="279"/>
      <c r="R32" s="280"/>
      <c r="S32" s="279"/>
      <c r="T32" s="32"/>
      <c r="U32" s="279"/>
    </row>
  </sheetData>
  <mergeCells count="11">
    <mergeCell ref="V3:V4"/>
    <mergeCell ref="R2:S3"/>
    <mergeCell ref="T2:U3"/>
    <mergeCell ref="A31:U31"/>
    <mergeCell ref="T1:U1"/>
    <mergeCell ref="H2:I3"/>
    <mergeCell ref="F2:G3"/>
    <mergeCell ref="J2:K3"/>
    <mergeCell ref="L2:M3"/>
    <mergeCell ref="N2:O3"/>
    <mergeCell ref="P2:Q3"/>
  </mergeCells>
  <phoneticPr fontId="4"/>
  <printOptions horizontalCentered="1"/>
  <pageMargins left="0.74803149606299213" right="0.74803149606299213" top="0.98425196850393704" bottom="0.98425196850393704" header="0.51181102362204722" footer="0.51181102362204722"/>
  <headerFooter alignWithMargins="0"/>
</worksheet>
</file>