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18" sheetId="1" r:id="rId1"/>
    <sheet name="19" sheetId="2" r:id="rId2"/>
    <sheet name="20" sheetId="3" r:id="rId3"/>
    <sheet name="21" sheetId="4" r:id="rId4"/>
    <sheet name="22" sheetId="5" r:id="rId5"/>
    <sheet name="23" sheetId="6" r:id="rId6"/>
  </sheets>
  <externalReferences>
    <externalReference r:id="rId7"/>
  </externalReferences>
  <definedNames>
    <definedName name="_xlnm.Print_Area" localSheetId="0">'18'!$A$1:$BA$57</definedName>
    <definedName name="_xlnm.Print_Area" localSheetId="1">'19'!$A$1:$S$31</definedName>
    <definedName name="_xlnm.Print_Area" localSheetId="2">'20'!$A$1:$P$31</definedName>
    <definedName name="_xlnm.Print_Area" localSheetId="3">'21'!$A$1:$Q$34</definedName>
    <definedName name="_xlnm.Print_Area" localSheetId="4">'22'!$A$1:$Q$89</definedName>
    <definedName name="_xlnm.Print_Area" localSheetId="5">'23'!$A$1:$Q$60</definedName>
    <definedName name="_xlnm.Print_Area">#REF!</definedName>
    <definedName name="_xlnm.Print_Titles" localSheetId="0">'18'!$A:$J</definedName>
    <definedName name="_xlnm.Print_Titles" localSheetId="2">'20'!#REF!</definedName>
    <definedName name="_xlnm.Print_Titles" localSheetId="3">'21'!$1:$4</definedName>
    <definedName name="_xlnm.Print_Titles" localSheetId="4">'22'!$1:$6</definedName>
    <definedName name="_xlnm.Print_Titles" localSheetId="5">'23'!$1:$1</definedName>
    <definedName name="_xlnm.Print_Titles">#N/A</definedName>
    <definedName name="Z_36F26E63_31A9_11D6_8C85_0000F447C8FF_.wvu.PrintArea" localSheetId="1" hidden="1">'19'!#REF!</definedName>
    <definedName name="Z_36F26E63_31A9_11D6_8C85_0000F447C8FF_.wvu.PrintArea" localSheetId="2" hidden="1">'20'!$A$1:$I$224</definedName>
    <definedName name="Z_36F26E63_31A9_11D6_8C85_0000F447C8FF_.wvu.PrintArea" localSheetId="3" hidden="1">'21'!$A$1:$R$35</definedName>
    <definedName name="Z_36F26E63_31A9_11D6_8C85_0000F447C8FF_.wvu.PrintArea" localSheetId="4" hidden="1">'22'!$A$1:$W$89</definedName>
    <definedName name="Z_36F26E63_31A9_11D6_8C85_0000F447C8FF_.wvu.PrintArea" localSheetId="5" hidden="1">'23'!$A$1:$R$1</definedName>
    <definedName name="Z_8B4C5619_54EF_4E9D_AF19_AC3668C76619_.wvu.PrintArea" localSheetId="0" hidden="1">'18'!$A$1:$BB$59</definedName>
    <definedName name="Z_8B4C5619_54EF_4E9D_AF19_AC3668C76619_.wvu.PrintArea" localSheetId="1" hidden="1">'19'!$A$1:$X$31</definedName>
    <definedName name="Z_8B4C5619_54EF_4E9D_AF19_AC3668C76619_.wvu.PrintArea" localSheetId="2" hidden="1">'20'!$A$1:$P$31</definedName>
    <definedName name="Z_8B4C5619_54EF_4E9D_AF19_AC3668C76619_.wvu.PrintArea" localSheetId="3" hidden="1">'21'!$A$1:$Q$35</definedName>
    <definedName name="Z_8B4C5619_54EF_4E9D_AF19_AC3668C76619_.wvu.PrintArea" localSheetId="4" hidden="1">'22'!$A$1:$Q$90</definedName>
    <definedName name="Z_8B4C5619_54EF_4E9D_AF19_AC3668C76619_.wvu.PrintArea" localSheetId="5" hidden="1">'23'!$A$1:$Q$59</definedName>
    <definedName name="Z_8B4C5619_54EF_4E9D_AF19_AC3668C76619_.wvu.PrintTitles" localSheetId="3" hidden="1">'21'!$1:$4</definedName>
    <definedName name="Z_8B4C5619_54EF_4E9D_AF19_AC3668C76619_.wvu.PrintTitles" localSheetId="4" hidden="1">'22'!$1:$3</definedName>
    <definedName name="Z_8B4C5619_54EF_4E9D_AF19_AC3668C76619_.wvu.PrintTitles" localSheetId="5" hidden="1">'23'!$1:$1</definedName>
    <definedName name="Z_A7DD4900_348E_11D6_BB3F_0000F442E53A_.wvu.PrintArea" localSheetId="1" hidden="1">'19'!#REF!</definedName>
    <definedName name="Z_A7DD4900_348E_11D6_BB3F_0000F442E53A_.wvu.PrintArea" localSheetId="2" hidden="1">'20'!$A$1:$I$224</definedName>
    <definedName name="Z_A7DD4900_348E_11D6_BB3F_0000F442E53A_.wvu.PrintArea" localSheetId="3" hidden="1">'21'!$A$1:$R$35</definedName>
    <definedName name="Z_A7DD4900_348E_11D6_BB3F_0000F442E53A_.wvu.PrintArea" localSheetId="4" hidden="1">'22'!$A$1:$W$89</definedName>
    <definedName name="Z_A7DD4900_348E_11D6_BB3F_0000F442E53A_.wvu.PrintArea" localSheetId="5" hidden="1">'23'!$A$1:$R$1</definedName>
    <definedName name="橋本" localSheetId="1">#REF!</definedName>
    <definedName name="橋本" localSheetId="2">#REF!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D11" i="6"/>
  <c r="C11" i="6" s="1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D14" i="6"/>
  <c r="E14" i="6"/>
  <c r="F14" i="6"/>
  <c r="G14" i="6"/>
  <c r="C14" i="6" s="1"/>
  <c r="H14" i="6"/>
  <c r="I14" i="6"/>
  <c r="J14" i="6"/>
  <c r="K14" i="6"/>
  <c r="L14" i="6"/>
  <c r="M14" i="6"/>
  <c r="N14" i="6"/>
  <c r="O14" i="6"/>
  <c r="P14" i="6"/>
  <c r="Q1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E16" i="6"/>
  <c r="Q16" i="6"/>
  <c r="C17" i="6"/>
  <c r="C18" i="6"/>
  <c r="C19" i="6"/>
  <c r="C20" i="6"/>
  <c r="C21" i="6"/>
  <c r="C22" i="6"/>
  <c r="D23" i="6"/>
  <c r="D16" i="6" s="1"/>
  <c r="E23" i="6"/>
  <c r="F23" i="6"/>
  <c r="G23" i="6"/>
  <c r="H23" i="6"/>
  <c r="H16" i="6" s="1"/>
  <c r="I23" i="6"/>
  <c r="J23" i="6"/>
  <c r="K23" i="6"/>
  <c r="K16" i="6" s="1"/>
  <c r="L23" i="6"/>
  <c r="L16" i="6" s="1"/>
  <c r="M23" i="6"/>
  <c r="N23" i="6"/>
  <c r="O23" i="6"/>
  <c r="P23" i="6"/>
  <c r="P16" i="6" s="1"/>
  <c r="Q23" i="6"/>
  <c r="C24" i="6"/>
  <c r="C25" i="6"/>
  <c r="C26" i="6"/>
  <c r="C27" i="6"/>
  <c r="C28" i="6"/>
  <c r="C29" i="6"/>
  <c r="D30" i="6"/>
  <c r="E30" i="6"/>
  <c r="F30" i="6"/>
  <c r="G30" i="6"/>
  <c r="G16" i="6" s="1"/>
  <c r="H30" i="6"/>
  <c r="I30" i="6"/>
  <c r="I16" i="6" s="1"/>
  <c r="J30" i="6"/>
  <c r="K30" i="6"/>
  <c r="L30" i="6"/>
  <c r="M30" i="6"/>
  <c r="M16" i="6" s="1"/>
  <c r="N30" i="6"/>
  <c r="O30" i="6"/>
  <c r="P30" i="6"/>
  <c r="Q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D37" i="6"/>
  <c r="F37" i="6"/>
  <c r="H37" i="6"/>
  <c r="I37" i="6"/>
  <c r="J37" i="6"/>
  <c r="M37" i="6"/>
  <c r="N37" i="6"/>
  <c r="C38" i="6"/>
  <c r="C39" i="6"/>
  <c r="C40" i="6"/>
  <c r="C33" i="6" s="1"/>
  <c r="C41" i="6"/>
  <c r="C42" i="6"/>
  <c r="C35" i="6" s="1"/>
  <c r="C43" i="6"/>
  <c r="D44" i="6"/>
  <c r="C44" i="6" s="1"/>
  <c r="C37" i="6" s="1"/>
  <c r="E44" i="6"/>
  <c r="E37" i="6" s="1"/>
  <c r="F44" i="6"/>
  <c r="G44" i="6"/>
  <c r="G37" i="6" s="1"/>
  <c r="H44" i="6"/>
  <c r="I44" i="6"/>
  <c r="J44" i="6"/>
  <c r="K44" i="6"/>
  <c r="K37" i="6" s="1"/>
  <c r="L44" i="6"/>
  <c r="L37" i="6" s="1"/>
  <c r="M44" i="6"/>
  <c r="N44" i="6"/>
  <c r="O44" i="6"/>
  <c r="O37" i="6" s="1"/>
  <c r="P44" i="6"/>
  <c r="P37" i="6" s="1"/>
  <c r="Q44" i="6"/>
  <c r="Q37" i="6" s="1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D7" i="5"/>
  <c r="F7" i="5"/>
  <c r="H7" i="5"/>
  <c r="L7" i="5"/>
  <c r="M7" i="5"/>
  <c r="P7" i="5"/>
  <c r="Q7" i="5"/>
  <c r="F8" i="5"/>
  <c r="H8" i="5"/>
  <c r="J8" i="5"/>
  <c r="N8" i="5"/>
  <c r="O8" i="5"/>
  <c r="H9" i="5"/>
  <c r="J9" i="5"/>
  <c r="D10" i="5"/>
  <c r="E10" i="5"/>
  <c r="E7" i="5" s="1"/>
  <c r="F10" i="5"/>
  <c r="G10" i="5"/>
  <c r="G7" i="5" s="1"/>
  <c r="H10" i="5"/>
  <c r="I10" i="5"/>
  <c r="I7" i="5" s="1"/>
  <c r="J10" i="5"/>
  <c r="J7" i="5" s="1"/>
  <c r="K10" i="5"/>
  <c r="K7" i="5" s="1"/>
  <c r="L10" i="5"/>
  <c r="M10" i="5"/>
  <c r="N10" i="5"/>
  <c r="N7" i="5" s="1"/>
  <c r="O10" i="5"/>
  <c r="O7" i="5" s="1"/>
  <c r="P10" i="5"/>
  <c r="Q10" i="5"/>
  <c r="D11" i="5"/>
  <c r="D8" i="5" s="1"/>
  <c r="E11" i="5"/>
  <c r="E8" i="5" s="1"/>
  <c r="F11" i="5"/>
  <c r="G11" i="5"/>
  <c r="G8" i="5" s="1"/>
  <c r="H11" i="5"/>
  <c r="I11" i="5"/>
  <c r="I8" i="5" s="1"/>
  <c r="J11" i="5"/>
  <c r="K11" i="5"/>
  <c r="K8" i="5" s="1"/>
  <c r="L11" i="5"/>
  <c r="L8" i="5" s="1"/>
  <c r="M11" i="5"/>
  <c r="M8" i="5" s="1"/>
  <c r="N11" i="5"/>
  <c r="O11" i="5"/>
  <c r="P11" i="5"/>
  <c r="P8" i="5" s="1"/>
  <c r="Q11" i="5"/>
  <c r="Q8" i="5" s="1"/>
  <c r="H12" i="5"/>
  <c r="J12" i="5"/>
  <c r="L12" i="5"/>
  <c r="L9" i="5" s="1"/>
  <c r="F43" i="5"/>
  <c r="H43" i="5"/>
  <c r="J43" i="5"/>
  <c r="N43" i="5"/>
  <c r="O43" i="5"/>
  <c r="D44" i="5"/>
  <c r="E44" i="5"/>
  <c r="H44" i="5"/>
  <c r="J44" i="5"/>
  <c r="L44" i="5"/>
  <c r="P44" i="5"/>
  <c r="Q44" i="5"/>
  <c r="L45" i="5"/>
  <c r="D46" i="5"/>
  <c r="D43" i="5" s="1"/>
  <c r="E46" i="5"/>
  <c r="E43" i="5" s="1"/>
  <c r="F46" i="5"/>
  <c r="G46" i="5"/>
  <c r="G43" i="5" s="1"/>
  <c r="H46" i="5"/>
  <c r="I46" i="5"/>
  <c r="I43" i="5" s="1"/>
  <c r="J46" i="5"/>
  <c r="K46" i="5"/>
  <c r="K43" i="5" s="1"/>
  <c r="L46" i="5"/>
  <c r="L43" i="5" s="1"/>
  <c r="M46" i="5"/>
  <c r="M43" i="5" s="1"/>
  <c r="N46" i="5"/>
  <c r="O46" i="5"/>
  <c r="P46" i="5"/>
  <c r="P43" i="5" s="1"/>
  <c r="Q46" i="5"/>
  <c r="Q43" i="5" s="1"/>
  <c r="D47" i="5"/>
  <c r="E47" i="5"/>
  <c r="F47" i="5"/>
  <c r="F44" i="5" s="1"/>
  <c r="G47" i="5"/>
  <c r="G44" i="5" s="1"/>
  <c r="H47" i="5"/>
  <c r="I47" i="5"/>
  <c r="I44" i="5" s="1"/>
  <c r="J47" i="5"/>
  <c r="K47" i="5"/>
  <c r="K44" i="5" s="1"/>
  <c r="L47" i="5"/>
  <c r="M47" i="5"/>
  <c r="M44" i="5" s="1"/>
  <c r="N47" i="5"/>
  <c r="N44" i="5" s="1"/>
  <c r="O47" i="5"/>
  <c r="O44" i="5" s="1"/>
  <c r="P47" i="5"/>
  <c r="Q47" i="5"/>
  <c r="H48" i="5"/>
  <c r="H45" i="5" s="1"/>
  <c r="J48" i="5"/>
  <c r="J45" i="5" s="1"/>
  <c r="L48" i="5"/>
  <c r="D64" i="5"/>
  <c r="H64" i="5"/>
  <c r="J64" i="5"/>
  <c r="L64" i="5"/>
  <c r="P64" i="5"/>
  <c r="Q64" i="5"/>
  <c r="F65" i="5"/>
  <c r="J65" i="5"/>
  <c r="L65" i="5"/>
  <c r="N65" i="5"/>
  <c r="H66" i="5"/>
  <c r="J66" i="5"/>
  <c r="D67" i="5"/>
  <c r="E67" i="5"/>
  <c r="E64" i="5" s="1"/>
  <c r="F67" i="5"/>
  <c r="F64" i="5" s="1"/>
  <c r="G67" i="5"/>
  <c r="G64" i="5" s="1"/>
  <c r="H67" i="5"/>
  <c r="I67" i="5"/>
  <c r="I64" i="5" s="1"/>
  <c r="J67" i="5"/>
  <c r="K67" i="5"/>
  <c r="K64" i="5" s="1"/>
  <c r="L67" i="5"/>
  <c r="M67" i="5"/>
  <c r="M64" i="5" s="1"/>
  <c r="N67" i="5"/>
  <c r="N64" i="5" s="1"/>
  <c r="O67" i="5"/>
  <c r="O64" i="5" s="1"/>
  <c r="P67" i="5"/>
  <c r="Q67" i="5"/>
  <c r="D68" i="5"/>
  <c r="D65" i="5" s="1"/>
  <c r="E68" i="5"/>
  <c r="E65" i="5" s="1"/>
  <c r="F68" i="5"/>
  <c r="G68" i="5"/>
  <c r="G65" i="5" s="1"/>
  <c r="H68" i="5"/>
  <c r="H65" i="5" s="1"/>
  <c r="I68" i="5"/>
  <c r="I65" i="5" s="1"/>
  <c r="J68" i="5"/>
  <c r="K68" i="5"/>
  <c r="K65" i="5" s="1"/>
  <c r="L68" i="5"/>
  <c r="M68" i="5"/>
  <c r="M65" i="5" s="1"/>
  <c r="N68" i="5"/>
  <c r="O68" i="5"/>
  <c r="O65" i="5" s="1"/>
  <c r="P68" i="5"/>
  <c r="P65" i="5" s="1"/>
  <c r="Q68" i="5"/>
  <c r="Q65" i="5" s="1"/>
  <c r="H69" i="5"/>
  <c r="J69" i="5"/>
  <c r="L69" i="5"/>
  <c r="L66" i="5" s="1"/>
  <c r="E6" i="4"/>
  <c r="F6" i="4"/>
  <c r="J6" i="4"/>
  <c r="N6" i="4"/>
  <c r="B7" i="4"/>
  <c r="B6" i="4" s="1"/>
  <c r="C7" i="4"/>
  <c r="C6" i="4" s="1"/>
  <c r="D7" i="4"/>
  <c r="D6" i="4" s="1"/>
  <c r="E7" i="4"/>
  <c r="F7" i="4"/>
  <c r="G7" i="4"/>
  <c r="G6" i="4" s="1"/>
  <c r="H7" i="4"/>
  <c r="H6" i="4" s="1"/>
  <c r="I7" i="4"/>
  <c r="I6" i="4" s="1"/>
  <c r="J7" i="4"/>
  <c r="K7" i="4"/>
  <c r="K6" i="4" s="1"/>
  <c r="L7" i="4"/>
  <c r="L6" i="4" s="1"/>
  <c r="M7" i="4"/>
  <c r="M6" i="4" s="1"/>
  <c r="N7" i="4"/>
  <c r="O7" i="4"/>
  <c r="O6" i="4" s="1"/>
  <c r="P7" i="4"/>
  <c r="P6" i="4" s="1"/>
  <c r="Q7" i="4"/>
  <c r="Q6" i="4" s="1"/>
  <c r="F18" i="4"/>
  <c r="J18" i="4"/>
  <c r="N18" i="4"/>
  <c r="B19" i="4"/>
  <c r="B18" i="4" s="1"/>
  <c r="C19" i="4"/>
  <c r="C18" i="4" s="1"/>
  <c r="D19" i="4"/>
  <c r="D18" i="4" s="1"/>
  <c r="E19" i="4"/>
  <c r="E18" i="4" s="1"/>
  <c r="F19" i="4"/>
  <c r="G19" i="4"/>
  <c r="G18" i="4" s="1"/>
  <c r="H19" i="4"/>
  <c r="H18" i="4" s="1"/>
  <c r="I19" i="4"/>
  <c r="I18" i="4" s="1"/>
  <c r="J19" i="4"/>
  <c r="K19" i="4"/>
  <c r="K18" i="4" s="1"/>
  <c r="L19" i="4"/>
  <c r="L18" i="4" s="1"/>
  <c r="M19" i="4"/>
  <c r="M18" i="4" s="1"/>
  <c r="N19" i="4"/>
  <c r="O19" i="4"/>
  <c r="O18" i="4" s="1"/>
  <c r="P19" i="4"/>
  <c r="P18" i="4" s="1"/>
  <c r="Q19" i="4"/>
  <c r="Q18" i="4" s="1"/>
  <c r="F25" i="4"/>
  <c r="J25" i="4"/>
  <c r="L25" i="4"/>
  <c r="N25" i="4"/>
  <c r="B26" i="4"/>
  <c r="B25" i="4" s="1"/>
  <c r="C26" i="4"/>
  <c r="C25" i="4" s="1"/>
  <c r="D26" i="4"/>
  <c r="D25" i="4" s="1"/>
  <c r="E26" i="4"/>
  <c r="E25" i="4" s="1"/>
  <c r="F26" i="4"/>
  <c r="G26" i="4"/>
  <c r="G25" i="4" s="1"/>
  <c r="H26" i="4"/>
  <c r="H25" i="4" s="1"/>
  <c r="I26" i="4"/>
  <c r="I25" i="4" s="1"/>
  <c r="J26" i="4"/>
  <c r="K26" i="4"/>
  <c r="K25" i="4" s="1"/>
  <c r="L26" i="4"/>
  <c r="M26" i="4"/>
  <c r="M25" i="4" s="1"/>
  <c r="N26" i="4"/>
  <c r="O26" i="4"/>
  <c r="O25" i="4" s="1"/>
  <c r="P26" i="4"/>
  <c r="P25" i="4" s="1"/>
  <c r="Q26" i="4"/>
  <c r="Q25" i="4" s="1"/>
  <c r="E6" i="3"/>
  <c r="H6" i="3"/>
  <c r="L6" i="3"/>
  <c r="P6" i="3"/>
  <c r="B7" i="3"/>
  <c r="B6" i="3" s="1"/>
  <c r="C7" i="3"/>
  <c r="E7" i="3"/>
  <c r="F7" i="3"/>
  <c r="F6" i="3" s="1"/>
  <c r="J6" i="3" s="1"/>
  <c r="G7" i="3"/>
  <c r="G6" i="3" s="1"/>
  <c r="H7" i="3"/>
  <c r="I7" i="3"/>
  <c r="I6" i="3" s="1"/>
  <c r="J7" i="3"/>
  <c r="K7" i="3" s="1"/>
  <c r="L7" i="3"/>
  <c r="M7" i="3"/>
  <c r="N7" i="3"/>
  <c r="N6" i="3" s="1"/>
  <c r="O7" i="3"/>
  <c r="O6" i="3" s="1"/>
  <c r="P7" i="3"/>
  <c r="D8" i="3"/>
  <c r="K8" i="3"/>
  <c r="M8" i="3"/>
  <c r="D9" i="3"/>
  <c r="K9" i="3"/>
  <c r="M9" i="3"/>
  <c r="D10" i="3"/>
  <c r="K10" i="3"/>
  <c r="M10" i="3"/>
  <c r="D11" i="3"/>
  <c r="K11" i="3"/>
  <c r="M11" i="3"/>
  <c r="D12" i="3"/>
  <c r="K12" i="3"/>
  <c r="M12" i="3"/>
  <c r="D13" i="3"/>
  <c r="K13" i="3"/>
  <c r="M13" i="3"/>
  <c r="D14" i="3"/>
  <c r="K14" i="3"/>
  <c r="M14" i="3"/>
  <c r="D15" i="3"/>
  <c r="K15" i="3"/>
  <c r="M15" i="3"/>
  <c r="B17" i="3"/>
  <c r="F17" i="3"/>
  <c r="H17" i="3"/>
  <c r="N17" i="3"/>
  <c r="O17" i="3"/>
  <c r="B18" i="3"/>
  <c r="C18" i="3"/>
  <c r="C17" i="3" s="1"/>
  <c r="E18" i="3"/>
  <c r="E17" i="3" s="1"/>
  <c r="F18" i="3"/>
  <c r="G18" i="3"/>
  <c r="H18" i="3"/>
  <c r="I18" i="3"/>
  <c r="I17" i="3" s="1"/>
  <c r="L18" i="3"/>
  <c r="L17" i="3" s="1"/>
  <c r="N18" i="3"/>
  <c r="O18" i="3"/>
  <c r="P18" i="3"/>
  <c r="P17" i="3" s="1"/>
  <c r="E23" i="3"/>
  <c r="F23" i="3"/>
  <c r="H23" i="3"/>
  <c r="L23" i="3"/>
  <c r="P23" i="3"/>
  <c r="B24" i="3"/>
  <c r="B23" i="3" s="1"/>
  <c r="C24" i="3"/>
  <c r="E24" i="3"/>
  <c r="F24" i="3"/>
  <c r="G24" i="3"/>
  <c r="H24" i="3"/>
  <c r="I24" i="3"/>
  <c r="I23" i="3" s="1"/>
  <c r="L24" i="3"/>
  <c r="N24" i="3"/>
  <c r="N23" i="3" s="1"/>
  <c r="O24" i="3"/>
  <c r="O23" i="3" s="1"/>
  <c r="P24" i="3"/>
  <c r="C6" i="2"/>
  <c r="G6" i="2"/>
  <c r="J6" i="2"/>
  <c r="K6" i="2"/>
  <c r="O6" i="2"/>
  <c r="P6" i="2"/>
  <c r="S6" i="2"/>
  <c r="B7" i="2"/>
  <c r="C7" i="2"/>
  <c r="E7" i="2"/>
  <c r="E6" i="2" s="1"/>
  <c r="F7" i="2"/>
  <c r="F6" i="2" s="1"/>
  <c r="G7" i="2"/>
  <c r="I7" i="2"/>
  <c r="I6" i="2" s="1"/>
  <c r="J7" i="2"/>
  <c r="M7" i="2" s="1"/>
  <c r="N7" i="2" s="1"/>
  <c r="K7" i="2"/>
  <c r="L7" i="2"/>
  <c r="L6" i="2" s="1"/>
  <c r="O7" i="2"/>
  <c r="P7" i="2"/>
  <c r="Q7" i="2"/>
  <c r="Q6" i="2" s="1"/>
  <c r="R7" i="2"/>
  <c r="R6" i="2" s="1"/>
  <c r="S7" i="2"/>
  <c r="D8" i="2"/>
  <c r="H8" i="2"/>
  <c r="M8" i="2"/>
  <c r="N8" i="2" s="1"/>
  <c r="P8" i="2"/>
  <c r="D9" i="2"/>
  <c r="H9" i="2"/>
  <c r="M9" i="2"/>
  <c r="N9" i="2"/>
  <c r="P9" i="2"/>
  <c r="D10" i="2"/>
  <c r="H10" i="2"/>
  <c r="M10" i="2"/>
  <c r="N10" i="2" s="1"/>
  <c r="P10" i="2"/>
  <c r="D11" i="2"/>
  <c r="H11" i="2"/>
  <c r="M11" i="2"/>
  <c r="N11" i="2"/>
  <c r="P11" i="2"/>
  <c r="D12" i="2"/>
  <c r="H12" i="2"/>
  <c r="M12" i="2"/>
  <c r="N12" i="2" s="1"/>
  <c r="P12" i="2"/>
  <c r="D13" i="2"/>
  <c r="H13" i="2"/>
  <c r="M13" i="2"/>
  <c r="N13" i="2"/>
  <c r="P13" i="2"/>
  <c r="D14" i="2"/>
  <c r="H14" i="2"/>
  <c r="M14" i="2"/>
  <c r="N14" i="2" s="1"/>
  <c r="P14" i="2"/>
  <c r="D15" i="2"/>
  <c r="H15" i="2"/>
  <c r="M15" i="2"/>
  <c r="N15" i="2" s="1"/>
  <c r="P15" i="2"/>
  <c r="B17" i="2"/>
  <c r="C17" i="2"/>
  <c r="F17" i="2"/>
  <c r="G17" i="2"/>
  <c r="H17" i="2"/>
  <c r="K17" i="2"/>
  <c r="O17" i="2"/>
  <c r="R17" i="2"/>
  <c r="S17" i="2"/>
  <c r="B18" i="2"/>
  <c r="C18" i="2"/>
  <c r="D18" i="2"/>
  <c r="D17" i="2" s="1"/>
  <c r="E18" i="2"/>
  <c r="E17" i="2" s="1"/>
  <c r="F18" i="2"/>
  <c r="G18" i="2"/>
  <c r="H18" i="2"/>
  <c r="I18" i="2"/>
  <c r="I17" i="2" s="1"/>
  <c r="J18" i="2"/>
  <c r="J17" i="2" s="1"/>
  <c r="K18" i="2"/>
  <c r="L18" i="2"/>
  <c r="L17" i="2" s="1"/>
  <c r="O18" i="2"/>
  <c r="P18" i="2"/>
  <c r="P17" i="2" s="1"/>
  <c r="Q18" i="2"/>
  <c r="Q17" i="2" s="1"/>
  <c r="R18" i="2"/>
  <c r="S18" i="2"/>
  <c r="B23" i="2"/>
  <c r="C23" i="2"/>
  <c r="F23" i="2"/>
  <c r="G23" i="2"/>
  <c r="H23" i="2"/>
  <c r="K23" i="2"/>
  <c r="O23" i="2"/>
  <c r="R23" i="2"/>
  <c r="S23" i="2"/>
  <c r="B24" i="2"/>
  <c r="C24" i="2"/>
  <c r="D24" i="2"/>
  <c r="D23" i="2" s="1"/>
  <c r="E24" i="2"/>
  <c r="E23" i="2" s="1"/>
  <c r="F24" i="2"/>
  <c r="G24" i="2"/>
  <c r="H24" i="2"/>
  <c r="I24" i="2"/>
  <c r="I23" i="2" s="1"/>
  <c r="J24" i="2"/>
  <c r="J23" i="2" s="1"/>
  <c r="K24" i="2"/>
  <c r="L24" i="2"/>
  <c r="L23" i="2" s="1"/>
  <c r="O24" i="2"/>
  <c r="P24" i="2"/>
  <c r="P23" i="2" s="1"/>
  <c r="Q24" i="2"/>
  <c r="Q23" i="2" s="1"/>
  <c r="R24" i="2"/>
  <c r="S24" i="2"/>
  <c r="J8" i="1"/>
  <c r="N8" i="1"/>
  <c r="P8" i="1"/>
  <c r="T8" i="1"/>
  <c r="AF8" i="1"/>
  <c r="AH8" i="1" s="1"/>
  <c r="AJ8" i="1"/>
  <c r="AL8" i="1" s="1"/>
  <c r="AP8" i="1"/>
  <c r="AT8" i="1"/>
  <c r="AV8" i="1"/>
  <c r="AZ8" i="1"/>
  <c r="T9" i="1"/>
  <c r="W9" i="1"/>
  <c r="X9" i="1"/>
  <c r="AB9" i="1"/>
  <c r="AD9" i="1" s="1"/>
  <c r="AE9" i="1"/>
  <c r="AF9" i="1"/>
  <c r="AH9" i="1" s="1"/>
  <c r="AJ9" i="1"/>
  <c r="AL9" i="1" s="1"/>
  <c r="AM9" i="1"/>
  <c r="AN9" i="1"/>
  <c r="AR9" i="1"/>
  <c r="AU9" i="1"/>
  <c r="AV9" i="1"/>
  <c r="AZ9" i="1"/>
  <c r="E10" i="1"/>
  <c r="E8" i="1" s="1"/>
  <c r="F10" i="1"/>
  <c r="F8" i="1" s="1"/>
  <c r="G10" i="1"/>
  <c r="G8" i="1" s="1"/>
  <c r="H10" i="1"/>
  <c r="H8" i="1" s="1"/>
  <c r="I10" i="1"/>
  <c r="I8" i="1" s="1"/>
  <c r="J10" i="1"/>
  <c r="K10" i="1"/>
  <c r="K8" i="1" s="1"/>
  <c r="L10" i="1"/>
  <c r="L8" i="1" s="1"/>
  <c r="M10" i="1"/>
  <c r="M8" i="1" s="1"/>
  <c r="N10" i="1"/>
  <c r="O10" i="1"/>
  <c r="O8" i="1" s="1"/>
  <c r="P10" i="1"/>
  <c r="Q10" i="1"/>
  <c r="Q8" i="1" s="1"/>
  <c r="R10" i="1"/>
  <c r="R8" i="1" s="1"/>
  <c r="S10" i="1"/>
  <c r="S8" i="1" s="1"/>
  <c r="T10" i="1"/>
  <c r="U10" i="1"/>
  <c r="U8" i="1" s="1"/>
  <c r="V10" i="1"/>
  <c r="V8" i="1" s="1"/>
  <c r="W10" i="1"/>
  <c r="W8" i="1" s="1"/>
  <c r="X10" i="1"/>
  <c r="X8" i="1" s="1"/>
  <c r="Y10" i="1"/>
  <c r="Y8" i="1" s="1"/>
  <c r="Z10" i="1"/>
  <c r="Z8" i="1" s="1"/>
  <c r="AA10" i="1"/>
  <c r="AA8" i="1" s="1"/>
  <c r="AB10" i="1"/>
  <c r="AB8" i="1" s="1"/>
  <c r="AD8" i="1" s="1"/>
  <c r="AC10" i="1"/>
  <c r="AC8" i="1" s="1"/>
  <c r="AD10" i="1"/>
  <c r="AE10" i="1"/>
  <c r="AE8" i="1" s="1"/>
  <c r="AF10" i="1"/>
  <c r="AG10" i="1"/>
  <c r="AG8" i="1" s="1"/>
  <c r="AH10" i="1"/>
  <c r="AI10" i="1"/>
  <c r="AI8" i="1" s="1"/>
  <c r="AJ10" i="1"/>
  <c r="AK10" i="1"/>
  <c r="AK8" i="1" s="1"/>
  <c r="AL10" i="1"/>
  <c r="AM10" i="1"/>
  <c r="AM8" i="1" s="1"/>
  <c r="AN10" i="1"/>
  <c r="AN8" i="1" s="1"/>
  <c r="AO10" i="1"/>
  <c r="AO8" i="1" s="1"/>
  <c r="AP10" i="1"/>
  <c r="AQ10" i="1"/>
  <c r="AQ8" i="1" s="1"/>
  <c r="AR10" i="1"/>
  <c r="AR8" i="1" s="1"/>
  <c r="AS10" i="1"/>
  <c r="AS8" i="1" s="1"/>
  <c r="AT10" i="1"/>
  <c r="AU10" i="1"/>
  <c r="AU8" i="1" s="1"/>
  <c r="AV10" i="1"/>
  <c r="AW10" i="1"/>
  <c r="AW8" i="1" s="1"/>
  <c r="AX10" i="1"/>
  <c r="AX8" i="1" s="1"/>
  <c r="AY10" i="1"/>
  <c r="AY8" i="1" s="1"/>
  <c r="AZ10" i="1"/>
  <c r="BA10" i="1"/>
  <c r="BA8" i="1" s="1"/>
  <c r="K11" i="1"/>
  <c r="K9" i="1" s="1"/>
  <c r="L11" i="1"/>
  <c r="L9" i="1" s="1"/>
  <c r="M11" i="1"/>
  <c r="M9" i="1" s="1"/>
  <c r="N11" i="1"/>
  <c r="N9" i="1" s="1"/>
  <c r="O11" i="1"/>
  <c r="O9" i="1" s="1"/>
  <c r="P11" i="1"/>
  <c r="P9" i="1" s="1"/>
  <c r="Q11" i="1"/>
  <c r="Q9" i="1" s="1"/>
  <c r="R11" i="1"/>
  <c r="R9" i="1" s="1"/>
  <c r="S11" i="1"/>
  <c r="S9" i="1" s="1"/>
  <c r="T11" i="1"/>
  <c r="U11" i="1"/>
  <c r="U9" i="1" s="1"/>
  <c r="V11" i="1"/>
  <c r="V9" i="1" s="1"/>
  <c r="W11" i="1"/>
  <c r="X11" i="1"/>
  <c r="Y11" i="1"/>
  <c r="Y9" i="1" s="1"/>
  <c r="Z11" i="1"/>
  <c r="Z9" i="1" s="1"/>
  <c r="AA11" i="1"/>
  <c r="AA9" i="1" s="1"/>
  <c r="AB11" i="1"/>
  <c r="AC11" i="1"/>
  <c r="AC9" i="1" s="1"/>
  <c r="AD11" i="1"/>
  <c r="AE11" i="1"/>
  <c r="AF11" i="1"/>
  <c r="AG11" i="1"/>
  <c r="AG9" i="1" s="1"/>
  <c r="AH11" i="1"/>
  <c r="AI11" i="1"/>
  <c r="AI9" i="1" s="1"/>
  <c r="AJ11" i="1"/>
  <c r="AK11" i="1"/>
  <c r="AK9" i="1" s="1"/>
  <c r="AL11" i="1"/>
  <c r="AM11" i="1"/>
  <c r="AN11" i="1"/>
  <c r="AO11" i="1"/>
  <c r="AO9" i="1" s="1"/>
  <c r="AP11" i="1"/>
  <c r="AP9" i="1" s="1"/>
  <c r="AQ11" i="1"/>
  <c r="AQ9" i="1" s="1"/>
  <c r="AR11" i="1"/>
  <c r="AS11" i="1"/>
  <c r="AS9" i="1" s="1"/>
  <c r="AT11" i="1"/>
  <c r="AT9" i="1" s="1"/>
  <c r="AU11" i="1"/>
  <c r="AV11" i="1"/>
  <c r="AW11" i="1"/>
  <c r="AW9" i="1" s="1"/>
  <c r="AX11" i="1"/>
  <c r="AX9" i="1" s="1"/>
  <c r="AY11" i="1"/>
  <c r="AY9" i="1" s="1"/>
  <c r="AZ11" i="1"/>
  <c r="BA11" i="1"/>
  <c r="BA9" i="1" s="1"/>
  <c r="D12" i="1"/>
  <c r="AD12" i="1"/>
  <c r="AH12" i="1"/>
  <c r="AL12" i="1"/>
  <c r="AD13" i="1"/>
  <c r="AH13" i="1"/>
  <c r="AL13" i="1"/>
  <c r="D14" i="1"/>
  <c r="AD14" i="1"/>
  <c r="AH14" i="1"/>
  <c r="AL14" i="1"/>
  <c r="AD15" i="1"/>
  <c r="AH15" i="1"/>
  <c r="AL15" i="1"/>
  <c r="D16" i="1"/>
  <c r="AD16" i="1"/>
  <c r="AH16" i="1"/>
  <c r="AL16" i="1"/>
  <c r="AD17" i="1"/>
  <c r="AH17" i="1"/>
  <c r="AL17" i="1"/>
  <c r="D18" i="1"/>
  <c r="AD18" i="1"/>
  <c r="AH18" i="1"/>
  <c r="AL18" i="1"/>
  <c r="AD19" i="1"/>
  <c r="AH19" i="1"/>
  <c r="AL19" i="1"/>
  <c r="D20" i="1"/>
  <c r="AD20" i="1"/>
  <c r="AH20" i="1"/>
  <c r="AL20" i="1"/>
  <c r="AD21" i="1"/>
  <c r="AH21" i="1"/>
  <c r="AL21" i="1"/>
  <c r="D22" i="1"/>
  <c r="AD22" i="1"/>
  <c r="AH22" i="1"/>
  <c r="AL22" i="1"/>
  <c r="AD23" i="1"/>
  <c r="AH23" i="1"/>
  <c r="AL23" i="1"/>
  <c r="D24" i="1"/>
  <c r="AD24" i="1"/>
  <c r="AH24" i="1"/>
  <c r="AL24" i="1"/>
  <c r="AD25" i="1"/>
  <c r="AH25" i="1"/>
  <c r="AL25" i="1"/>
  <c r="D26" i="1"/>
  <c r="AD26" i="1"/>
  <c r="AH26" i="1"/>
  <c r="AL26" i="1"/>
  <c r="AD27" i="1"/>
  <c r="AH27" i="1"/>
  <c r="AL27" i="1"/>
  <c r="AL28" i="1"/>
  <c r="AL29" i="1"/>
  <c r="G30" i="1"/>
  <c r="J30" i="1"/>
  <c r="K30" i="1"/>
  <c r="O30" i="1"/>
  <c r="R30" i="1"/>
  <c r="S30" i="1"/>
  <c r="W30" i="1"/>
  <c r="Z30" i="1"/>
  <c r="AA30" i="1"/>
  <c r="AE30" i="1"/>
  <c r="AH30" i="1"/>
  <c r="AI30" i="1"/>
  <c r="AM30" i="1"/>
  <c r="AP30" i="1"/>
  <c r="AQ30" i="1"/>
  <c r="AX30" i="1"/>
  <c r="O31" i="1"/>
  <c r="W31" i="1"/>
  <c r="AE31" i="1"/>
  <c r="AM31" i="1"/>
  <c r="AU31" i="1"/>
  <c r="D32" i="1"/>
  <c r="D30" i="1" s="1"/>
  <c r="E32" i="1"/>
  <c r="E30" i="1" s="1"/>
  <c r="F32" i="1"/>
  <c r="F30" i="1" s="1"/>
  <c r="G32" i="1"/>
  <c r="H32" i="1"/>
  <c r="H30" i="1" s="1"/>
  <c r="I32" i="1"/>
  <c r="I30" i="1" s="1"/>
  <c r="J32" i="1"/>
  <c r="K32" i="1"/>
  <c r="L32" i="1"/>
  <c r="L30" i="1" s="1"/>
  <c r="M32" i="1"/>
  <c r="M30" i="1" s="1"/>
  <c r="N32" i="1"/>
  <c r="N30" i="1" s="1"/>
  <c r="O32" i="1"/>
  <c r="P32" i="1"/>
  <c r="P30" i="1" s="1"/>
  <c r="Q32" i="1"/>
  <c r="Q30" i="1" s="1"/>
  <c r="R32" i="1"/>
  <c r="S32" i="1"/>
  <c r="T32" i="1"/>
  <c r="T30" i="1" s="1"/>
  <c r="U32" i="1"/>
  <c r="U30" i="1" s="1"/>
  <c r="V32" i="1"/>
  <c r="V30" i="1" s="1"/>
  <c r="W32" i="1"/>
  <c r="X32" i="1"/>
  <c r="X30" i="1" s="1"/>
  <c r="Y32" i="1"/>
  <c r="Y30" i="1" s="1"/>
  <c r="Z32" i="1"/>
  <c r="AA32" i="1"/>
  <c r="AB32" i="1"/>
  <c r="AB30" i="1" s="1"/>
  <c r="AD30" i="1" s="1"/>
  <c r="AC32" i="1"/>
  <c r="AC30" i="1" s="1"/>
  <c r="AD32" i="1"/>
  <c r="AE32" i="1"/>
  <c r="AF32" i="1"/>
  <c r="AF30" i="1" s="1"/>
  <c r="AG32" i="1"/>
  <c r="AG30" i="1" s="1"/>
  <c r="AH32" i="1"/>
  <c r="AI32" i="1"/>
  <c r="AJ32" i="1"/>
  <c r="AJ30" i="1" s="1"/>
  <c r="AL30" i="1" s="1"/>
  <c r="AK32" i="1"/>
  <c r="AK30" i="1" s="1"/>
  <c r="AL32" i="1"/>
  <c r="AM32" i="1"/>
  <c r="AN32" i="1"/>
  <c r="AN30" i="1" s="1"/>
  <c r="AO32" i="1"/>
  <c r="AO30" i="1" s="1"/>
  <c r="AP32" i="1"/>
  <c r="AQ32" i="1"/>
  <c r="AR32" i="1"/>
  <c r="AR30" i="1" s="1"/>
  <c r="AS32" i="1"/>
  <c r="AS30" i="1" s="1"/>
  <c r="AT32" i="1"/>
  <c r="AT30" i="1" s="1"/>
  <c r="AU32" i="1"/>
  <c r="AU30" i="1" s="1"/>
  <c r="AV32" i="1"/>
  <c r="AV30" i="1" s="1"/>
  <c r="AW32" i="1"/>
  <c r="AW30" i="1" s="1"/>
  <c r="AX32" i="1"/>
  <c r="AY32" i="1"/>
  <c r="AY30" i="1" s="1"/>
  <c r="AZ32" i="1"/>
  <c r="AZ30" i="1" s="1"/>
  <c r="BA32" i="1"/>
  <c r="BA30" i="1" s="1"/>
  <c r="K33" i="1"/>
  <c r="K31" i="1" s="1"/>
  <c r="L33" i="1"/>
  <c r="L31" i="1" s="1"/>
  <c r="M33" i="1"/>
  <c r="M31" i="1" s="1"/>
  <c r="N33" i="1"/>
  <c r="N31" i="1" s="1"/>
  <c r="O33" i="1"/>
  <c r="P33" i="1"/>
  <c r="P31" i="1" s="1"/>
  <c r="Q33" i="1"/>
  <c r="Q31" i="1" s="1"/>
  <c r="R33" i="1"/>
  <c r="R31" i="1" s="1"/>
  <c r="S33" i="1"/>
  <c r="S31" i="1" s="1"/>
  <c r="T33" i="1"/>
  <c r="T31" i="1" s="1"/>
  <c r="U33" i="1"/>
  <c r="U31" i="1" s="1"/>
  <c r="V33" i="1"/>
  <c r="V31" i="1" s="1"/>
  <c r="W33" i="1"/>
  <c r="X33" i="1"/>
  <c r="X31" i="1" s="1"/>
  <c r="Y33" i="1"/>
  <c r="Y31" i="1" s="1"/>
  <c r="Z33" i="1"/>
  <c r="Z31" i="1" s="1"/>
  <c r="AA33" i="1"/>
  <c r="AA31" i="1" s="1"/>
  <c r="AB33" i="1"/>
  <c r="AB31" i="1" s="1"/>
  <c r="AD31" i="1" s="1"/>
  <c r="AC33" i="1"/>
  <c r="AC31" i="1" s="1"/>
  <c r="AE33" i="1"/>
  <c r="AF33" i="1"/>
  <c r="AF31" i="1" s="1"/>
  <c r="AH31" i="1" s="1"/>
  <c r="AG33" i="1"/>
  <c r="AG31" i="1" s="1"/>
  <c r="AI33" i="1"/>
  <c r="AI31" i="1" s="1"/>
  <c r="AJ33" i="1"/>
  <c r="AL33" i="1" s="1"/>
  <c r="AK33" i="1"/>
  <c r="AK31" i="1" s="1"/>
  <c r="AM33" i="1"/>
  <c r="AN33" i="1"/>
  <c r="AN31" i="1" s="1"/>
  <c r="AO33" i="1"/>
  <c r="AO31" i="1" s="1"/>
  <c r="AP33" i="1"/>
  <c r="AP31" i="1" s="1"/>
  <c r="AQ33" i="1"/>
  <c r="AQ31" i="1" s="1"/>
  <c r="AR33" i="1"/>
  <c r="AR31" i="1" s="1"/>
  <c r="AS33" i="1"/>
  <c r="AS31" i="1" s="1"/>
  <c r="AT33" i="1"/>
  <c r="AT31" i="1" s="1"/>
  <c r="AU33" i="1"/>
  <c r="AV33" i="1"/>
  <c r="AV31" i="1" s="1"/>
  <c r="AW33" i="1"/>
  <c r="AW31" i="1" s="1"/>
  <c r="AX33" i="1"/>
  <c r="AX31" i="1" s="1"/>
  <c r="AY33" i="1"/>
  <c r="AY31" i="1" s="1"/>
  <c r="AZ33" i="1"/>
  <c r="AZ31" i="1" s="1"/>
  <c r="BA33" i="1"/>
  <c r="BA31" i="1" s="1"/>
  <c r="F42" i="1"/>
  <c r="G42" i="1"/>
  <c r="J42" i="1"/>
  <c r="K42" i="1"/>
  <c r="N42" i="1"/>
  <c r="O42" i="1"/>
  <c r="R42" i="1"/>
  <c r="S42" i="1"/>
  <c r="V42" i="1"/>
  <c r="W42" i="1"/>
  <c r="Z42" i="1"/>
  <c r="AA42" i="1"/>
  <c r="AE42" i="1"/>
  <c r="AI42" i="1"/>
  <c r="AM42" i="1"/>
  <c r="AP42" i="1"/>
  <c r="AQ42" i="1"/>
  <c r="AT42" i="1"/>
  <c r="AU42" i="1"/>
  <c r="AX42" i="1"/>
  <c r="AY42" i="1"/>
  <c r="K43" i="1"/>
  <c r="L43" i="1"/>
  <c r="O43" i="1"/>
  <c r="P43" i="1"/>
  <c r="S43" i="1"/>
  <c r="T43" i="1"/>
  <c r="W43" i="1"/>
  <c r="X43" i="1"/>
  <c r="AA43" i="1"/>
  <c r="AB43" i="1"/>
  <c r="AE43" i="1"/>
  <c r="AF43" i="1"/>
  <c r="AI43" i="1"/>
  <c r="AJ43" i="1"/>
  <c r="AM43" i="1"/>
  <c r="AN43" i="1"/>
  <c r="AQ43" i="1"/>
  <c r="AR43" i="1"/>
  <c r="AU43" i="1"/>
  <c r="AV43" i="1"/>
  <c r="AY43" i="1"/>
  <c r="AZ43" i="1"/>
  <c r="D44" i="1"/>
  <c r="D42" i="1" s="1"/>
  <c r="E44" i="1"/>
  <c r="E42" i="1" s="1"/>
  <c r="F44" i="1"/>
  <c r="G44" i="1"/>
  <c r="H44" i="1"/>
  <c r="H42" i="1" s="1"/>
  <c r="I44" i="1"/>
  <c r="I42" i="1" s="1"/>
  <c r="J44" i="1"/>
  <c r="K44" i="1"/>
  <c r="L44" i="1"/>
  <c r="L42" i="1" s="1"/>
  <c r="M44" i="1"/>
  <c r="M42" i="1" s="1"/>
  <c r="N44" i="1"/>
  <c r="O44" i="1"/>
  <c r="P44" i="1"/>
  <c r="P42" i="1" s="1"/>
  <c r="Q44" i="1"/>
  <c r="Q42" i="1" s="1"/>
  <c r="R44" i="1"/>
  <c r="S44" i="1"/>
  <c r="T44" i="1"/>
  <c r="T42" i="1" s="1"/>
  <c r="U44" i="1"/>
  <c r="U42" i="1" s="1"/>
  <c r="V44" i="1"/>
  <c r="W44" i="1"/>
  <c r="X44" i="1"/>
  <c r="X42" i="1" s="1"/>
  <c r="Y44" i="1"/>
  <c r="Y42" i="1" s="1"/>
  <c r="Z44" i="1"/>
  <c r="AA44" i="1"/>
  <c r="AB44" i="1"/>
  <c r="AD44" i="1" s="1"/>
  <c r="AD42" i="1" s="1"/>
  <c r="AC44" i="1"/>
  <c r="AC42" i="1" s="1"/>
  <c r="AE44" i="1"/>
  <c r="AF44" i="1"/>
  <c r="AH44" i="1" s="1"/>
  <c r="AH42" i="1" s="1"/>
  <c r="AG44" i="1"/>
  <c r="AG42" i="1" s="1"/>
  <c r="AI44" i="1"/>
  <c r="AJ44" i="1"/>
  <c r="AL44" i="1" s="1"/>
  <c r="AL42" i="1" s="1"/>
  <c r="AK44" i="1"/>
  <c r="AK42" i="1" s="1"/>
  <c r="AM44" i="1"/>
  <c r="AN44" i="1"/>
  <c r="AN42" i="1" s="1"/>
  <c r="AO44" i="1"/>
  <c r="AO42" i="1" s="1"/>
  <c r="AP44" i="1"/>
  <c r="AQ44" i="1"/>
  <c r="AR44" i="1"/>
  <c r="AR42" i="1" s="1"/>
  <c r="AS44" i="1"/>
  <c r="AS42" i="1" s="1"/>
  <c r="AT44" i="1"/>
  <c r="AU44" i="1"/>
  <c r="AV44" i="1"/>
  <c r="AV42" i="1" s="1"/>
  <c r="AW44" i="1"/>
  <c r="AW42" i="1" s="1"/>
  <c r="AX44" i="1"/>
  <c r="AY44" i="1"/>
  <c r="AZ44" i="1"/>
  <c r="AZ42" i="1" s="1"/>
  <c r="BA44" i="1"/>
  <c r="BA42" i="1" s="1"/>
  <c r="K45" i="1"/>
  <c r="L45" i="1"/>
  <c r="M45" i="1"/>
  <c r="M43" i="1" s="1"/>
  <c r="N45" i="1"/>
  <c r="N43" i="1" s="1"/>
  <c r="O45" i="1"/>
  <c r="P45" i="1"/>
  <c r="Q45" i="1"/>
  <c r="Q43" i="1" s="1"/>
  <c r="R45" i="1"/>
  <c r="R43" i="1" s="1"/>
  <c r="S45" i="1"/>
  <c r="T45" i="1"/>
  <c r="U45" i="1"/>
  <c r="U43" i="1" s="1"/>
  <c r="V45" i="1"/>
  <c r="V43" i="1" s="1"/>
  <c r="W45" i="1"/>
  <c r="X45" i="1"/>
  <c r="Y45" i="1"/>
  <c r="Y43" i="1" s="1"/>
  <c r="Z45" i="1"/>
  <c r="Z43" i="1" s="1"/>
  <c r="AA45" i="1"/>
  <c r="AB45" i="1"/>
  <c r="AC45" i="1"/>
  <c r="AC43" i="1" s="1"/>
  <c r="AD45" i="1"/>
  <c r="AD43" i="1" s="1"/>
  <c r="AE45" i="1"/>
  <c r="AF45" i="1"/>
  <c r="AG45" i="1"/>
  <c r="AG43" i="1" s="1"/>
  <c r="AH45" i="1"/>
  <c r="AH43" i="1" s="1"/>
  <c r="AI45" i="1"/>
  <c r="AJ45" i="1"/>
  <c r="AK45" i="1"/>
  <c r="AK43" i="1" s="1"/>
  <c r="AL45" i="1"/>
  <c r="AL43" i="1" s="1"/>
  <c r="AM45" i="1"/>
  <c r="AN45" i="1"/>
  <c r="AO45" i="1"/>
  <c r="AO43" i="1" s="1"/>
  <c r="AP45" i="1"/>
  <c r="AP43" i="1" s="1"/>
  <c r="AQ45" i="1"/>
  <c r="AR45" i="1"/>
  <c r="AS45" i="1"/>
  <c r="AS43" i="1" s="1"/>
  <c r="AT45" i="1"/>
  <c r="AT43" i="1" s="1"/>
  <c r="AU45" i="1"/>
  <c r="AV45" i="1"/>
  <c r="AW45" i="1"/>
  <c r="AW43" i="1" s="1"/>
  <c r="AX45" i="1"/>
  <c r="AX43" i="1" s="1"/>
  <c r="AY45" i="1"/>
  <c r="AZ45" i="1"/>
  <c r="BA45" i="1"/>
  <c r="BA43" i="1" s="1"/>
  <c r="G23" i="3" l="1"/>
  <c r="J24" i="3"/>
  <c r="AJ31" i="1"/>
  <c r="AL31" i="1" s="1"/>
  <c r="H6" i="2"/>
  <c r="O16" i="6"/>
  <c r="C23" i="6"/>
  <c r="AJ42" i="1"/>
  <c r="AF42" i="1"/>
  <c r="AB42" i="1"/>
  <c r="AH33" i="1"/>
  <c r="AD33" i="1"/>
  <c r="M24" i="2"/>
  <c r="M18" i="2"/>
  <c r="D18" i="3"/>
  <c r="D17" i="3" s="1"/>
  <c r="C12" i="6"/>
  <c r="D10" i="1"/>
  <c r="D8" i="1" s="1"/>
  <c r="C30" i="6"/>
  <c r="B6" i="2"/>
  <c r="D6" i="2" s="1"/>
  <c r="D7" i="2"/>
  <c r="C23" i="3"/>
  <c r="D24" i="3"/>
  <c r="D23" i="3" s="1"/>
  <c r="M24" i="3"/>
  <c r="M23" i="3" s="1"/>
  <c r="M18" i="3"/>
  <c r="M17" i="3" s="1"/>
  <c r="J18" i="3"/>
  <c r="G17" i="3"/>
  <c r="C15" i="6"/>
  <c r="M6" i="2"/>
  <c r="N6" i="2" s="1"/>
  <c r="N16" i="6"/>
  <c r="J16" i="6"/>
  <c r="C16" i="6" s="1"/>
  <c r="F16" i="6"/>
  <c r="H7" i="2"/>
  <c r="C6" i="3"/>
  <c r="D6" i="3" s="1"/>
  <c r="D7" i="3"/>
  <c r="C13" i="6"/>
  <c r="K18" i="3" l="1"/>
  <c r="K17" i="3" s="1"/>
  <c r="J17" i="3"/>
  <c r="M6" i="3"/>
  <c r="M17" i="2"/>
  <c r="N18" i="2"/>
  <c r="N17" i="2" s="1"/>
  <c r="J23" i="3"/>
  <c r="K24" i="3"/>
  <c r="K23" i="3" s="1"/>
  <c r="M23" i="2"/>
  <c r="N24" i="2"/>
  <c r="N23" i="2" s="1"/>
  <c r="K6" i="3"/>
</calcChain>
</file>

<file path=xl/sharedStrings.xml><?xml version="1.0" encoding="utf-8"?>
<sst xmlns="http://schemas.openxmlformats.org/spreadsheetml/2006/main" count="2713" uniqueCount="182">
  <si>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8"/>
  </si>
  <si>
    <t>-</t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</si>
  <si>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8"/>
  </si>
  <si>
    <t>実　施　数</t>
  </si>
  <si>
    <t>奥尻町</t>
    <rPh sb="0" eb="3">
      <t>オクシリチョウ</t>
    </rPh>
    <phoneticPr fontId="8"/>
  </si>
  <si>
    <t>乙部町</t>
    <rPh sb="0" eb="3">
      <t>オトベチョウ</t>
    </rPh>
    <phoneticPr fontId="8"/>
  </si>
  <si>
    <t>厚沢部町</t>
    <rPh sb="0" eb="4">
      <t>アッサブチョウ</t>
    </rPh>
    <phoneticPr fontId="8"/>
  </si>
  <si>
    <t>上ノ国町</t>
    <rPh sb="0" eb="1">
      <t>カミ</t>
    </rPh>
    <rPh sb="2" eb="4">
      <t>クニチョウ</t>
    </rPh>
    <phoneticPr fontId="8"/>
  </si>
  <si>
    <t>江差町</t>
    <rPh sb="0" eb="3">
      <t>エサシチョウ</t>
    </rPh>
    <phoneticPr fontId="8"/>
  </si>
  <si>
    <t>江差保健所</t>
    <rPh sb="0" eb="2">
      <t>エサシ</t>
    </rPh>
    <rPh sb="2" eb="5">
      <t>ホケンジョ</t>
    </rPh>
    <phoneticPr fontId="8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</si>
  <si>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8"/>
  </si>
  <si>
    <t>せたな町</t>
    <rPh sb="3" eb="4">
      <t>チョウ</t>
    </rPh>
    <phoneticPr fontId="8"/>
  </si>
  <si>
    <t>今金町</t>
    <rPh sb="0" eb="3">
      <t>イマカネチョウ</t>
    </rPh>
    <phoneticPr fontId="8"/>
  </si>
  <si>
    <t>長万部町</t>
    <rPh sb="0" eb="4">
      <t>オシャマンベチョウ</t>
    </rPh>
    <phoneticPr fontId="8"/>
  </si>
  <si>
    <t>八雲町</t>
    <rPh sb="0" eb="3">
      <t>ヤクモチョウ</t>
    </rPh>
    <phoneticPr fontId="8"/>
  </si>
  <si>
    <t>八雲保健所</t>
    <rPh sb="0" eb="2">
      <t>ヤクモ</t>
    </rPh>
    <rPh sb="2" eb="5">
      <t>ホケンショ</t>
    </rPh>
    <phoneticPr fontId="8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</si>
  <si>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8"/>
  </si>
  <si>
    <t>函館市</t>
    <rPh sb="0" eb="3">
      <t>ハコダテシ</t>
    </rPh>
    <phoneticPr fontId="8"/>
  </si>
  <si>
    <t>-</t>
    <phoneticPr fontId="8"/>
  </si>
  <si>
    <t>森町</t>
    <rPh sb="0" eb="2">
      <t>モリマチ</t>
    </rPh>
    <phoneticPr fontId="8"/>
  </si>
  <si>
    <t>鹿部町</t>
    <rPh sb="0" eb="2">
      <t>シカベ</t>
    </rPh>
    <rPh sb="2" eb="3">
      <t>チョウ</t>
    </rPh>
    <phoneticPr fontId="8"/>
  </si>
  <si>
    <t>七飯町</t>
    <rPh sb="0" eb="2">
      <t>ナナエ</t>
    </rPh>
    <rPh sb="2" eb="3">
      <t>チョウ</t>
    </rPh>
    <phoneticPr fontId="8"/>
  </si>
  <si>
    <t>木古内町</t>
    <rPh sb="0" eb="4">
      <t>キコナイチョウ</t>
    </rPh>
    <phoneticPr fontId="8"/>
  </si>
  <si>
    <t>知内町</t>
    <rPh sb="0" eb="1">
      <t>シ</t>
    </rPh>
    <rPh sb="1" eb="2">
      <t>ウチ</t>
    </rPh>
    <rPh sb="2" eb="3">
      <t>チョウ</t>
    </rPh>
    <phoneticPr fontId="8"/>
  </si>
  <si>
    <t>福島町</t>
    <rPh sb="0" eb="3">
      <t>フクシマチョウ</t>
    </rPh>
    <phoneticPr fontId="8"/>
  </si>
  <si>
    <t>松前町</t>
    <rPh sb="0" eb="3">
      <t>マツマエチョウ</t>
    </rPh>
    <phoneticPr fontId="8"/>
  </si>
  <si>
    <t>北斗市</t>
    <rPh sb="0" eb="3">
      <t>ホクトシ</t>
    </rPh>
    <phoneticPr fontId="8"/>
  </si>
  <si>
    <t>渡島保健所</t>
    <rPh sb="0" eb="2">
      <t>オシマ</t>
    </rPh>
    <rPh sb="2" eb="5">
      <t>ホケンジョ</t>
    </rPh>
    <phoneticPr fontId="8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</si>
  <si>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8"/>
  </si>
  <si>
    <t>-</t>
    <phoneticPr fontId="8"/>
  </si>
  <si>
    <t>全道</t>
  </si>
  <si>
    <t>受診延
人員</t>
    <rPh sb="0" eb="2">
      <t>ジュシン</t>
    </rPh>
    <rPh sb="2" eb="3">
      <t>ノ</t>
    </rPh>
    <rPh sb="4" eb="6">
      <t>ジンイン</t>
    </rPh>
    <phoneticPr fontId="8"/>
  </si>
  <si>
    <t>受診実
人員</t>
    <rPh sb="0" eb="2">
      <t>ジュシン</t>
    </rPh>
    <rPh sb="2" eb="3">
      <t>ジツ</t>
    </rPh>
    <rPh sb="4" eb="6">
      <t>ジンイン</t>
    </rPh>
    <phoneticPr fontId="8"/>
  </si>
  <si>
    <t>受診率
(%)
d/c</t>
    <rPh sb="0" eb="3">
      <t>ジュシンリツ</t>
    </rPh>
    <phoneticPr fontId="8"/>
  </si>
  <si>
    <t>受診実
人員
d</t>
    <rPh sb="0" eb="2">
      <t>ジュシン</t>
    </rPh>
    <rPh sb="2" eb="3">
      <t>ジツ</t>
    </rPh>
    <rPh sb="4" eb="6">
      <t>ジンイン</t>
    </rPh>
    <phoneticPr fontId="8"/>
  </si>
  <si>
    <t>対象
人員
c</t>
    <rPh sb="0" eb="2">
      <t>タイショウ</t>
    </rPh>
    <rPh sb="3" eb="5">
      <t>ジンイン</t>
    </rPh>
    <phoneticPr fontId="8"/>
  </si>
  <si>
    <t>受診率
(%)
b/a</t>
    <rPh sb="0" eb="3">
      <t>ジュシンリツ</t>
    </rPh>
    <phoneticPr fontId="8"/>
  </si>
  <si>
    <t>受診実
人員
 b</t>
    <rPh sb="0" eb="2">
      <t>ジュシン</t>
    </rPh>
    <rPh sb="2" eb="3">
      <t>ジツ</t>
    </rPh>
    <rPh sb="4" eb="6">
      <t>ジンイン</t>
    </rPh>
    <phoneticPr fontId="8"/>
  </si>
  <si>
    <t>対象
人員
a</t>
    <rPh sb="0" eb="2">
      <t>タイショウ</t>
    </rPh>
    <rPh sb="3" eb="5">
      <t>ジンイン</t>
    </rPh>
    <phoneticPr fontId="8"/>
  </si>
  <si>
    <t>対象
人員</t>
    <rPh sb="0" eb="2">
      <t>タイショウ</t>
    </rPh>
    <rPh sb="3" eb="5">
      <t>ジンイン</t>
    </rPh>
    <phoneticPr fontId="8"/>
  </si>
  <si>
    <t>(第8月~
分娩まで)</t>
    <rPh sb="1" eb="2">
      <t>ダイ</t>
    </rPh>
    <rPh sb="3" eb="4">
      <t>ツキ</t>
    </rPh>
    <rPh sb="6" eb="8">
      <t>ブンベン</t>
    </rPh>
    <phoneticPr fontId="8"/>
  </si>
  <si>
    <t>(第6月
~第7月)</t>
    <rPh sb="1" eb="2">
      <t>ダイ</t>
    </rPh>
    <rPh sb="3" eb="4">
      <t>ツキ</t>
    </rPh>
    <rPh sb="6" eb="7">
      <t>ダイ</t>
    </rPh>
    <rPh sb="8" eb="9">
      <t>ツキ</t>
    </rPh>
    <phoneticPr fontId="8"/>
  </si>
  <si>
    <t>(第4月
~第5月)</t>
    <rPh sb="1" eb="2">
      <t>ダイ</t>
    </rPh>
    <rPh sb="3" eb="4">
      <t>ツキ</t>
    </rPh>
    <rPh sb="6" eb="7">
      <t>ダイ</t>
    </rPh>
    <rPh sb="8" eb="9">
      <t>ツキ</t>
    </rPh>
    <phoneticPr fontId="8"/>
  </si>
  <si>
    <t>(第3月以内)</t>
    <rPh sb="1" eb="2">
      <t>ダイ</t>
    </rPh>
    <rPh sb="3" eb="4">
      <t>ツキ</t>
    </rPh>
    <rPh sb="4" eb="6">
      <t>イナイ</t>
    </rPh>
    <phoneticPr fontId="8"/>
  </si>
  <si>
    <t>乳児</t>
    <rPh sb="0" eb="2">
      <t>ニュウジ</t>
    </rPh>
    <phoneticPr fontId="8"/>
  </si>
  <si>
    <t>妊婦</t>
    <rPh sb="0" eb="2">
      <t>ニンプ</t>
    </rPh>
    <phoneticPr fontId="8"/>
  </si>
  <si>
    <t>その他</t>
    <rPh sb="2" eb="3">
      <t>タ</t>
    </rPh>
    <phoneticPr fontId="8"/>
  </si>
  <si>
    <t>4～6歳</t>
    <rPh sb="3" eb="4">
      <t>サイ</t>
    </rPh>
    <phoneticPr fontId="8"/>
  </si>
  <si>
    <t>3歳</t>
    <rPh sb="1" eb="2">
      <t>サイ</t>
    </rPh>
    <phoneticPr fontId="8"/>
  </si>
  <si>
    <t>1歳
6ヶ月</t>
    <rPh sb="1" eb="2">
      <t>サイ</t>
    </rPh>
    <rPh sb="5" eb="6">
      <t>ゲツ</t>
    </rPh>
    <phoneticPr fontId="8"/>
  </si>
  <si>
    <t>9~12
ヶ月</t>
    <rPh sb="6" eb="7">
      <t>ゲツ</t>
    </rPh>
    <phoneticPr fontId="8"/>
  </si>
  <si>
    <t>6~8
ヶ月</t>
    <rPh sb="5" eb="6">
      <t>ゲツ</t>
    </rPh>
    <phoneticPr fontId="8"/>
  </si>
  <si>
    <t>3~5
ヶ月</t>
    <rPh sb="5" eb="6">
      <t>ゲツ</t>
    </rPh>
    <phoneticPr fontId="8"/>
  </si>
  <si>
    <t>1~2
ヶ月</t>
    <rPh sb="5" eb="6">
      <t>ゲツ</t>
    </rPh>
    <phoneticPr fontId="8"/>
  </si>
  <si>
    <t>その他</t>
    <rPh sb="0" eb="3">
      <t>ソノタ</t>
    </rPh>
    <phoneticPr fontId="8"/>
  </si>
  <si>
    <t>４～６歳</t>
    <rPh sb="3" eb="4">
      <t>サイ</t>
    </rPh>
    <phoneticPr fontId="8"/>
  </si>
  <si>
    <t>３歳</t>
    <rPh sb="1" eb="2">
      <t>サイ</t>
    </rPh>
    <phoneticPr fontId="8"/>
  </si>
  <si>
    <t>１歳６ヶ月</t>
    <rPh sb="1" eb="2">
      <t>サイ</t>
    </rPh>
    <rPh sb="4" eb="5">
      <t>ゲツ</t>
    </rPh>
    <phoneticPr fontId="8"/>
  </si>
  <si>
    <t>9～12ヶ月</t>
    <rPh sb="5" eb="6">
      <t>ゲツ</t>
    </rPh>
    <phoneticPr fontId="8"/>
  </si>
  <si>
    <t>6～8ヶ月</t>
    <rPh sb="4" eb="5">
      <t>ゲツ</t>
    </rPh>
    <phoneticPr fontId="8"/>
  </si>
  <si>
    <t>3～5ヶ月</t>
    <rPh sb="4" eb="5">
      <t>ゲツ</t>
    </rPh>
    <phoneticPr fontId="8"/>
  </si>
  <si>
    <t>1～2ヶ月</t>
    <rPh sb="4" eb="5">
      <t>ゲツ</t>
    </rPh>
    <phoneticPr fontId="8"/>
  </si>
  <si>
    <t>受診延人員</t>
    <rPh sb="0" eb="2">
      <t>ジュシン</t>
    </rPh>
    <rPh sb="2" eb="3">
      <t>ノ</t>
    </rPh>
    <rPh sb="3" eb="5">
      <t>ジンイン</t>
    </rPh>
    <phoneticPr fontId="8"/>
  </si>
  <si>
    <t>受診実人員</t>
    <rPh sb="0" eb="2">
      <t>ジュシン</t>
    </rPh>
    <rPh sb="2" eb="3">
      <t>ジツ</t>
    </rPh>
    <rPh sb="3" eb="5">
      <t>ジンイン</t>
    </rPh>
    <phoneticPr fontId="8"/>
  </si>
  <si>
    <t>不詳</t>
    <rPh sb="0" eb="2">
      <t>フショウ</t>
    </rPh>
    <phoneticPr fontId="8"/>
  </si>
  <si>
    <t>分娩後</t>
    <rPh sb="0" eb="1">
      <t>ブン</t>
    </rPh>
    <rPh sb="1" eb="2">
      <t>ベン</t>
    </rPh>
    <rPh sb="2" eb="3">
      <t>ゴ</t>
    </rPh>
    <phoneticPr fontId="8"/>
  </si>
  <si>
    <t>満28週~
分娩まで　　　</t>
    <rPh sb="0" eb="1">
      <t>マン</t>
    </rPh>
    <rPh sb="3" eb="4">
      <t>シュウ</t>
    </rPh>
    <rPh sb="6" eb="7">
      <t>ブン</t>
    </rPh>
    <rPh sb="7" eb="8">
      <t>ベン</t>
    </rPh>
    <phoneticPr fontId="8"/>
  </si>
  <si>
    <t>満20週~27週</t>
    <rPh sb="0" eb="1">
      <t>マン</t>
    </rPh>
    <rPh sb="3" eb="4">
      <t>シュウ</t>
    </rPh>
    <rPh sb="7" eb="8">
      <t>シュウ</t>
    </rPh>
    <phoneticPr fontId="8"/>
  </si>
  <si>
    <t>満12週~19週</t>
    <rPh sb="0" eb="1">
      <t>マン</t>
    </rPh>
    <rPh sb="3" eb="4">
      <t>シュウ</t>
    </rPh>
    <rPh sb="7" eb="8">
      <t>シュウ</t>
    </rPh>
    <phoneticPr fontId="8"/>
  </si>
  <si>
    <t>満11週
以内</t>
    <rPh sb="0" eb="1">
      <t>マン</t>
    </rPh>
    <rPh sb="3" eb="4">
      <t>シュウ</t>
    </rPh>
    <rPh sb="5" eb="7">
      <t>イナイ</t>
    </rPh>
    <phoneticPr fontId="8"/>
  </si>
  <si>
    <t>事後指導</t>
    <rPh sb="0" eb="2">
      <t>ジゴ</t>
    </rPh>
    <rPh sb="2" eb="4">
      <t>シドウ</t>
    </rPh>
    <phoneticPr fontId="8"/>
  </si>
  <si>
    <t>Ｂ型肝炎検査</t>
    <phoneticPr fontId="8"/>
  </si>
  <si>
    <t>幼児</t>
    <rPh sb="0" eb="2">
      <t>ヨウジ</t>
    </rPh>
    <phoneticPr fontId="8"/>
  </si>
  <si>
    <t>産婦</t>
  </si>
  <si>
    <t>産婦</t>
    <rPh sb="0" eb="2">
      <t>サンプ</t>
    </rPh>
    <phoneticPr fontId="8"/>
  </si>
  <si>
    <t>再掲</t>
    <rPh sb="0" eb="2">
      <t>サイケイ</t>
    </rPh>
    <phoneticPr fontId="8"/>
  </si>
  <si>
    <t>妊娠届出数</t>
    <rPh sb="0" eb="1">
      <t>ニン</t>
    </rPh>
    <rPh sb="1" eb="2">
      <t>ハラ</t>
    </rPh>
    <rPh sb="2" eb="4">
      <t>トドケデ</t>
    </rPh>
    <rPh sb="4" eb="5">
      <t>スウ</t>
    </rPh>
    <phoneticPr fontId="8"/>
  </si>
  <si>
    <t>妊婦B型肝炎検査実人員</t>
    <rPh sb="0" eb="2">
      <t>ニンプ</t>
    </rPh>
    <rPh sb="3" eb="4">
      <t>ガタ</t>
    </rPh>
    <rPh sb="4" eb="6">
      <t>カンエン</t>
    </rPh>
    <rPh sb="6" eb="8">
      <t>ケンサ</t>
    </rPh>
    <rPh sb="8" eb="9">
      <t>ジツ</t>
    </rPh>
    <rPh sb="9" eb="11">
      <t>ジンイン</t>
    </rPh>
    <phoneticPr fontId="8"/>
  </si>
  <si>
    <t>精密健康診査受診実人員</t>
    <rPh sb="0" eb="2">
      <t>セイミツ</t>
    </rPh>
    <rPh sb="2" eb="4">
      <t>ケンコウ</t>
    </rPh>
    <rPh sb="4" eb="6">
      <t>シンサ</t>
    </rPh>
    <rPh sb="6" eb="8">
      <t>ジュシン</t>
    </rPh>
    <rPh sb="8" eb="9">
      <t>ジツ</t>
    </rPh>
    <rPh sb="9" eb="11">
      <t>ジンイン</t>
    </rPh>
    <phoneticPr fontId="8"/>
  </si>
  <si>
    <t>一般健康診査</t>
    <rPh sb="0" eb="2">
      <t>イッパン</t>
    </rPh>
    <rPh sb="2" eb="4">
      <t>ケンコウ</t>
    </rPh>
    <rPh sb="4" eb="6">
      <t>シンサ</t>
    </rPh>
    <phoneticPr fontId="8"/>
  </si>
  <si>
    <t>　</t>
    <phoneticPr fontId="8"/>
  </si>
  <si>
    <t>平成２５年度</t>
    <rPh sb="0" eb="2">
      <t>ヘイセイ</t>
    </rPh>
    <rPh sb="4" eb="6">
      <t>ネンド</t>
    </rPh>
    <phoneticPr fontId="8"/>
  </si>
  <si>
    <t>第１８表　母子保健（妊娠の届出・健康診査）</t>
    <rPh sb="0" eb="1">
      <t>ダイ</t>
    </rPh>
    <rPh sb="3" eb="4">
      <t>ヒョウ</t>
    </rPh>
    <rPh sb="5" eb="7">
      <t>ボシ</t>
    </rPh>
    <rPh sb="7" eb="9">
      <t>ホケン</t>
    </rPh>
    <rPh sb="10" eb="12">
      <t>ニンシン</t>
    </rPh>
    <rPh sb="13" eb="14">
      <t>トド</t>
    </rPh>
    <rPh sb="14" eb="15">
      <t>デ</t>
    </rPh>
    <rPh sb="16" eb="18">
      <t>ケンコウ</t>
    </rPh>
    <rPh sb="18" eb="20">
      <t>シンサ</t>
    </rPh>
    <phoneticPr fontId="8"/>
  </si>
  <si>
    <t>資料　北海道母子保健報告システム事業</t>
    <rPh sb="0" eb="2">
      <t>シリョウ</t>
    </rPh>
    <rPh sb="3" eb="6">
      <t>ホッカイドウ</t>
    </rPh>
    <rPh sb="6" eb="8">
      <t>ボシ</t>
    </rPh>
    <rPh sb="8" eb="10">
      <t>ホケン</t>
    </rPh>
    <rPh sb="10" eb="12">
      <t>ホウコク</t>
    </rPh>
    <rPh sb="16" eb="18">
      <t>ジギョウ</t>
    </rPh>
    <phoneticPr fontId="8"/>
  </si>
  <si>
    <t>-</t>
    <phoneticPr fontId="8"/>
  </si>
  <si>
    <t>鹿部町</t>
    <rPh sb="0" eb="3">
      <t>シカベチョウ</t>
    </rPh>
    <phoneticPr fontId="8"/>
  </si>
  <si>
    <t>七飯町</t>
    <rPh sb="0" eb="3">
      <t>ナナエチョウ</t>
    </rPh>
    <phoneticPr fontId="8"/>
  </si>
  <si>
    <t>知内町</t>
    <rPh sb="0" eb="3">
      <t>シリウチチョウ</t>
    </rPh>
    <phoneticPr fontId="8"/>
  </si>
  <si>
    <t>渡島保健所</t>
    <rPh sb="0" eb="2">
      <t>オシマ</t>
    </rPh>
    <rPh sb="2" eb="4">
      <t>ホケン</t>
    </rPh>
    <rPh sb="4" eb="5">
      <t>ショ</t>
    </rPh>
    <phoneticPr fontId="8"/>
  </si>
  <si>
    <t>d/b</t>
    <phoneticPr fontId="8"/>
  </si>
  <si>
    <t>d</t>
    <phoneticPr fontId="8"/>
  </si>
  <si>
    <t>c/b</t>
    <phoneticPr fontId="8"/>
  </si>
  <si>
    <t>b/a</t>
    <phoneticPr fontId="8"/>
  </si>
  <si>
    <t>b</t>
    <phoneticPr fontId="8"/>
  </si>
  <si>
    <t>a</t>
    <phoneticPr fontId="8"/>
  </si>
  <si>
    <t>う蝕罹患率</t>
    <rPh sb="1" eb="2">
      <t>ショク</t>
    </rPh>
    <rPh sb="2" eb="4">
      <t>リカン</t>
    </rPh>
    <rPh sb="4" eb="5">
      <t>リツ</t>
    </rPh>
    <phoneticPr fontId="8"/>
  </si>
  <si>
    <t>計
c</t>
    <rPh sb="0" eb="1">
      <t>ケイ</t>
    </rPh>
    <phoneticPr fontId="8"/>
  </si>
  <si>
    <t>C型</t>
    <rPh sb="1" eb="2">
      <t>カタ</t>
    </rPh>
    <phoneticPr fontId="8"/>
  </si>
  <si>
    <t>B型</t>
    <rPh sb="1" eb="2">
      <t>カタ</t>
    </rPh>
    <phoneticPr fontId="8"/>
  </si>
  <si>
    <t>A型</t>
    <rPh sb="1" eb="2">
      <t>カタ</t>
    </rPh>
    <phoneticPr fontId="8"/>
  </si>
  <si>
    <t>計</t>
    <rPh sb="0" eb="1">
      <t>ケイ</t>
    </rPh>
    <phoneticPr fontId="8"/>
  </si>
  <si>
    <t>Ｏ２型</t>
    <rPh sb="2" eb="3">
      <t>カタ</t>
    </rPh>
    <phoneticPr fontId="8"/>
  </si>
  <si>
    <t>Ｏ１型</t>
    <rPh sb="2" eb="3">
      <t>カタ</t>
    </rPh>
    <phoneticPr fontId="8"/>
  </si>
  <si>
    <t>その他異常</t>
    <rPh sb="2" eb="3">
      <t>タ</t>
    </rPh>
    <rPh sb="3" eb="5">
      <t>イジョウ</t>
    </rPh>
    <phoneticPr fontId="8"/>
  </si>
  <si>
    <t>咬合異常のある者</t>
    <rPh sb="0" eb="2">
      <t>コウゴウ</t>
    </rPh>
    <rPh sb="2" eb="4">
      <t>イジョウ</t>
    </rPh>
    <rPh sb="7" eb="8">
      <t>モノ</t>
    </rPh>
    <phoneticPr fontId="8"/>
  </si>
  <si>
    <t xml:space="preserve">軟組織の異常 </t>
    <rPh sb="0" eb="1">
      <t>ナン</t>
    </rPh>
    <rPh sb="1" eb="3">
      <t>ソシキ</t>
    </rPh>
    <rPh sb="4" eb="6">
      <t>イジョウ</t>
    </rPh>
    <phoneticPr fontId="8"/>
  </si>
  <si>
    <t>一人平均う歯数</t>
    <rPh sb="0" eb="2">
      <t>ヒトリ</t>
    </rPh>
    <rPh sb="2" eb="4">
      <t>ヘイキン</t>
    </rPh>
    <rPh sb="5" eb="6">
      <t>ハ</t>
    </rPh>
    <rPh sb="6" eb="7">
      <t>カズ</t>
    </rPh>
    <phoneticPr fontId="8"/>
  </si>
  <si>
    <t>う歯総本数</t>
    <rPh sb="1" eb="2">
      <t>ハ</t>
    </rPh>
    <rPh sb="2" eb="3">
      <t>ソウ</t>
    </rPh>
    <rPh sb="3" eb="5">
      <t>ホンスウ</t>
    </rPh>
    <phoneticPr fontId="8"/>
  </si>
  <si>
    <t>う歯のある者（罹患型）</t>
    <rPh sb="1" eb="2">
      <t>ハ</t>
    </rPh>
    <rPh sb="5" eb="6">
      <t>モノ</t>
    </rPh>
    <rPh sb="7" eb="9">
      <t>リカン</t>
    </rPh>
    <rPh sb="9" eb="10">
      <t>カタ</t>
    </rPh>
    <phoneticPr fontId="8"/>
  </si>
  <si>
    <t>う歯のない者（罹患型）</t>
    <rPh sb="1" eb="2">
      <t>ハ</t>
    </rPh>
    <rPh sb="5" eb="6">
      <t>モノ</t>
    </rPh>
    <rPh sb="7" eb="9">
      <t>リカン</t>
    </rPh>
    <rPh sb="9" eb="10">
      <t>カタ</t>
    </rPh>
    <phoneticPr fontId="8"/>
  </si>
  <si>
    <t>受診率(%)</t>
    <rPh sb="0" eb="3">
      <t>ジュシンリツ</t>
    </rPh>
    <phoneticPr fontId="8"/>
  </si>
  <si>
    <t>受診者数</t>
    <rPh sb="0" eb="3">
      <t>ジュシンシャ</t>
    </rPh>
    <rPh sb="3" eb="4">
      <t>スウ</t>
    </rPh>
    <phoneticPr fontId="8"/>
  </si>
  <si>
    <t>対象者</t>
    <rPh sb="0" eb="3">
      <t>タイショウシャ</t>
    </rPh>
    <phoneticPr fontId="8"/>
  </si>
  <si>
    <t>第１９表　１歳６ヶ月児歯科健康診査の結果</t>
    <rPh sb="0" eb="1">
      <t>ダイ</t>
    </rPh>
    <rPh sb="3" eb="4">
      <t>ヒョウ</t>
    </rPh>
    <rPh sb="6" eb="7">
      <t>サイ</t>
    </rPh>
    <rPh sb="8" eb="10">
      <t>カゲツ</t>
    </rPh>
    <rPh sb="10" eb="11">
      <t>ジ</t>
    </rPh>
    <rPh sb="11" eb="13">
      <t>シカ</t>
    </rPh>
    <rPh sb="13" eb="15">
      <t>ケンコウ</t>
    </rPh>
    <rPh sb="15" eb="17">
      <t>シンサ</t>
    </rPh>
    <rPh sb="18" eb="20">
      <t>ケッカ</t>
    </rPh>
    <phoneticPr fontId="8"/>
  </si>
  <si>
    <t>渡島保健所</t>
    <rPh sb="0" eb="2">
      <t>オシマ</t>
    </rPh>
    <phoneticPr fontId="8"/>
  </si>
  <si>
    <t>d/b</t>
    <phoneticPr fontId="8"/>
  </si>
  <si>
    <t>d</t>
    <phoneticPr fontId="8"/>
  </si>
  <si>
    <t>c/b</t>
    <phoneticPr fontId="8"/>
  </si>
  <si>
    <t>c</t>
    <phoneticPr fontId="8"/>
  </si>
  <si>
    <t>b/a</t>
    <phoneticPr fontId="8"/>
  </si>
  <si>
    <t>b</t>
  </si>
  <si>
    <t>a</t>
  </si>
  <si>
    <t>う蝕罹患率（％）</t>
    <rPh sb="1" eb="2">
      <t>ショク</t>
    </rPh>
    <rPh sb="2" eb="4">
      <t>リカン</t>
    </rPh>
    <rPh sb="4" eb="5">
      <t>リツ</t>
    </rPh>
    <phoneticPr fontId="8"/>
  </si>
  <si>
    <t>軟組織の異常</t>
    <rPh sb="0" eb="1">
      <t>ナン</t>
    </rPh>
    <rPh sb="1" eb="3">
      <t>ソシキ</t>
    </rPh>
    <rPh sb="4" eb="6">
      <t>イジョウ</t>
    </rPh>
    <phoneticPr fontId="8"/>
  </si>
  <si>
    <t>う歯のない者</t>
    <rPh sb="1" eb="2">
      <t>ハ</t>
    </rPh>
    <rPh sb="5" eb="6">
      <t>モノ</t>
    </rPh>
    <phoneticPr fontId="8"/>
  </si>
  <si>
    <t>第２０表　３歳児歯科健康診査の結果</t>
    <rPh sb="0" eb="1">
      <t>ダイ</t>
    </rPh>
    <rPh sb="3" eb="4">
      <t>ヒョウ</t>
    </rPh>
    <rPh sb="6" eb="7">
      <t>サイ</t>
    </rPh>
    <rPh sb="7" eb="8">
      <t>ジ</t>
    </rPh>
    <rPh sb="8" eb="10">
      <t>シカ</t>
    </rPh>
    <rPh sb="10" eb="12">
      <t>ケンコウ</t>
    </rPh>
    <rPh sb="12" eb="14">
      <t>シンサ</t>
    </rPh>
    <rPh sb="15" eb="17">
      <t>ケッカ</t>
    </rPh>
    <phoneticPr fontId="8"/>
  </si>
  <si>
    <t>上ノ国町</t>
    <rPh sb="0" eb="1">
      <t>カミ</t>
    </rPh>
    <rPh sb="2" eb="3">
      <t>クニ</t>
    </rPh>
    <rPh sb="3" eb="4">
      <t>チョウ</t>
    </rPh>
    <phoneticPr fontId="8"/>
  </si>
  <si>
    <t>保健所活動</t>
    <rPh sb="0" eb="3">
      <t>ホケンショ</t>
    </rPh>
    <rPh sb="3" eb="5">
      <t>カツドウ</t>
    </rPh>
    <phoneticPr fontId="8"/>
  </si>
  <si>
    <t>-</t>
    <phoneticPr fontId="8"/>
  </si>
  <si>
    <t>木古内町</t>
    <rPh sb="0" eb="3">
      <t>キコナイ</t>
    </rPh>
    <rPh sb="3" eb="4">
      <t>チョウ</t>
    </rPh>
    <phoneticPr fontId="8"/>
  </si>
  <si>
    <t>福島町</t>
    <rPh sb="0" eb="2">
      <t>フクシマ</t>
    </rPh>
    <rPh sb="2" eb="3">
      <t>チョウ</t>
    </rPh>
    <phoneticPr fontId="8"/>
  </si>
  <si>
    <t>保健所活動</t>
    <rPh sb="0" eb="3">
      <t>ホケンジョ</t>
    </rPh>
    <rPh sb="3" eb="5">
      <t>カツドウ</t>
    </rPh>
    <phoneticPr fontId="8"/>
  </si>
  <si>
    <t>全道</t>
    <phoneticPr fontId="8"/>
  </si>
  <si>
    <t>(再掲)
健診の事後指導</t>
    <rPh sb="1" eb="3">
      <t>サイケイ</t>
    </rPh>
    <rPh sb="5" eb="7">
      <t>ケンシン</t>
    </rPh>
    <rPh sb="8" eb="10">
      <t>ジゴ</t>
    </rPh>
    <rPh sb="10" eb="12">
      <t>シドウ</t>
    </rPh>
    <phoneticPr fontId="8"/>
  </si>
  <si>
    <t>延人員</t>
    <rPh sb="0" eb="1">
      <t>ノ</t>
    </rPh>
    <rPh sb="1" eb="3">
      <t>ジンイン</t>
    </rPh>
    <phoneticPr fontId="8"/>
  </si>
  <si>
    <t>実人員</t>
    <rPh sb="0" eb="1">
      <t>ミ</t>
    </rPh>
    <rPh sb="1" eb="3">
      <t>ジンイン</t>
    </rPh>
    <phoneticPr fontId="8"/>
  </si>
  <si>
    <t>電話相談
延人員</t>
    <rPh sb="0" eb="2">
      <t>デンワ</t>
    </rPh>
    <rPh sb="2" eb="4">
      <t>ソウダン</t>
    </rPh>
    <rPh sb="5" eb="6">
      <t>ノ</t>
    </rPh>
    <rPh sb="6" eb="8">
      <t>ジンイン</t>
    </rPh>
    <phoneticPr fontId="8"/>
  </si>
  <si>
    <t>幼  児</t>
    <rPh sb="0" eb="1">
      <t>ヨウ</t>
    </rPh>
    <rPh sb="3" eb="4">
      <t>コ</t>
    </rPh>
    <phoneticPr fontId="8"/>
  </si>
  <si>
    <t>乳  児</t>
    <rPh sb="0" eb="1">
      <t>チチ</t>
    </rPh>
    <rPh sb="3" eb="4">
      <t>コ</t>
    </rPh>
    <phoneticPr fontId="8"/>
  </si>
  <si>
    <t>産  婦</t>
    <rPh sb="0" eb="1">
      <t>サン</t>
    </rPh>
    <rPh sb="3" eb="4">
      <t>フ</t>
    </rPh>
    <phoneticPr fontId="8"/>
  </si>
  <si>
    <t>妊  婦</t>
    <rPh sb="0" eb="1">
      <t>ニン</t>
    </rPh>
    <rPh sb="3" eb="4">
      <t>フ</t>
    </rPh>
    <phoneticPr fontId="8"/>
  </si>
  <si>
    <t>第２１表　母子保健（保健指導）</t>
    <rPh sb="0" eb="1">
      <t>ダイ</t>
    </rPh>
    <rPh sb="3" eb="4">
      <t>ヒョウ</t>
    </rPh>
    <rPh sb="5" eb="7">
      <t>ボシ</t>
    </rPh>
    <rPh sb="7" eb="9">
      <t>ホケン</t>
    </rPh>
    <rPh sb="10" eb="12">
      <t>ホケン</t>
    </rPh>
    <rPh sb="12" eb="14">
      <t>シドウ</t>
    </rPh>
    <phoneticPr fontId="8"/>
  </si>
  <si>
    <t>乳児家庭全戸訪問事業を併せて実施(再掲)</t>
    <phoneticPr fontId="8"/>
  </si>
  <si>
    <t>医療機関委託(再掲)</t>
    <rPh sb="7" eb="9">
      <t>サイケイ</t>
    </rPh>
    <phoneticPr fontId="8"/>
  </si>
  <si>
    <t>実施数</t>
    <rPh sb="0" eb="2">
      <t>ジッシ</t>
    </rPh>
    <rPh sb="2" eb="3">
      <t>スウ</t>
    </rPh>
    <phoneticPr fontId="8"/>
  </si>
  <si>
    <t>保健所活動</t>
  </si>
  <si>
    <t>乳児家庭全戸訪問事業を併せて実施(再掲)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rPh sb="11" eb="12">
      <t>アワ</t>
    </rPh>
    <rPh sb="14" eb="16">
      <t>ジッシ</t>
    </rPh>
    <rPh sb="17" eb="19">
      <t>サイケイ</t>
    </rPh>
    <phoneticPr fontId="8"/>
  </si>
  <si>
    <t>乳児家庭全戸訪問事業を併せて実施(再掲)</t>
    <phoneticPr fontId="8"/>
  </si>
  <si>
    <t>全道</t>
    <phoneticPr fontId="8"/>
  </si>
  <si>
    <t>乳児（新生児・未熟児除く）</t>
    <rPh sb="0" eb="2">
      <t>ニュウジ</t>
    </rPh>
    <rPh sb="3" eb="6">
      <t>シンセイジ</t>
    </rPh>
    <rPh sb="7" eb="10">
      <t>ミジュクジ</t>
    </rPh>
    <rPh sb="10" eb="11">
      <t>ノゾ</t>
    </rPh>
    <phoneticPr fontId="8"/>
  </si>
  <si>
    <t>未熟児</t>
    <rPh sb="0" eb="3">
      <t>ミジュクジ</t>
    </rPh>
    <phoneticPr fontId="8"/>
  </si>
  <si>
    <t>新生児
（未熟児除く）</t>
    <rPh sb="0" eb="3">
      <t>シンセイジ</t>
    </rPh>
    <rPh sb="5" eb="8">
      <t>ミジュクジ</t>
    </rPh>
    <rPh sb="8" eb="9">
      <t>ノゾ</t>
    </rPh>
    <phoneticPr fontId="8"/>
  </si>
  <si>
    <t>第２２表　母子保健（訪問指導）</t>
    <rPh sb="0" eb="1">
      <t>ダイ</t>
    </rPh>
    <rPh sb="3" eb="4">
      <t>ヒョウ</t>
    </rPh>
    <rPh sb="5" eb="7">
      <t>ボシ</t>
    </rPh>
    <rPh sb="7" eb="9">
      <t>ホケン</t>
    </rPh>
    <rPh sb="10" eb="12">
      <t>ホウモン</t>
    </rPh>
    <rPh sb="12" eb="14">
      <t>シドウ</t>
    </rPh>
    <phoneticPr fontId="8"/>
  </si>
  <si>
    <t>資料　衛生行政報告例</t>
    <rPh sb="3" eb="5">
      <t>エイセイ</t>
    </rPh>
    <rPh sb="5" eb="7">
      <t>ギョウセイ</t>
    </rPh>
    <rPh sb="7" eb="10">
      <t>ホウコクレイ</t>
    </rPh>
    <phoneticPr fontId="8"/>
  </si>
  <si>
    <t>合計</t>
  </si>
  <si>
    <t>週数不詳</t>
    <rPh sb="0" eb="2">
      <t>シュウスウ</t>
    </rPh>
    <phoneticPr fontId="8"/>
  </si>
  <si>
    <t>満20・満21週</t>
    <rPh sb="0" eb="1">
      <t>マン</t>
    </rPh>
    <rPh sb="4" eb="5">
      <t>マン</t>
    </rPh>
    <phoneticPr fontId="8"/>
  </si>
  <si>
    <t>満16～満19週</t>
    <rPh sb="0" eb="1">
      <t>マン</t>
    </rPh>
    <rPh sb="4" eb="5">
      <t>マン</t>
    </rPh>
    <phoneticPr fontId="8"/>
  </si>
  <si>
    <t>満12～満15週</t>
    <rPh sb="0" eb="1">
      <t>マン</t>
    </rPh>
    <rPh sb="4" eb="5">
      <t>マン</t>
    </rPh>
    <phoneticPr fontId="8"/>
  </si>
  <si>
    <t>満 8～満11週</t>
    <rPh sb="0" eb="1">
      <t>マン</t>
    </rPh>
    <rPh sb="4" eb="5">
      <t>マン</t>
    </rPh>
    <phoneticPr fontId="8"/>
  </si>
  <si>
    <t>　～満 7週</t>
    <rPh sb="2" eb="3">
      <t>マン</t>
    </rPh>
    <phoneticPr fontId="8"/>
  </si>
  <si>
    <t>南檜山
第2次保健
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10" eb="12">
      <t>イリョウ</t>
    </rPh>
    <rPh sb="12" eb="14">
      <t>フクシ</t>
    </rPh>
    <rPh sb="14" eb="15">
      <t>ケン</t>
    </rPh>
    <phoneticPr fontId="8"/>
  </si>
  <si>
    <t>北渡島檜山
第2次保健
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2" eb="14">
      <t>イリョウ</t>
    </rPh>
    <rPh sb="14" eb="16">
      <t>フクシ</t>
    </rPh>
    <rPh sb="16" eb="17">
      <t>ケン</t>
    </rPh>
    <phoneticPr fontId="8"/>
  </si>
  <si>
    <t>市立函館
保健所</t>
    <rPh sb="0" eb="2">
      <t>シリツ</t>
    </rPh>
    <rPh sb="2" eb="4">
      <t>ハコダテ</t>
    </rPh>
    <rPh sb="5" eb="8">
      <t>ホケンジョ</t>
    </rPh>
    <phoneticPr fontId="8"/>
  </si>
  <si>
    <t>南渡島
第2次保健
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10" eb="12">
      <t>イリョウ</t>
    </rPh>
    <rPh sb="12" eb="14">
      <t>フクシ</t>
    </rPh>
    <rPh sb="14" eb="15">
      <t>ケン</t>
    </rPh>
    <phoneticPr fontId="8"/>
  </si>
  <si>
    <t>合計</t>
    <rPh sb="0" eb="2">
      <t>ゴウケイ</t>
    </rPh>
    <phoneticPr fontId="8"/>
  </si>
  <si>
    <t>不詳</t>
  </si>
  <si>
    <t>50歳以上</t>
  </si>
  <si>
    <t>45～49歳</t>
  </si>
  <si>
    <t>40～44歳</t>
  </si>
  <si>
    <t>35～39歳</t>
  </si>
  <si>
    <t>30～34歳</t>
  </si>
  <si>
    <t>25～29歳</t>
  </si>
  <si>
    <t>20～24歳</t>
  </si>
  <si>
    <t>19歳</t>
    <phoneticPr fontId="8"/>
  </si>
  <si>
    <t>18歳</t>
    <phoneticPr fontId="8"/>
  </si>
  <si>
    <t>17歳</t>
    <phoneticPr fontId="8"/>
  </si>
  <si>
    <t>16歳</t>
    <phoneticPr fontId="8"/>
  </si>
  <si>
    <t>15歳</t>
    <phoneticPr fontId="8"/>
  </si>
  <si>
    <t>15歳未満</t>
    <phoneticPr fontId="8"/>
  </si>
  <si>
    <t>平成２５年度</t>
    <rPh sb="5" eb="6">
      <t>ド</t>
    </rPh>
    <phoneticPr fontId="8"/>
  </si>
  <si>
    <t>第２３表　人工妊娠中絶数（年齢階級・妊娠週数別）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2">
      <t>スウ</t>
    </rPh>
    <rPh sb="13" eb="15">
      <t>ネンレイ</t>
    </rPh>
    <rPh sb="15" eb="17">
      <t>カイキュウ</t>
    </rPh>
    <rPh sb="18" eb="20">
      <t>ニンシン</t>
    </rPh>
    <rPh sb="20" eb="21">
      <t>シュウ</t>
    </rPh>
    <rPh sb="21" eb="22">
      <t>スウ</t>
    </rPh>
    <rPh sb="22" eb="23">
      <t>ベツ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</si>
</sst>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);[Red]\(#,##0.0\)"/>
    <numFmt numFmtId="177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8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38" fontId="1" fillId="0" borderId="0" applyFont="0" applyFill="0" applyBorder="0" applyAlignment="0" applyProtection="0"/>
    <xf numFmtId="0" fontId="7" fillId="0" borderId="0"/>
  </cellStyleXfs>
  <cellXfs count="410">
    <xf numFmtId="0" fontId="0" fillId="0" borderId="0" xfId="0">
      <alignment vertical="center"/>
    </xf>
    <xf numFmtId="38" fontId="2" fillId="0" borderId="0" xfId="1" applyFont="1" applyAlignment="1"/>
    <xf numFmtId="38" fontId="2" fillId="0" borderId="0" xfId="1" applyFont="1" applyAlignment="1">
      <alignment horizontal="right"/>
    </xf>
    <xf numFmtId="38" fontId="2" fillId="0" borderId="0" xfId="1" applyFont="1" applyAlignment="1">
      <alignment horizontal="left"/>
    </xf>
    <xf numFmtId="38" fontId="4" fillId="0" borderId="0" xfId="1" applyFont="1" applyAlignment="1"/>
    <xf numFmtId="38" fontId="4" fillId="0" borderId="0" xfId="1" applyFont="1" applyAlignment="1">
      <alignment horizontal="right"/>
    </xf>
    <xf numFmtId="38" fontId="4" fillId="0" borderId="0" xfId="1" applyFont="1" applyAlignment="1">
      <alignment horizontal="left"/>
    </xf>
    <xf numFmtId="38" fontId="5" fillId="0" borderId="0" xfId="1" applyFont="1" applyAlignment="1"/>
    <xf numFmtId="38" fontId="5" fillId="0" borderId="0" xfId="1" applyFont="1" applyAlignment="1">
      <alignment horizontal="right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/>
    <xf numFmtId="38" fontId="2" fillId="0" borderId="0" xfId="1" applyFont="1" applyBorder="1" applyAlignment="1"/>
    <xf numFmtId="38" fontId="6" fillId="0" borderId="0" xfId="1" applyFont="1" applyAlignment="1"/>
    <xf numFmtId="38" fontId="6" fillId="0" borderId="0" xfId="1" applyFont="1" applyAlignment="1">
      <alignment horizontal="right"/>
    </xf>
    <xf numFmtId="38" fontId="6" fillId="0" borderId="0" xfId="1" applyFont="1" applyBorder="1" applyAlignment="1"/>
    <xf numFmtId="38" fontId="6" fillId="0" borderId="0" xfId="1" applyFont="1" applyAlignment="1">
      <alignment horizontal="left"/>
    </xf>
    <xf numFmtId="38" fontId="6" fillId="0" borderId="0" xfId="1" applyFont="1" applyBorder="1" applyAlignment="1">
      <alignment vertical="top" wrapText="1"/>
    </xf>
    <xf numFmtId="38" fontId="6" fillId="0" borderId="0" xfId="1" applyFont="1" applyBorder="1" applyAlignment="1">
      <alignment horizontal="right"/>
    </xf>
    <xf numFmtId="0" fontId="6" fillId="0" borderId="0" xfId="2" applyFon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left"/>
    </xf>
    <xf numFmtId="0" fontId="6" fillId="0" borderId="0" xfId="2" applyFont="1" applyBorder="1" applyAlignment="1"/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left"/>
    </xf>
    <xf numFmtId="38" fontId="2" fillId="0" borderId="0" xfId="1" applyFont="1" applyFill="1" applyBorder="1" applyAlignment="1">
      <alignment horizontal="right"/>
    </xf>
    <xf numFmtId="38" fontId="2" fillId="0" borderId="0" xfId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Border="1" applyAlignment="1"/>
    <xf numFmtId="38" fontId="2" fillId="2" borderId="1" xfId="1" applyFont="1" applyFill="1" applyBorder="1" applyAlignment="1">
      <alignment horizontal="right" vertical="center"/>
    </xf>
    <xf numFmtId="177" fontId="2" fillId="3" borderId="1" xfId="1" applyNumberFormat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left" vertical="center"/>
    </xf>
    <xf numFmtId="38" fontId="2" fillId="2" borderId="5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left" vertical="center"/>
    </xf>
    <xf numFmtId="38" fontId="2" fillId="2" borderId="9" xfId="1" applyFont="1" applyFill="1" applyBorder="1" applyAlignment="1">
      <alignment vertical="center"/>
    </xf>
    <xf numFmtId="38" fontId="2" fillId="2" borderId="2" xfId="1" applyFont="1" applyFill="1" applyBorder="1" applyAlignment="1">
      <alignment horizontal="left" vertical="center"/>
    </xf>
    <xf numFmtId="38" fontId="2" fillId="0" borderId="0" xfId="1" applyFont="1" applyFill="1" applyAlignment="1"/>
    <xf numFmtId="38" fontId="2" fillId="4" borderId="1" xfId="1" applyFont="1" applyFill="1" applyBorder="1" applyAlignment="1">
      <alignment horizontal="right" vertical="center"/>
    </xf>
    <xf numFmtId="177" fontId="2" fillId="5" borderId="1" xfId="1" applyNumberFormat="1" applyFont="1" applyFill="1" applyBorder="1" applyAlignment="1">
      <alignment horizontal="right" vertical="center"/>
    </xf>
    <xf numFmtId="38" fontId="2" fillId="4" borderId="2" xfId="1" applyFont="1" applyFill="1" applyBorder="1" applyAlignment="1">
      <alignment horizontal="right" vertical="center"/>
    </xf>
    <xf numFmtId="38" fontId="2" fillId="4" borderId="3" xfId="1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center" vertical="center" wrapText="1"/>
    </xf>
    <xf numFmtId="38" fontId="2" fillId="4" borderId="4" xfId="1" applyFont="1" applyFill="1" applyBorder="1" applyAlignment="1">
      <alignment horizontal="left" vertical="center"/>
    </xf>
    <xf numFmtId="38" fontId="2" fillId="4" borderId="5" xfId="1" applyFont="1" applyFill="1" applyBorder="1" applyAlignment="1">
      <alignment horizontal="left" vertical="center"/>
    </xf>
    <xf numFmtId="38" fontId="2" fillId="4" borderId="7" xfId="1" applyFont="1" applyFill="1" applyBorder="1" applyAlignment="1">
      <alignment horizontal="right"/>
    </xf>
    <xf numFmtId="38" fontId="2" fillId="4" borderId="8" xfId="1" applyFont="1" applyFill="1" applyBorder="1" applyAlignment="1">
      <alignment horizontal="left" vertical="center"/>
    </xf>
    <xf numFmtId="38" fontId="2" fillId="4" borderId="10" xfId="1" applyFont="1" applyFill="1" applyBorder="1" applyAlignment="1">
      <alignment horizontal="left" vertical="center"/>
    </xf>
    <xf numFmtId="38" fontId="2" fillId="6" borderId="1" xfId="1" applyFont="1" applyFill="1" applyBorder="1" applyAlignment="1">
      <alignment horizontal="right" vertical="center"/>
    </xf>
    <xf numFmtId="177" fontId="2" fillId="7" borderId="1" xfId="1" applyNumberFormat="1" applyFont="1" applyFill="1" applyBorder="1" applyAlignment="1">
      <alignment horizontal="right" vertical="center"/>
    </xf>
    <xf numFmtId="38" fontId="2" fillId="6" borderId="2" xfId="1" applyFont="1" applyFill="1" applyBorder="1" applyAlignment="1">
      <alignment horizontal="right" vertical="center"/>
    </xf>
    <xf numFmtId="38" fontId="2" fillId="6" borderId="3" xfId="1" applyFont="1" applyFill="1" applyBorder="1" applyAlignment="1">
      <alignment horizontal="right" vertical="center"/>
    </xf>
    <xf numFmtId="38" fontId="2" fillId="6" borderId="1" xfId="1" applyFont="1" applyFill="1" applyBorder="1" applyAlignment="1">
      <alignment horizontal="center" vertical="center" wrapText="1"/>
    </xf>
    <xf numFmtId="38" fontId="2" fillId="6" borderId="4" xfId="1" applyFont="1" applyFill="1" applyBorder="1" applyAlignment="1">
      <alignment horizontal="left" vertical="center"/>
    </xf>
    <xf numFmtId="38" fontId="2" fillId="6" borderId="11" xfId="1" applyFont="1" applyFill="1" applyBorder="1" applyAlignment="1">
      <alignment horizontal="left" vertical="center" wrapText="1"/>
    </xf>
    <xf numFmtId="38" fontId="2" fillId="6" borderId="7" xfId="1" applyFont="1" applyFill="1" applyBorder="1" applyAlignment="1">
      <alignment horizontal="right"/>
    </xf>
    <xf numFmtId="38" fontId="2" fillId="6" borderId="8" xfId="1" applyFont="1" applyFill="1" applyBorder="1" applyAlignment="1">
      <alignment horizontal="left" vertical="center"/>
    </xf>
    <xf numFmtId="38" fontId="2" fillId="6" borderId="9" xfId="1" applyFont="1" applyFill="1" applyBorder="1" applyAlignment="1">
      <alignment horizontal="left" vertical="center" wrapText="1"/>
    </xf>
    <xf numFmtId="38" fontId="2" fillId="2" borderId="12" xfId="1" applyFont="1" applyFill="1" applyBorder="1" applyAlignment="1">
      <alignment horizontal="right" vertical="center"/>
    </xf>
    <xf numFmtId="38" fontId="2" fillId="5" borderId="1" xfId="1" applyFont="1" applyFill="1" applyBorder="1" applyAlignment="1">
      <alignment horizontal="right" vertical="center"/>
    </xf>
    <xf numFmtId="176" fontId="2" fillId="5" borderId="1" xfId="1" applyNumberFormat="1" applyFont="1" applyFill="1" applyBorder="1" applyAlignment="1">
      <alignment horizontal="right" vertical="center"/>
    </xf>
    <xf numFmtId="38" fontId="2" fillId="4" borderId="5" xfId="1" applyFont="1" applyFill="1" applyBorder="1" applyAlignment="1">
      <alignment vertical="center"/>
    </xf>
    <xf numFmtId="38" fontId="2" fillId="4" borderId="6" xfId="1" applyFont="1" applyFill="1" applyBorder="1" applyAlignment="1">
      <alignment horizontal="right" vertical="center"/>
    </xf>
    <xf numFmtId="38" fontId="2" fillId="4" borderId="7" xfId="1" applyFont="1" applyFill="1" applyBorder="1" applyAlignment="1">
      <alignment horizontal="right" vertical="center"/>
    </xf>
    <xf numFmtId="38" fontId="2" fillId="4" borderId="9" xfId="1" applyFont="1" applyFill="1" applyBorder="1" applyAlignment="1">
      <alignment vertical="center"/>
    </xf>
    <xf numFmtId="38" fontId="2" fillId="2" borderId="1" xfId="1" quotePrefix="1" applyFont="1" applyFill="1" applyBorder="1" applyAlignment="1">
      <alignment horizontal="right" vertical="center"/>
    </xf>
    <xf numFmtId="0" fontId="2" fillId="2" borderId="1" xfId="1" applyNumberFormat="1" applyFont="1" applyFill="1" applyBorder="1" applyAlignment="1">
      <alignment horizontal="right" vertical="center"/>
    </xf>
    <xf numFmtId="38" fontId="2" fillId="6" borderId="10" xfId="1" applyFont="1" applyFill="1" applyBorder="1" applyAlignment="1">
      <alignment horizontal="left" vertical="center" wrapText="1"/>
    </xf>
    <xf numFmtId="38" fontId="2" fillId="6" borderId="13" xfId="1" applyFont="1" applyFill="1" applyBorder="1" applyAlignment="1">
      <alignment horizontal="left"/>
    </xf>
    <xf numFmtId="38" fontId="2" fillId="6" borderId="14" xfId="1" applyFont="1" applyFill="1" applyBorder="1" applyAlignment="1">
      <alignment horizontal="right" vertical="center"/>
    </xf>
    <xf numFmtId="38" fontId="2" fillId="6" borderId="15" xfId="1" applyFont="1" applyFill="1" applyBorder="1" applyAlignment="1"/>
    <xf numFmtId="38" fontId="9" fillId="0" borderId="0" xfId="1" applyFont="1" applyAlignment="1"/>
    <xf numFmtId="38" fontId="9" fillId="0" borderId="8" xfId="1" applyFont="1" applyFill="1" applyBorder="1" applyAlignment="1"/>
    <xf numFmtId="0" fontId="9" fillId="0" borderId="11" xfId="2" applyFont="1" applyFill="1" applyBorder="1" applyAlignment="1"/>
    <xf numFmtId="0" fontId="9" fillId="0" borderId="11" xfId="2" applyFont="1" applyFill="1" applyBorder="1" applyAlignment="1">
      <alignment horizontal="center" vertical="center" textRotation="255"/>
    </xf>
    <xf numFmtId="38" fontId="9" fillId="0" borderId="11" xfId="1" applyFont="1" applyFill="1" applyBorder="1" applyAlignment="1">
      <alignment horizontal="center" vertical="center" wrapText="1"/>
    </xf>
    <xf numFmtId="38" fontId="9" fillId="0" borderId="11" xfId="1" applyFont="1" applyFill="1" applyBorder="1" applyAlignment="1">
      <alignment horizontal="center" vertical="center" textRotation="255"/>
    </xf>
    <xf numFmtId="38" fontId="9" fillId="0" borderId="1" xfId="1" applyFont="1" applyFill="1" applyBorder="1" applyAlignment="1">
      <alignment horizontal="center" vertical="center" wrapText="1"/>
    </xf>
    <xf numFmtId="38" fontId="9" fillId="0" borderId="16" xfId="1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textRotation="255"/>
    </xf>
    <xf numFmtId="0" fontId="9" fillId="0" borderId="11" xfId="2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 wrapText="1"/>
    </xf>
    <xf numFmtId="38" fontId="9" fillId="0" borderId="17" xfId="1" applyFont="1" applyBorder="1" applyAlignment="1">
      <alignment horizontal="center" vertical="center" textRotation="255" wrapText="1"/>
    </xf>
    <xf numFmtId="38" fontId="9" fillId="0" borderId="17" xfId="1" applyFont="1" applyBorder="1" applyAlignment="1">
      <alignment horizontal="center"/>
    </xf>
    <xf numFmtId="38" fontId="9" fillId="0" borderId="13" xfId="1" applyFont="1" applyBorder="1" applyAlignment="1">
      <alignment horizontal="center"/>
    </xf>
    <xf numFmtId="38" fontId="9" fillId="0" borderId="8" xfId="1" applyFont="1" applyBorder="1" applyAlignment="1">
      <alignment wrapText="1"/>
    </xf>
    <xf numFmtId="38" fontId="9" fillId="0" borderId="0" xfId="1" applyFont="1" applyFill="1" applyBorder="1" applyAlignment="1"/>
    <xf numFmtId="38" fontId="9" fillId="0" borderId="10" xfId="1" applyFont="1" applyFill="1" applyBorder="1" applyAlignment="1">
      <alignment horizontal="center" vertical="center" textRotation="255" wrapText="1"/>
    </xf>
    <xf numFmtId="0" fontId="9" fillId="0" borderId="16" xfId="2" applyFont="1" applyFill="1" applyBorder="1" applyAlignment="1">
      <alignment horizontal="center" vertical="center" textRotation="255"/>
    </xf>
    <xf numFmtId="38" fontId="9" fillId="0" borderId="10" xfId="1" applyFont="1" applyFill="1" applyBorder="1" applyAlignment="1">
      <alignment horizontal="center" vertical="center" wrapText="1"/>
    </xf>
    <xf numFmtId="38" fontId="9" fillId="0" borderId="16" xfId="1" applyFont="1" applyFill="1" applyBorder="1" applyAlignment="1">
      <alignment horizontal="center" vertical="center" textRotation="255"/>
    </xf>
    <xf numFmtId="0" fontId="9" fillId="0" borderId="18" xfId="2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center" vertical="center"/>
    </xf>
    <xf numFmtId="38" fontId="9" fillId="0" borderId="18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center" vertical="center" wrapText="1"/>
    </xf>
    <xf numFmtId="38" fontId="9" fillId="0" borderId="10" xfId="1" applyFont="1" applyBorder="1" applyAlignment="1">
      <alignment horizontal="center" vertical="center" textRotation="255"/>
    </xf>
    <xf numFmtId="49" fontId="9" fillId="0" borderId="10" xfId="1" applyNumberFormat="1" applyFont="1" applyFill="1" applyBorder="1" applyAlignment="1">
      <alignment horizontal="center" vertical="center"/>
    </xf>
    <xf numFmtId="49" fontId="9" fillId="0" borderId="10" xfId="1" applyNumberFormat="1" applyFont="1" applyFill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textRotation="255" wrapText="1"/>
    </xf>
    <xf numFmtId="38" fontId="9" fillId="0" borderId="7" xfId="1" applyFont="1" applyBorder="1" applyAlignment="1">
      <alignment horizontal="center"/>
    </xf>
    <xf numFmtId="38" fontId="9" fillId="0" borderId="0" xfId="1" applyFont="1" applyBorder="1" applyAlignment="1">
      <alignment horizontal="center"/>
    </xf>
    <xf numFmtId="38" fontId="9" fillId="0" borderId="8" xfId="1" applyFont="1" applyBorder="1" applyAlignment="1"/>
    <xf numFmtId="38" fontId="9" fillId="0" borderId="0" xfId="1" applyFont="1" applyFill="1" applyAlignment="1"/>
    <xf numFmtId="0" fontId="9" fillId="0" borderId="18" xfId="2" applyFont="1" applyFill="1" applyBorder="1" applyAlignment="1"/>
    <xf numFmtId="38" fontId="9" fillId="0" borderId="10" xfId="1" applyFont="1" applyFill="1" applyBorder="1" applyAlignment="1">
      <alignment horizontal="center" vertical="center" textRotation="255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readingOrder="2"/>
    </xf>
    <xf numFmtId="0" fontId="9" fillId="0" borderId="14" xfId="2" applyFont="1" applyFill="1" applyBorder="1" applyAlignment="1">
      <alignment horizontal="center" vertical="center" readingOrder="2"/>
    </xf>
    <xf numFmtId="38" fontId="9" fillId="0" borderId="19" xfId="1" applyFont="1" applyFill="1" applyBorder="1" applyAlignment="1">
      <alignment horizontal="center" vertical="center" readingOrder="2"/>
    </xf>
    <xf numFmtId="38" fontId="9" fillId="0" borderId="0" xfId="1" applyFont="1" applyBorder="1" applyAlignment="1">
      <alignment horizontal="center" vertical="center" textRotation="255" wrapText="1"/>
    </xf>
    <xf numFmtId="0" fontId="9" fillId="0" borderId="18" xfId="2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38" fontId="9" fillId="0" borderId="19" xfId="1" applyFont="1" applyBorder="1" applyAlignment="1">
      <alignment horizontal="center" vertical="center" shrinkToFit="1"/>
    </xf>
    <xf numFmtId="0" fontId="9" fillId="0" borderId="18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8" fontId="9" fillId="0" borderId="15" xfId="1" applyFont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0" borderId="20" xfId="1" applyFont="1" applyBorder="1" applyAlignment="1">
      <alignment horizontal="center"/>
    </xf>
    <xf numFmtId="38" fontId="9" fillId="0" borderId="21" xfId="1" applyFont="1" applyBorder="1" applyAlignment="1">
      <alignment horizontal="center"/>
    </xf>
    <xf numFmtId="38" fontId="9" fillId="0" borderId="15" xfId="1" applyFont="1" applyBorder="1" applyAlignment="1">
      <alignment horizontal="center"/>
    </xf>
    <xf numFmtId="38" fontId="9" fillId="0" borderId="20" xfId="1" applyFont="1" applyBorder="1" applyAlignment="1">
      <alignment horizontal="center"/>
    </xf>
    <xf numFmtId="38" fontId="9" fillId="0" borderId="21" xfId="1" applyFont="1" applyBorder="1" applyAlignment="1"/>
    <xf numFmtId="38" fontId="6" fillId="0" borderId="0" xfId="1" applyFont="1" applyFill="1" applyAlignment="1">
      <alignment horizontal="right"/>
    </xf>
    <xf numFmtId="38" fontId="6" fillId="0" borderId="0" xfId="1" applyFont="1" applyFill="1" applyAlignment="1"/>
    <xf numFmtId="38" fontId="6" fillId="0" borderId="0" xfId="1" applyFont="1" applyBorder="1" applyAlignment="1">
      <alignment horizontal="center"/>
    </xf>
    <xf numFmtId="38" fontId="6" fillId="0" borderId="0" xfId="1" applyFont="1" applyBorder="1" applyAlignment="1">
      <alignment vertical="top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right" vertical="center" textRotation="255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 textRotation="255"/>
    </xf>
    <xf numFmtId="38" fontId="9" fillId="0" borderId="0" xfId="1" applyFont="1" applyAlignment="1">
      <alignment horizontal="left"/>
    </xf>
    <xf numFmtId="38" fontId="9" fillId="0" borderId="0" xfId="1" applyFont="1" applyFill="1" applyAlignment="1">
      <alignment horizontal="left"/>
    </xf>
    <xf numFmtId="38" fontId="2" fillId="0" borderId="0" xfId="1" applyFont="1" applyBorder="1" applyAlignment="1">
      <alignment horizontal="right" vertical="center" textRotation="255"/>
    </xf>
    <xf numFmtId="38" fontId="2" fillId="0" borderId="0" xfId="1" applyFont="1" applyFill="1" applyBorder="1" applyAlignment="1">
      <alignment horizontal="left"/>
    </xf>
    <xf numFmtId="38" fontId="2" fillId="2" borderId="11" xfId="1" applyFont="1" applyFill="1" applyBorder="1" applyAlignment="1">
      <alignment horizontal="right" vertical="center"/>
    </xf>
    <xf numFmtId="40" fontId="2" fillId="3" borderId="11" xfId="1" applyNumberFormat="1" applyFont="1" applyFill="1" applyBorder="1" applyAlignment="1">
      <alignment horizontal="right" vertical="center"/>
    </xf>
    <xf numFmtId="38" fontId="2" fillId="3" borderId="11" xfId="1" applyFont="1" applyFill="1" applyBorder="1" applyAlignment="1">
      <alignment horizontal="right" vertical="center"/>
    </xf>
    <xf numFmtId="177" fontId="2" fillId="3" borderId="11" xfId="1" applyNumberFormat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horizontal="left" vertical="center"/>
    </xf>
    <xf numFmtId="38" fontId="2" fillId="2" borderId="16" xfId="1" applyFont="1" applyFill="1" applyBorder="1" applyAlignment="1">
      <alignment horizontal="right" vertical="center"/>
    </xf>
    <xf numFmtId="40" fontId="2" fillId="3" borderId="16" xfId="1" applyNumberFormat="1" applyFont="1" applyFill="1" applyBorder="1" applyAlignment="1">
      <alignment horizontal="right" vertical="center"/>
    </xf>
    <xf numFmtId="38" fontId="2" fillId="3" borderId="16" xfId="1" applyFont="1" applyFill="1" applyBorder="1" applyAlignment="1">
      <alignment horizontal="right" vertical="center"/>
    </xf>
    <xf numFmtId="177" fontId="2" fillId="3" borderId="16" xfId="1" applyNumberFormat="1" applyFont="1" applyFill="1" applyBorder="1" applyAlignment="1">
      <alignment horizontal="right" vertical="center"/>
    </xf>
    <xf numFmtId="38" fontId="2" fillId="2" borderId="16" xfId="1" applyFont="1" applyFill="1" applyBorder="1" applyAlignment="1">
      <alignment horizontal="left" vertical="center"/>
    </xf>
    <xf numFmtId="38" fontId="2" fillId="2" borderId="10" xfId="1" applyFont="1" applyFill="1" applyBorder="1" applyAlignment="1">
      <alignment horizontal="right" vertical="center"/>
    </xf>
    <xf numFmtId="40" fontId="2" fillId="3" borderId="10" xfId="1" applyNumberFormat="1" applyFont="1" applyFill="1" applyBorder="1" applyAlignment="1">
      <alignment horizontal="right" vertical="center"/>
    </xf>
    <xf numFmtId="38" fontId="2" fillId="3" borderId="10" xfId="1" applyFont="1" applyFill="1" applyBorder="1" applyAlignment="1">
      <alignment horizontal="right" vertical="center"/>
    </xf>
    <xf numFmtId="177" fontId="2" fillId="3" borderId="10" xfId="1" applyNumberFormat="1" applyFont="1" applyFill="1" applyBorder="1" applyAlignment="1">
      <alignment horizontal="right" vertical="center"/>
    </xf>
    <xf numFmtId="38" fontId="2" fillId="2" borderId="10" xfId="1" applyFont="1" applyFill="1" applyBorder="1" applyAlignment="1">
      <alignment horizontal="left" vertical="center"/>
    </xf>
    <xf numFmtId="40" fontId="2" fillId="5" borderId="1" xfId="1" applyNumberFormat="1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left" vertical="center"/>
    </xf>
    <xf numFmtId="38" fontId="2" fillId="4" borderId="11" xfId="1" applyFont="1" applyFill="1" applyBorder="1" applyAlignment="1">
      <alignment horizontal="right" vertical="center"/>
    </xf>
    <xf numFmtId="40" fontId="2" fillId="5" borderId="11" xfId="1" applyNumberFormat="1" applyFont="1" applyFill="1" applyBorder="1" applyAlignment="1">
      <alignment horizontal="right" vertical="center"/>
    </xf>
    <xf numFmtId="38" fontId="2" fillId="5" borderId="11" xfId="1" applyFont="1" applyFill="1" applyBorder="1" applyAlignment="1">
      <alignment horizontal="right" vertical="center"/>
    </xf>
    <xf numFmtId="177" fontId="2" fillId="5" borderId="11" xfId="1" applyNumberFormat="1" applyFont="1" applyFill="1" applyBorder="1" applyAlignment="1">
      <alignment horizontal="right" vertical="center"/>
    </xf>
    <xf numFmtId="38" fontId="2" fillId="4" borderId="11" xfId="1" applyFont="1" applyFill="1" applyBorder="1" applyAlignment="1">
      <alignment horizontal="left" vertical="center" wrapText="1"/>
    </xf>
    <xf numFmtId="40" fontId="2" fillId="3" borderId="17" xfId="1" applyNumberFormat="1" applyFont="1" applyFill="1" applyBorder="1" applyAlignment="1">
      <alignment horizontal="right" vertical="center"/>
    </xf>
    <xf numFmtId="40" fontId="2" fillId="3" borderId="4" xfId="1" applyNumberFormat="1" applyFont="1" applyFill="1" applyBorder="1" applyAlignment="1">
      <alignment horizontal="right" vertical="center"/>
    </xf>
    <xf numFmtId="40" fontId="2" fillId="3" borderId="7" xfId="1" applyNumberFormat="1" applyFont="1" applyFill="1" applyBorder="1" applyAlignment="1">
      <alignment horizontal="right" vertical="center"/>
    </xf>
    <xf numFmtId="40" fontId="2" fillId="3" borderId="8" xfId="1" applyNumberFormat="1" applyFont="1" applyFill="1" applyBorder="1" applyAlignment="1">
      <alignment horizontal="right" vertical="center"/>
    </xf>
    <xf numFmtId="40" fontId="2" fillId="3" borderId="15" xfId="1" applyNumberFormat="1" applyFont="1" applyFill="1" applyBorder="1" applyAlignment="1">
      <alignment horizontal="right" vertical="center"/>
    </xf>
    <xf numFmtId="40" fontId="2" fillId="3" borderId="21" xfId="1" applyNumberFormat="1" applyFont="1" applyFill="1" applyBorder="1" applyAlignment="1">
      <alignment horizontal="right" vertical="center"/>
    </xf>
    <xf numFmtId="38" fontId="2" fillId="4" borderId="10" xfId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2" fillId="4" borderId="1" xfId="1" applyFont="1" applyFill="1" applyBorder="1" applyAlignment="1">
      <alignment horizontal="left" vertical="center" wrapText="1"/>
    </xf>
    <xf numFmtId="38" fontId="2" fillId="5" borderId="22" xfId="1" applyFont="1" applyFill="1" applyBorder="1" applyAlignment="1">
      <alignment horizontal="right" vertical="center"/>
    </xf>
    <xf numFmtId="177" fontId="2" fillId="5" borderId="17" xfId="1" applyNumberFormat="1" applyFont="1" applyFill="1" applyBorder="1" applyAlignment="1">
      <alignment horizontal="right" vertical="center"/>
    </xf>
    <xf numFmtId="38" fontId="2" fillId="3" borderId="22" xfId="1" applyFont="1" applyFill="1" applyBorder="1" applyAlignment="1">
      <alignment horizontal="right" vertical="center"/>
    </xf>
    <xf numFmtId="177" fontId="2" fillId="3" borderId="17" xfId="1" applyNumberFormat="1" applyFont="1" applyFill="1" applyBorder="1" applyAlignment="1">
      <alignment horizontal="right" vertical="center"/>
    </xf>
    <xf numFmtId="38" fontId="2" fillId="3" borderId="23" xfId="1" applyFont="1" applyFill="1" applyBorder="1" applyAlignment="1">
      <alignment horizontal="right" vertical="center"/>
    </xf>
    <xf numFmtId="177" fontId="2" fillId="3" borderId="0" xfId="1" applyNumberFormat="1" applyFont="1" applyFill="1" applyBorder="1" applyAlignment="1">
      <alignment horizontal="right" vertical="center"/>
    </xf>
    <xf numFmtId="0" fontId="2" fillId="4" borderId="11" xfId="0" applyFont="1" applyFill="1" applyBorder="1" applyAlignment="1">
      <alignment horizontal="left" vertical="center" wrapText="1"/>
    </xf>
    <xf numFmtId="38" fontId="2" fillId="6" borderId="24" xfId="1" applyFont="1" applyFill="1" applyBorder="1" applyAlignment="1">
      <alignment horizontal="right" vertical="center"/>
    </xf>
    <xf numFmtId="38" fontId="2" fillId="6" borderId="23" xfId="1" applyFont="1" applyFill="1" applyBorder="1" applyAlignment="1">
      <alignment horizontal="right" vertical="center"/>
    </xf>
    <xf numFmtId="40" fontId="2" fillId="7" borderId="1" xfId="1" applyNumberFormat="1" applyFont="1" applyFill="1" applyBorder="1" applyAlignment="1">
      <alignment horizontal="right" vertical="center"/>
    </xf>
    <xf numFmtId="38" fontId="2" fillId="7" borderId="1" xfId="1" applyFont="1" applyFill="1" applyBorder="1" applyAlignment="1">
      <alignment horizontal="right" vertical="center"/>
    </xf>
    <xf numFmtId="38" fontId="2" fillId="6" borderId="23" xfId="1" applyFont="1" applyFill="1" applyBorder="1" applyAlignment="1">
      <alignment horizontal="left" vertical="center"/>
    </xf>
    <xf numFmtId="38" fontId="2" fillId="0" borderId="11" xfId="1" applyFont="1" applyFill="1" applyBorder="1" applyAlignment="1">
      <alignment horizontal="center" vertical="center" textRotation="255" wrapText="1"/>
    </xf>
    <xf numFmtId="38" fontId="2" fillId="0" borderId="11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vertical="center" textRotation="255" wrapText="1"/>
    </xf>
    <xf numFmtId="0" fontId="0" fillId="0" borderId="11" xfId="0" applyBorder="1" applyAlignment="1">
      <alignment vertical="center"/>
    </xf>
    <xf numFmtId="38" fontId="2" fillId="0" borderId="11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wrapText="1"/>
    </xf>
    <xf numFmtId="38" fontId="2" fillId="0" borderId="16" xfId="1" applyFont="1" applyFill="1" applyBorder="1" applyAlignment="1">
      <alignment horizontal="center" vertical="center" textRotation="255" wrapText="1"/>
    </xf>
    <xf numFmtId="38" fontId="2" fillId="0" borderId="10" xfId="1" applyFont="1" applyFill="1" applyBorder="1" applyAlignment="1">
      <alignment horizontal="center" vertical="center" textRotation="255" wrapText="1"/>
    </xf>
    <xf numFmtId="38" fontId="2" fillId="0" borderId="10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center" wrapText="1"/>
    </xf>
    <xf numFmtId="38" fontId="2" fillId="0" borderId="10" xfId="1" applyFont="1" applyFill="1" applyBorder="1" applyAlignment="1">
      <alignment horizontal="center" vertical="center" textRotation="255" wrapText="1"/>
    </xf>
    <xf numFmtId="0" fontId="2" fillId="0" borderId="1" xfId="3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left" wrapText="1"/>
    </xf>
    <xf numFmtId="38" fontId="6" fillId="0" borderId="0" xfId="1" applyFont="1" applyAlignment="1">
      <alignment vertical="top"/>
    </xf>
    <xf numFmtId="38" fontId="6" fillId="0" borderId="0" xfId="1" applyFont="1" applyFill="1" applyAlignment="1">
      <alignment horizontal="right" vertical="top"/>
    </xf>
    <xf numFmtId="38" fontId="6" fillId="0" borderId="0" xfId="1" applyFont="1" applyAlignment="1">
      <alignment horizontal="right" vertical="top"/>
    </xf>
    <xf numFmtId="38" fontId="6" fillId="0" borderId="0" xfId="1" applyFont="1" applyAlignment="1">
      <alignment horizontal="right" vertical="top" textRotation="255"/>
    </xf>
    <xf numFmtId="38" fontId="6" fillId="0" borderId="0" xfId="1" applyFont="1" applyBorder="1" applyAlignment="1">
      <alignment horizontal="left" vertical="top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left" vertical="center"/>
    </xf>
    <xf numFmtId="38" fontId="2" fillId="0" borderId="0" xfId="1" applyFont="1" applyFill="1" applyAlignment="1">
      <alignment horizontal="left"/>
    </xf>
    <xf numFmtId="38" fontId="2" fillId="4" borderId="19" xfId="1" applyFont="1" applyFill="1" applyBorder="1" applyAlignment="1">
      <alignment horizontal="right" vertical="center"/>
    </xf>
    <xf numFmtId="38" fontId="2" fillId="4" borderId="4" xfId="1" applyFont="1" applyFill="1" applyBorder="1" applyAlignment="1">
      <alignment horizontal="left" vertical="center" wrapText="1"/>
    </xf>
    <xf numFmtId="38" fontId="2" fillId="2" borderId="21" xfId="1" applyFont="1" applyFill="1" applyBorder="1" applyAlignment="1">
      <alignment horizontal="left" vertical="center"/>
    </xf>
    <xf numFmtId="38" fontId="2" fillId="6" borderId="19" xfId="1" applyFont="1" applyFill="1" applyBorder="1" applyAlignment="1">
      <alignment horizontal="right" vertical="center"/>
    </xf>
    <xf numFmtId="38" fontId="2" fillId="6" borderId="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6" borderId="1" xfId="1" applyFont="1" applyFill="1" applyBorder="1" applyAlignment="1">
      <alignment horizontal="left" vertical="center" wrapText="1"/>
    </xf>
    <xf numFmtId="38" fontId="2" fillId="4" borderId="11" xfId="1" applyFont="1" applyFill="1" applyBorder="1" applyAlignment="1">
      <alignment horizontal="left"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6" borderId="25" xfId="1" applyFont="1" applyFill="1" applyBorder="1" applyAlignment="1">
      <alignment horizontal="right" vertical="center"/>
    </xf>
    <xf numFmtId="38" fontId="2" fillId="6" borderId="25" xfId="1" applyFont="1" applyFill="1" applyBorder="1" applyAlignment="1">
      <alignment horizontal="left" vertical="center"/>
    </xf>
    <xf numFmtId="38" fontId="2" fillId="0" borderId="11" xfId="1" applyFont="1" applyBorder="1" applyAlignment="1">
      <alignment horizontal="center" vertical="center" textRotation="255" wrapText="1"/>
    </xf>
    <xf numFmtId="38" fontId="2" fillId="0" borderId="11" xfId="1" applyFont="1" applyFill="1" applyBorder="1" applyAlignment="1">
      <alignment horizontal="center" vertical="center" textRotation="255" wrapText="1"/>
    </xf>
    <xf numFmtId="0" fontId="2" fillId="0" borderId="11" xfId="4" applyFont="1" applyBorder="1" applyAlignment="1">
      <alignment horizontal="center" vertical="center"/>
    </xf>
    <xf numFmtId="0" fontId="2" fillId="0" borderId="11" xfId="4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left" wrapText="1"/>
    </xf>
    <xf numFmtId="38" fontId="2" fillId="0" borderId="16" xfId="1" applyFont="1" applyBorder="1" applyAlignment="1">
      <alignment horizontal="center" vertical="center" textRotation="255" wrapText="1"/>
    </xf>
    <xf numFmtId="38" fontId="2" fillId="0" borderId="16" xfId="1" applyFont="1" applyFill="1" applyBorder="1" applyAlignment="1">
      <alignment horizontal="center" vertical="center" textRotation="255" wrapText="1"/>
    </xf>
    <xf numFmtId="38" fontId="2" fillId="0" borderId="8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center" vertical="center" wrapText="1"/>
    </xf>
    <xf numFmtId="0" fontId="2" fillId="0" borderId="16" xfId="4" applyFont="1" applyBorder="1" applyAlignment="1">
      <alignment horizontal="center" vertical="center" textRotation="255"/>
    </xf>
    <xf numFmtId="0" fontId="2" fillId="0" borderId="16" xfId="4" applyFont="1" applyFill="1" applyBorder="1" applyAlignment="1">
      <alignment horizontal="center" vertical="center" textRotation="255" wrapText="1"/>
    </xf>
    <xf numFmtId="38" fontId="2" fillId="0" borderId="16" xfId="1" applyFont="1" applyFill="1" applyBorder="1" applyAlignment="1">
      <alignment horizontal="left" wrapText="1"/>
    </xf>
    <xf numFmtId="38" fontId="2" fillId="0" borderId="0" xfId="1" applyFont="1" applyBorder="1" applyAlignment="1">
      <alignment wrapText="1"/>
    </xf>
    <xf numFmtId="38" fontId="2" fillId="0" borderId="10" xfId="1" applyFont="1" applyBorder="1" applyAlignment="1">
      <alignment horizontal="center" vertical="center" textRotation="255" wrapText="1"/>
    </xf>
    <xf numFmtId="0" fontId="2" fillId="0" borderId="1" xfId="4" applyFont="1" applyFill="1" applyBorder="1" applyAlignment="1">
      <alignment horizontal="center" vertical="center" wrapText="1"/>
    </xf>
    <xf numFmtId="38" fontId="2" fillId="0" borderId="0" xfId="5" applyFont="1"/>
    <xf numFmtId="38" fontId="2" fillId="0" borderId="0" xfId="5" applyFont="1" applyAlignment="1">
      <alignment horizontal="left"/>
    </xf>
    <xf numFmtId="38" fontId="6" fillId="0" borderId="0" xfId="5" applyFont="1"/>
    <xf numFmtId="38" fontId="6" fillId="0" borderId="0" xfId="5" applyFont="1" applyAlignment="1">
      <alignment horizontal="left"/>
    </xf>
    <xf numFmtId="0" fontId="6" fillId="0" borderId="0" xfId="6" applyFont="1"/>
    <xf numFmtId="0" fontId="6" fillId="0" borderId="0" xfId="6" applyFont="1" applyBorder="1"/>
    <xf numFmtId="0" fontId="6" fillId="0" borderId="0" xfId="6" applyFont="1" applyBorder="1" applyAlignment="1">
      <alignment horizontal="left"/>
    </xf>
    <xf numFmtId="0" fontId="6" fillId="0" borderId="0" xfId="6" applyFont="1" applyBorder="1" applyAlignment="1">
      <alignment horizontal="left"/>
    </xf>
    <xf numFmtId="0" fontId="6" fillId="0" borderId="0" xfId="6" applyFont="1" applyBorder="1" applyAlignment="1">
      <alignment horizontal="left" vertical="center"/>
    </xf>
    <xf numFmtId="38" fontId="9" fillId="0" borderId="0" xfId="5" applyFont="1"/>
    <xf numFmtId="38" fontId="9" fillId="0" borderId="0" xfId="5" applyFont="1" applyAlignment="1"/>
    <xf numFmtId="38" fontId="2" fillId="2" borderId="11" xfId="5" applyFont="1" applyFill="1" applyBorder="1" applyAlignment="1">
      <alignment horizontal="right" vertical="center"/>
    </xf>
    <xf numFmtId="38" fontId="2" fillId="2" borderId="11" xfId="5" applyFont="1" applyFill="1" applyBorder="1" applyAlignment="1">
      <alignment horizontal="left" vertical="center"/>
    </xf>
    <xf numFmtId="38" fontId="2" fillId="2" borderId="16" xfId="5" applyFont="1" applyFill="1" applyBorder="1" applyAlignment="1">
      <alignment horizontal="right" vertical="center"/>
    </xf>
    <xf numFmtId="38" fontId="2" fillId="2" borderId="16" xfId="5" applyFont="1" applyFill="1" applyBorder="1" applyAlignment="1">
      <alignment horizontal="left" vertical="center"/>
    </xf>
    <xf numFmtId="38" fontId="2" fillId="4" borderId="10" xfId="5" applyFont="1" applyFill="1" applyBorder="1" applyAlignment="1">
      <alignment horizontal="right" vertical="center"/>
    </xf>
    <xf numFmtId="38" fontId="2" fillId="4" borderId="10" xfId="5" applyFont="1" applyFill="1" applyBorder="1" applyAlignment="1">
      <alignment horizontal="left" vertical="center"/>
    </xf>
    <xf numFmtId="38" fontId="9" fillId="0" borderId="0" xfId="5" applyFont="1" applyFill="1"/>
    <xf numFmtId="38" fontId="9" fillId="0" borderId="0" xfId="5" applyFont="1" applyFill="1" applyAlignment="1"/>
    <xf numFmtId="38" fontId="2" fillId="5" borderId="1" xfId="5" applyFont="1" applyFill="1" applyBorder="1" applyAlignment="1">
      <alignment horizontal="right" vertical="center"/>
    </xf>
    <xf numFmtId="38" fontId="2" fillId="5" borderId="1" xfId="5" applyFont="1" applyFill="1" applyBorder="1" applyAlignment="1">
      <alignment horizontal="left" vertical="center"/>
    </xf>
    <xf numFmtId="38" fontId="2" fillId="5" borderId="11" xfId="5" applyFont="1" applyFill="1" applyBorder="1" applyAlignment="1">
      <alignment horizontal="right" vertical="center"/>
    </xf>
    <xf numFmtId="38" fontId="2" fillId="5" borderId="11" xfId="5" applyFont="1" applyFill="1" applyBorder="1" applyAlignment="1">
      <alignment horizontal="left" vertical="center" wrapText="1"/>
    </xf>
    <xf numFmtId="38" fontId="9" fillId="0" borderId="0" xfId="5" applyFont="1" applyFill="1" applyAlignment="1">
      <alignment vertical="center"/>
    </xf>
    <xf numFmtId="38" fontId="2" fillId="4" borderId="1" xfId="5" applyFont="1" applyFill="1" applyBorder="1" applyAlignment="1">
      <alignment horizontal="right" vertical="center"/>
    </xf>
    <xf numFmtId="38" fontId="2" fillId="4" borderId="1" xfId="5" applyFont="1" applyFill="1" applyBorder="1" applyAlignment="1">
      <alignment horizontal="left" vertical="center"/>
    </xf>
    <xf numFmtId="38" fontId="2" fillId="2" borderId="4" xfId="5" applyFont="1" applyFill="1" applyBorder="1" applyAlignment="1">
      <alignment horizontal="left" vertical="center"/>
    </xf>
    <xf numFmtId="38" fontId="2" fillId="2" borderId="8" xfId="5" applyFont="1" applyFill="1" applyBorder="1" applyAlignment="1">
      <alignment horizontal="left" vertical="center"/>
    </xf>
    <xf numFmtId="38" fontId="9" fillId="0" borderId="0" xfId="5" applyFont="1" applyBorder="1"/>
    <xf numFmtId="38" fontId="9" fillId="0" borderId="0" xfId="5" applyFont="1" applyFill="1" applyBorder="1"/>
    <xf numFmtId="38" fontId="9" fillId="0" borderId="0" xfId="5" applyFont="1" applyAlignment="1">
      <alignment wrapText="1"/>
    </xf>
    <xf numFmtId="38" fontId="2" fillId="5" borderId="4" xfId="5" applyFont="1" applyFill="1" applyBorder="1" applyAlignment="1">
      <alignment horizontal="left" vertical="center" wrapText="1"/>
    </xf>
    <xf numFmtId="38" fontId="2" fillId="6" borderId="10" xfId="5" applyFont="1" applyFill="1" applyBorder="1" applyAlignment="1">
      <alignment horizontal="right" vertical="center"/>
    </xf>
    <xf numFmtId="38" fontId="2" fillId="6" borderId="16" xfId="5" applyFont="1" applyFill="1" applyBorder="1" applyAlignment="1">
      <alignment horizontal="right" vertical="center"/>
    </xf>
    <xf numFmtId="38" fontId="2" fillId="6" borderId="4" xfId="5" applyFont="1" applyFill="1" applyBorder="1" applyAlignment="1">
      <alignment horizontal="left" vertical="center"/>
    </xf>
    <xf numFmtId="38" fontId="2" fillId="0" borderId="0" xfId="5" applyFont="1" applyAlignment="1">
      <alignment wrapText="1"/>
    </xf>
    <xf numFmtId="38" fontId="2" fillId="0" borderId="11" xfId="5" applyFont="1" applyBorder="1" applyAlignment="1">
      <alignment vertical="center" textRotation="255" wrapText="1"/>
    </xf>
    <xf numFmtId="0" fontId="2" fillId="0" borderId="11" xfId="6" applyFont="1" applyBorder="1" applyAlignment="1">
      <alignment vertical="center" wrapText="1"/>
    </xf>
    <xf numFmtId="38" fontId="2" fillId="0" borderId="19" xfId="5" applyFont="1" applyBorder="1" applyAlignment="1">
      <alignment vertical="center" wrapText="1"/>
    </xf>
    <xf numFmtId="0" fontId="2" fillId="0" borderId="4" xfId="6" applyFont="1" applyBorder="1" applyAlignment="1">
      <alignment vertical="center" wrapText="1"/>
    </xf>
    <xf numFmtId="38" fontId="2" fillId="0" borderId="4" xfId="5" applyFont="1" applyBorder="1" applyAlignment="1">
      <alignment horizontal="left" wrapText="1"/>
    </xf>
    <xf numFmtId="38" fontId="2" fillId="0" borderId="16" xfId="5" applyFont="1" applyBorder="1" applyAlignment="1">
      <alignment vertical="center" textRotation="255" wrapText="1"/>
    </xf>
    <xf numFmtId="38" fontId="2" fillId="0" borderId="10" xfId="5" applyFont="1" applyBorder="1" applyAlignment="1">
      <alignment horizontal="center" vertical="center" wrapText="1"/>
    </xf>
    <xf numFmtId="38" fontId="2" fillId="0" borderId="20" xfId="5" applyFont="1" applyBorder="1" applyAlignment="1">
      <alignment vertical="center" wrapText="1"/>
    </xf>
    <xf numFmtId="38" fontId="2" fillId="0" borderId="21" xfId="5" applyFont="1" applyBorder="1" applyAlignment="1">
      <alignment horizontal="center" vertical="center" wrapText="1"/>
    </xf>
    <xf numFmtId="38" fontId="2" fillId="0" borderId="8" xfId="5" applyFont="1" applyFill="1" applyBorder="1" applyAlignment="1">
      <alignment horizontal="left" wrapText="1"/>
    </xf>
    <xf numFmtId="38" fontId="2" fillId="0" borderId="10" xfId="5" applyFont="1" applyBorder="1" applyAlignment="1">
      <alignment vertical="center" textRotation="255" wrapText="1"/>
    </xf>
    <xf numFmtId="38" fontId="2" fillId="0" borderId="18" xfId="5" applyFont="1" applyBorder="1" applyAlignment="1">
      <alignment horizontal="center" vertical="center" wrapText="1"/>
    </xf>
    <xf numFmtId="38" fontId="2" fillId="0" borderId="14" xfId="5" applyFont="1" applyBorder="1" applyAlignment="1">
      <alignment horizontal="center" vertical="center" wrapText="1"/>
    </xf>
    <xf numFmtId="38" fontId="2" fillId="0" borderId="19" xfId="5" applyFont="1" applyBorder="1" applyAlignment="1">
      <alignment horizontal="center" vertical="center" wrapText="1"/>
    </xf>
    <xf numFmtId="38" fontId="2" fillId="0" borderId="15" xfId="5" applyFont="1" applyBorder="1" applyAlignment="1">
      <alignment horizontal="center" vertical="center" wrapText="1"/>
    </xf>
    <xf numFmtId="38" fontId="2" fillId="0" borderId="20" xfId="5" applyFont="1" applyBorder="1" applyAlignment="1">
      <alignment horizontal="center" vertical="center" wrapText="1"/>
    </xf>
    <xf numFmtId="38" fontId="2" fillId="0" borderId="21" xfId="5" applyFont="1" applyBorder="1" applyAlignment="1">
      <alignment horizontal="center" vertical="center" wrapText="1"/>
    </xf>
    <xf numFmtId="38" fontId="2" fillId="0" borderId="10" xfId="5" applyFont="1" applyFill="1" applyBorder="1" applyAlignment="1">
      <alignment horizontal="left" wrapText="1"/>
    </xf>
    <xf numFmtId="38" fontId="6" fillId="0" borderId="0" xfId="5" applyFont="1" applyAlignment="1">
      <alignment vertical="top"/>
    </xf>
    <xf numFmtId="38" fontId="6" fillId="0" borderId="0" xfId="5" applyFont="1" applyAlignment="1">
      <alignment horizontal="right" vertical="top"/>
    </xf>
    <xf numFmtId="38" fontId="6" fillId="0" borderId="0" xfId="5" applyFont="1" applyBorder="1" applyAlignment="1">
      <alignment horizontal="left" vertical="top"/>
    </xf>
    <xf numFmtId="0" fontId="2" fillId="0" borderId="0" xfId="6" applyFont="1"/>
    <xf numFmtId="0" fontId="2" fillId="0" borderId="0" xfId="6" applyFont="1" applyAlignment="1">
      <alignment horizontal="right"/>
    </xf>
    <xf numFmtId="0" fontId="2" fillId="0" borderId="0" xfId="6" applyFont="1" applyAlignment="1">
      <alignment horizontal="left"/>
    </xf>
    <xf numFmtId="0" fontId="2" fillId="0" borderId="0" xfId="6" applyFont="1" applyBorder="1" applyAlignment="1">
      <alignment horizontal="right"/>
    </xf>
    <xf numFmtId="0" fontId="2" fillId="0" borderId="0" xfId="6" applyFont="1" applyBorder="1"/>
    <xf numFmtId="0" fontId="2" fillId="0" borderId="0" xfId="6" applyFont="1" applyBorder="1" applyAlignment="1">
      <alignment horizontal="left"/>
    </xf>
    <xf numFmtId="3" fontId="2" fillId="2" borderId="2" xfId="6" applyNumberFormat="1" applyFont="1" applyFill="1" applyBorder="1" applyAlignment="1">
      <alignment horizontal="right" vertical="center"/>
    </xf>
    <xf numFmtId="3" fontId="2" fillId="2" borderId="1" xfId="6" applyNumberFormat="1" applyFont="1" applyFill="1" applyBorder="1" applyAlignment="1">
      <alignment horizontal="right" vertical="center"/>
    </xf>
    <xf numFmtId="0" fontId="2" fillId="2" borderId="1" xfId="6" applyNumberFormat="1" applyFont="1" applyFill="1" applyBorder="1" applyAlignment="1">
      <alignment horizontal="left" vertical="center" wrapText="1"/>
    </xf>
    <xf numFmtId="0" fontId="2" fillId="3" borderId="11" xfId="6" applyFont="1" applyFill="1" applyBorder="1" applyAlignment="1">
      <alignment horizontal="left" wrapText="1"/>
    </xf>
    <xf numFmtId="0" fontId="2" fillId="3" borderId="5" xfId="6" applyNumberFormat="1" applyFont="1" applyFill="1" applyBorder="1" applyAlignment="1">
      <alignment horizontal="left" vertical="top"/>
    </xf>
    <xf numFmtId="0" fontId="2" fillId="3" borderId="8" xfId="6" applyFont="1" applyFill="1" applyBorder="1" applyAlignment="1">
      <alignment horizontal="left" wrapText="1"/>
    </xf>
    <xf numFmtId="0" fontId="2" fillId="3" borderId="16" xfId="6" applyNumberFormat="1" applyFont="1" applyFill="1" applyBorder="1" applyAlignment="1">
      <alignment horizontal="left" vertical="top"/>
    </xf>
    <xf numFmtId="3" fontId="2" fillId="3" borderId="1" xfId="6" applyNumberFormat="1" applyFont="1" applyFill="1" applyBorder="1" applyAlignment="1">
      <alignment horizontal="right" vertical="center"/>
    </xf>
    <xf numFmtId="0" fontId="2" fillId="3" borderId="15" xfId="6" applyFont="1" applyFill="1" applyBorder="1" applyAlignment="1">
      <alignment horizontal="left"/>
    </xf>
    <xf numFmtId="0" fontId="2" fillId="3" borderId="21" xfId="6" applyFont="1" applyFill="1" applyBorder="1" applyAlignment="1">
      <alignment horizontal="left"/>
    </xf>
    <xf numFmtId="0" fontId="2" fillId="3" borderId="9" xfId="6" applyNumberFormat="1" applyFont="1" applyFill="1" applyBorder="1" applyAlignment="1">
      <alignment horizontal="left" vertical="top"/>
    </xf>
    <xf numFmtId="3" fontId="2" fillId="4" borderId="2" xfId="6" applyNumberFormat="1" applyFont="1" applyFill="1" applyBorder="1" applyAlignment="1">
      <alignment horizontal="right" vertical="center"/>
    </xf>
    <xf numFmtId="3" fontId="2" fillId="4" borderId="1" xfId="6" applyNumberFormat="1" applyFont="1" applyFill="1" applyBorder="1" applyAlignment="1">
      <alignment horizontal="right" vertical="center"/>
    </xf>
    <xf numFmtId="0" fontId="2" fillId="4" borderId="1" xfId="6" applyNumberFormat="1" applyFont="1" applyFill="1" applyBorder="1" applyAlignment="1">
      <alignment horizontal="left" vertical="center" wrapText="1"/>
    </xf>
    <xf numFmtId="0" fontId="2" fillId="5" borderId="11" xfId="6" applyFont="1" applyFill="1" applyBorder="1" applyAlignment="1">
      <alignment horizontal="left" wrapText="1"/>
    </xf>
    <xf numFmtId="0" fontId="2" fillId="5" borderId="8" xfId="6" applyNumberFormat="1" applyFont="1" applyFill="1" applyBorder="1" applyAlignment="1">
      <alignment horizontal="left" vertical="center"/>
    </xf>
    <xf numFmtId="0" fontId="2" fillId="5" borderId="8" xfId="6" applyFont="1" applyFill="1" applyBorder="1" applyAlignment="1">
      <alignment horizontal="left" wrapText="1"/>
    </xf>
    <xf numFmtId="3" fontId="2" fillId="5" borderId="1" xfId="6" applyNumberFormat="1" applyFont="1" applyFill="1" applyBorder="1" applyAlignment="1">
      <alignment horizontal="right" vertical="center"/>
    </xf>
    <xf numFmtId="0" fontId="2" fillId="5" borderId="15" xfId="6" applyFont="1" applyFill="1" applyBorder="1" applyAlignment="1">
      <alignment horizontal="left"/>
    </xf>
    <xf numFmtId="0" fontId="2" fillId="5" borderId="21" xfId="6" applyFont="1" applyFill="1" applyBorder="1" applyAlignment="1">
      <alignment horizontal="left"/>
    </xf>
    <xf numFmtId="0" fontId="2" fillId="0" borderId="0" xfId="6" applyFont="1" applyFill="1"/>
    <xf numFmtId="38" fontId="2" fillId="4" borderId="2" xfId="6" applyNumberFormat="1" applyFont="1" applyFill="1" applyBorder="1" applyAlignment="1">
      <alignment horizontal="right" vertical="center"/>
    </xf>
    <xf numFmtId="38" fontId="2" fillId="4" borderId="1" xfId="6" applyNumberFormat="1" applyFont="1" applyFill="1" applyBorder="1" applyAlignment="1">
      <alignment horizontal="right" vertical="center"/>
    </xf>
    <xf numFmtId="0" fontId="2" fillId="4" borderId="26" xfId="6" applyNumberFormat="1" applyFont="1" applyFill="1" applyBorder="1" applyAlignment="1">
      <alignment horizontal="left" vertical="center" wrapText="1"/>
    </xf>
    <xf numFmtId="0" fontId="2" fillId="5" borderId="27" xfId="6" applyFont="1" applyFill="1" applyBorder="1" applyAlignment="1">
      <alignment horizontal="left" wrapText="1"/>
    </xf>
    <xf numFmtId="38" fontId="2" fillId="5" borderId="11" xfId="5" applyFont="1" applyFill="1" applyBorder="1" applyAlignment="1">
      <alignment horizontal="left" vertical="center"/>
    </xf>
    <xf numFmtId="38" fontId="2" fillId="4" borderId="1" xfId="6" applyNumberFormat="1" applyFont="1" applyFill="1" applyBorder="1" applyAlignment="1">
      <alignment horizontal="right"/>
    </xf>
    <xf numFmtId="0" fontId="2" fillId="5" borderId="16" xfId="6" applyNumberFormat="1" applyFont="1" applyFill="1" applyBorder="1" applyAlignment="1">
      <alignment horizontal="left"/>
    </xf>
    <xf numFmtId="38" fontId="2" fillId="5" borderId="1" xfId="6" applyNumberFormat="1" applyFont="1" applyFill="1" applyBorder="1" applyAlignment="1">
      <alignment horizontal="right"/>
    </xf>
    <xf numFmtId="0" fontId="2" fillId="5" borderId="10" xfId="6" applyNumberFormat="1" applyFont="1" applyFill="1" applyBorder="1" applyAlignment="1">
      <alignment horizontal="left" vertical="center"/>
    </xf>
    <xf numFmtId="0" fontId="2" fillId="5" borderId="11" xfId="6" applyNumberFormat="1" applyFont="1" applyFill="1" applyBorder="1" applyAlignment="1">
      <alignment horizontal="left" vertical="top" wrapText="1"/>
    </xf>
    <xf numFmtId="0" fontId="2" fillId="5" borderId="16" xfId="6" applyNumberFormat="1" applyFont="1" applyFill="1" applyBorder="1" applyAlignment="1">
      <alignment horizontal="left" vertical="top" wrapText="1"/>
    </xf>
    <xf numFmtId="0" fontId="2" fillId="5" borderId="9" xfId="6" applyNumberFormat="1" applyFont="1" applyFill="1" applyBorder="1" applyAlignment="1">
      <alignment horizontal="left" vertical="top" wrapText="1"/>
    </xf>
    <xf numFmtId="0" fontId="2" fillId="5" borderId="5" xfId="6" applyNumberFormat="1" applyFont="1" applyFill="1" applyBorder="1" applyAlignment="1">
      <alignment horizontal="left" vertical="top"/>
    </xf>
    <xf numFmtId="0" fontId="2" fillId="5" borderId="16" xfId="6" applyNumberFormat="1" applyFont="1" applyFill="1" applyBorder="1" applyAlignment="1">
      <alignment horizontal="left" vertical="top"/>
    </xf>
    <xf numFmtId="0" fontId="2" fillId="5" borderId="9" xfId="6" applyNumberFormat="1" applyFont="1" applyFill="1" applyBorder="1" applyAlignment="1">
      <alignment horizontal="left" vertical="top"/>
    </xf>
    <xf numFmtId="3" fontId="2" fillId="2" borderId="1" xfId="6" quotePrefix="1" applyNumberFormat="1" applyFont="1" applyFill="1" applyBorder="1" applyAlignment="1">
      <alignment horizontal="right" vertical="center"/>
    </xf>
    <xf numFmtId="0" fontId="2" fillId="5" borderId="10" xfId="6" applyNumberFormat="1" applyFont="1" applyFill="1" applyBorder="1" applyAlignment="1">
      <alignment horizontal="left" vertical="top" wrapText="1"/>
    </xf>
    <xf numFmtId="38" fontId="2" fillId="6" borderId="2" xfId="6" applyNumberFormat="1" applyFont="1" applyFill="1" applyBorder="1" applyAlignment="1">
      <alignment horizontal="right" vertical="center"/>
    </xf>
    <xf numFmtId="38" fontId="2" fillId="6" borderId="1" xfId="5" applyFont="1" applyFill="1" applyBorder="1" applyAlignment="1">
      <alignment horizontal="right" vertical="center"/>
    </xf>
    <xf numFmtId="0" fontId="2" fillId="6" borderId="26" xfId="6" applyNumberFormat="1" applyFont="1" applyFill="1" applyBorder="1" applyAlignment="1">
      <alignment horizontal="left" vertical="center" wrapText="1"/>
    </xf>
    <xf numFmtId="0" fontId="2" fillId="7" borderId="8" xfId="6" applyFont="1" applyFill="1" applyBorder="1" applyAlignment="1">
      <alignment horizontal="left" wrapText="1"/>
    </xf>
    <xf numFmtId="38" fontId="2" fillId="7" borderId="11" xfId="5" applyFont="1" applyFill="1" applyBorder="1" applyAlignment="1">
      <alignment horizontal="left" vertical="center"/>
    </xf>
    <xf numFmtId="38" fontId="2" fillId="6" borderId="10" xfId="5" applyFont="1" applyFill="1" applyBorder="1" applyAlignment="1">
      <alignment horizontal="right"/>
    </xf>
    <xf numFmtId="38" fontId="2" fillId="7" borderId="8" xfId="5" applyFont="1" applyFill="1" applyBorder="1" applyAlignment="1">
      <alignment horizontal="left" vertical="center"/>
    </xf>
    <xf numFmtId="38" fontId="2" fillId="7" borderId="10" xfId="5" applyFont="1" applyFill="1" applyBorder="1" applyAlignment="1">
      <alignment horizontal="right"/>
    </xf>
    <xf numFmtId="0" fontId="2" fillId="7" borderId="15" xfId="6" applyFont="1" applyFill="1" applyBorder="1" applyAlignment="1">
      <alignment horizontal="left"/>
    </xf>
    <xf numFmtId="0" fontId="2" fillId="7" borderId="21" xfId="6" applyFont="1" applyFill="1" applyBorder="1" applyAlignment="1">
      <alignment horizontal="left"/>
    </xf>
    <xf numFmtId="0" fontId="2" fillId="7" borderId="10" xfId="6" applyFont="1" applyFill="1" applyBorder="1" applyAlignment="1">
      <alignment horizontal="left"/>
    </xf>
    <xf numFmtId="0" fontId="2" fillId="0" borderId="0" xfId="6" applyFont="1" applyAlignment="1">
      <alignment horizontal="center"/>
    </xf>
    <xf numFmtId="0" fontId="2" fillId="0" borderId="1" xfId="6" applyFont="1" applyBorder="1" applyAlignment="1">
      <alignment horizontal="center" vertical="center"/>
    </xf>
    <xf numFmtId="0" fontId="2" fillId="0" borderId="17" xfId="6" applyFont="1" applyFill="1" applyBorder="1"/>
    <xf numFmtId="0" fontId="2" fillId="0" borderId="13" xfId="6" applyFont="1" applyFill="1" applyBorder="1"/>
    <xf numFmtId="38" fontId="2" fillId="0" borderId="11" xfId="5" applyFont="1" applyBorder="1" applyAlignment="1">
      <alignment horizontal="center" wrapText="1"/>
    </xf>
    <xf numFmtId="0" fontId="2" fillId="0" borderId="18" xfId="6" applyFont="1" applyBorder="1" applyAlignment="1">
      <alignment horizontal="center" vertical="center" wrapText="1"/>
    </xf>
    <xf numFmtId="0" fontId="2" fillId="0" borderId="19" xfId="6" applyFont="1" applyBorder="1" applyAlignment="1">
      <alignment horizontal="center" vertical="center" wrapText="1"/>
    </xf>
    <xf numFmtId="0" fontId="2" fillId="0" borderId="15" xfId="6" applyFont="1" applyFill="1" applyBorder="1"/>
    <xf numFmtId="0" fontId="2" fillId="0" borderId="20" xfId="6" applyFont="1" applyFill="1" applyBorder="1" applyAlignment="1">
      <alignment horizontal="center" wrapText="1"/>
    </xf>
    <xf numFmtId="0" fontId="2" fillId="0" borderId="10" xfId="6" applyFont="1" applyBorder="1" applyAlignment="1">
      <alignment horizontal="left"/>
    </xf>
    <xf numFmtId="0" fontId="2" fillId="0" borderId="0" xfId="6" applyFont="1" applyAlignment="1">
      <alignment vertical="top"/>
    </xf>
    <xf numFmtId="0" fontId="6" fillId="0" borderId="0" xfId="6" applyFont="1" applyAlignment="1">
      <alignment horizontal="right" vertical="top"/>
    </xf>
    <xf numFmtId="0" fontId="2" fillId="0" borderId="0" xfId="6" applyFont="1" applyAlignment="1">
      <alignment horizontal="right" vertical="top"/>
    </xf>
    <xf numFmtId="0" fontId="2" fillId="0" borderId="0" xfId="6" applyFont="1" applyBorder="1" applyAlignment="1">
      <alignment horizontal="center" vertical="top"/>
    </xf>
    <xf numFmtId="0" fontId="2" fillId="0" borderId="0" xfId="6" applyFont="1" applyBorder="1" applyAlignment="1">
      <alignment horizontal="left" vertical="top"/>
    </xf>
    <xf numFmtId="0" fontId="2" fillId="0" borderId="0" xfId="6" applyFont="1" applyAlignment="1">
      <alignment horizontal="left" vertical="top"/>
    </xf>
    <xf numFmtId="0" fontId="6" fillId="0" borderId="0" xfId="6" applyFont="1" applyBorder="1" applyAlignment="1">
      <alignment horizontal="left" vertical="top"/>
    </xf>
    <xf numFmtId="0" fontId="2" fillId="0" borderId="0" xfId="6" applyNumberFormat="1" applyFont="1" applyAlignment="1"/>
    <xf numFmtId="0" fontId="2" fillId="0" borderId="0" xfId="6" applyNumberFormat="1" applyFont="1" applyAlignment="1">
      <alignment horizontal="left"/>
    </xf>
    <xf numFmtId="0" fontId="6" fillId="0" borderId="0" xfId="6" applyNumberFormat="1" applyFont="1" applyAlignment="1"/>
    <xf numFmtId="0" fontId="6" fillId="0" borderId="0" xfId="6" applyNumberFormat="1" applyFont="1" applyAlignment="1">
      <alignment horizontal="left"/>
    </xf>
    <xf numFmtId="0" fontId="2" fillId="0" borderId="0" xfId="6" applyNumberFormat="1" applyFont="1" applyBorder="1" applyAlignment="1"/>
    <xf numFmtId="0" fontId="2" fillId="0" borderId="0" xfId="6" applyNumberFormat="1" applyFont="1" applyBorder="1" applyAlignment="1">
      <alignment horizontal="left"/>
    </xf>
    <xf numFmtId="0" fontId="2" fillId="0" borderId="0" xfId="6" applyNumberFormat="1" applyFont="1" applyFill="1" applyAlignment="1"/>
    <xf numFmtId="0" fontId="2" fillId="5" borderId="28" xfId="6" applyNumberFormat="1" applyFont="1" applyFill="1" applyBorder="1" applyAlignment="1">
      <alignment horizontal="center" vertical="center"/>
    </xf>
    <xf numFmtId="0" fontId="2" fillId="5" borderId="27" xfId="6" applyNumberFormat="1" applyFont="1" applyFill="1" applyBorder="1" applyAlignment="1">
      <alignment horizontal="center" vertical="center"/>
    </xf>
    <xf numFmtId="0" fontId="2" fillId="4" borderId="29" xfId="6" applyNumberFormat="1" applyFont="1" applyFill="1" applyBorder="1" applyAlignment="1">
      <alignment horizontal="center" vertical="center"/>
    </xf>
    <xf numFmtId="0" fontId="2" fillId="5" borderId="30" xfId="6" applyNumberFormat="1" applyFont="1" applyFill="1" applyBorder="1" applyAlignment="1">
      <alignment horizontal="center" vertical="center"/>
    </xf>
    <xf numFmtId="0" fontId="2" fillId="5" borderId="31" xfId="6" applyNumberFormat="1" applyFont="1" applyFill="1" applyBorder="1" applyAlignment="1">
      <alignment horizontal="center" vertical="center"/>
    </xf>
    <xf numFmtId="0" fontId="2" fillId="5" borderId="27" xfId="6" applyNumberFormat="1" applyFont="1" applyFill="1" applyBorder="1" applyAlignment="1">
      <alignment horizontal="center" vertical="center" wrapText="1"/>
    </xf>
    <xf numFmtId="0" fontId="2" fillId="5" borderId="30" xfId="6" applyNumberFormat="1" applyFont="1" applyFill="1" applyBorder="1" applyAlignment="1">
      <alignment horizontal="center" vertical="center" wrapText="1"/>
    </xf>
    <xf numFmtId="0" fontId="2" fillId="5" borderId="31" xfId="6" applyNumberFormat="1" applyFont="1" applyFill="1" applyBorder="1" applyAlignment="1">
      <alignment horizontal="center" vertical="center" wrapText="1"/>
    </xf>
    <xf numFmtId="0" fontId="2" fillId="3" borderId="28" xfId="6" applyNumberFormat="1" applyFont="1" applyFill="1" applyBorder="1" applyAlignment="1">
      <alignment horizontal="center" vertical="center"/>
    </xf>
    <xf numFmtId="0" fontId="2" fillId="3" borderId="27" xfId="6" applyNumberFormat="1" applyFont="1" applyFill="1" applyBorder="1" applyAlignment="1">
      <alignment horizontal="center" vertical="center" wrapText="1"/>
    </xf>
    <xf numFmtId="0" fontId="2" fillId="2" borderId="29" xfId="6" applyNumberFormat="1" applyFont="1" applyFill="1" applyBorder="1" applyAlignment="1">
      <alignment horizontal="center" vertical="center"/>
    </xf>
    <xf numFmtId="0" fontId="2" fillId="3" borderId="30" xfId="6" applyNumberFormat="1" applyFont="1" applyFill="1" applyBorder="1" applyAlignment="1">
      <alignment horizontal="center" vertical="center" wrapText="1"/>
    </xf>
    <xf numFmtId="0" fontId="2" fillId="3" borderId="31" xfId="6" applyNumberFormat="1" applyFont="1" applyFill="1" applyBorder="1" applyAlignment="1">
      <alignment horizontal="center" vertical="center" wrapText="1"/>
    </xf>
    <xf numFmtId="3" fontId="2" fillId="7" borderId="1" xfId="6" applyNumberFormat="1" applyFont="1" applyFill="1" applyBorder="1" applyAlignment="1">
      <alignment horizontal="right" vertical="center"/>
    </xf>
    <xf numFmtId="0" fontId="2" fillId="7" borderId="6" xfId="6" applyNumberFormat="1" applyFont="1" applyFill="1" applyBorder="1" applyAlignment="1">
      <alignment horizontal="center" vertical="center"/>
    </xf>
    <xf numFmtId="0" fontId="2" fillId="7" borderId="11" xfId="6" applyNumberFormat="1" applyFont="1" applyFill="1" applyBorder="1" applyAlignment="1">
      <alignment horizontal="left" vertical="center"/>
    </xf>
    <xf numFmtId="3" fontId="2" fillId="6" borderId="1" xfId="6" applyNumberFormat="1" applyFont="1" applyFill="1" applyBorder="1" applyAlignment="1">
      <alignment horizontal="right" vertical="center"/>
    </xf>
    <xf numFmtId="0" fontId="2" fillId="6" borderId="6" xfId="6" applyNumberFormat="1" applyFont="1" applyFill="1" applyBorder="1" applyAlignment="1">
      <alignment horizontal="center" vertical="center"/>
    </xf>
    <xf numFmtId="0" fontId="2" fillId="7" borderId="16" xfId="6" applyNumberFormat="1" applyFont="1" applyFill="1" applyBorder="1" applyAlignment="1">
      <alignment horizontal="left" vertical="center"/>
    </xf>
    <xf numFmtId="0" fontId="2" fillId="7" borderId="16" xfId="6" applyNumberFormat="1" applyFont="1" applyFill="1" applyBorder="1" applyAlignment="1">
      <alignment horizontal="center" vertical="center"/>
    </xf>
    <xf numFmtId="0" fontId="2" fillId="6" borderId="0" xfId="6" applyNumberFormat="1" applyFont="1" applyFill="1" applyBorder="1" applyAlignment="1">
      <alignment horizontal="center" vertical="center"/>
    </xf>
    <xf numFmtId="0" fontId="2" fillId="7" borderId="10" xfId="6" applyNumberFormat="1" applyFont="1" applyFill="1" applyBorder="1" applyAlignment="1">
      <alignment horizontal="left" vertical="center"/>
    </xf>
    <xf numFmtId="0" fontId="2" fillId="0" borderId="0" xfId="6" applyFont="1" applyAlignment="1">
      <alignment wrapText="1"/>
    </xf>
    <xf numFmtId="0" fontId="2" fillId="0" borderId="0" xfId="6" applyNumberFormat="1" applyFont="1" applyAlignment="1">
      <alignment wrapText="1"/>
    </xf>
    <xf numFmtId="0" fontId="2" fillId="0" borderId="1" xfId="6" applyNumberFormat="1" applyFont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NumberFormat="1" applyFont="1" applyBorder="1" applyAlignment="1">
      <alignment vertical="center" wrapText="1"/>
    </xf>
    <xf numFmtId="0" fontId="2" fillId="0" borderId="10" xfId="6" applyFont="1" applyFill="1" applyBorder="1" applyAlignment="1">
      <alignment horizontal="left" wrapText="1"/>
    </xf>
    <xf numFmtId="0" fontId="6" fillId="0" borderId="0" xfId="6" applyFont="1" applyAlignment="1">
      <alignment vertical="top"/>
    </xf>
    <xf numFmtId="0" fontId="6" fillId="0" borderId="0" xfId="6" applyNumberFormat="1" applyFont="1" applyAlignment="1">
      <alignment vertical="top"/>
    </xf>
    <xf numFmtId="0" fontId="6" fillId="0" borderId="0" xfId="6" applyNumberFormat="1" applyFont="1" applyBorder="1" applyAlignment="1">
      <alignment horizontal="right" vertical="top"/>
    </xf>
    <xf numFmtId="0" fontId="6" fillId="0" borderId="0" xfId="6" applyNumberFormat="1" applyFont="1" applyBorder="1" applyAlignment="1">
      <alignment vertical="top"/>
    </xf>
    <xf numFmtId="0" fontId="6" fillId="0" borderId="13" xfId="6" applyNumberFormat="1" applyFont="1" applyBorder="1" applyAlignment="1">
      <alignment horizontal="left" vertical="top"/>
    </xf>
  </cellXfs>
  <cellStyles count="7">
    <cellStyle name="桁区切り" xfId="1" builtinId="6"/>
    <cellStyle name="桁区切り 2" xfId="5"/>
    <cellStyle name="標準" xfId="0" builtinId="0"/>
    <cellStyle name="標準 2" xfId="6"/>
    <cellStyle name="標準_⑳年報改正（案）　第18表" xfId="2"/>
    <cellStyle name="標準_⑳年報改正（案） 第19表" xfId="3"/>
    <cellStyle name="標準_⑳年報原稿（案）  第20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6&#24180;&#29256;_&#36947;&#21335;&#22320;&#22495;&#20445;&#20581;&#24773;&#22577;&#24180;&#22577;\HP\H26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24"/>
      <sheetName val="25-1"/>
      <sheetName val="25-2"/>
      <sheetName val="26-1"/>
      <sheetName val="26-2"/>
      <sheetName val="26-3"/>
      <sheetName val="27-1"/>
      <sheetName val="27-2"/>
      <sheetName val="28-1"/>
      <sheetName val="28-2"/>
      <sheetName val="29-1"/>
      <sheetName val="29-2"/>
      <sheetName val="30"/>
      <sheetName val="31-2"/>
      <sheetName val="32"/>
      <sheetName val="33-1"/>
      <sheetName val="33-2"/>
      <sheetName val="34-1"/>
      <sheetName val="34-2"/>
      <sheetName val="35-1"/>
      <sheetName val="35-2"/>
      <sheetName val="36"/>
      <sheetName val="37"/>
      <sheetName val="38"/>
      <sheetName val="39"/>
      <sheetName val="40"/>
      <sheetName val="41"/>
      <sheetName val="42"/>
      <sheetName val="43-1"/>
      <sheetName val="43-2"/>
      <sheetName val="44"/>
      <sheetName val="45"/>
      <sheetName val="46-1"/>
      <sheetName val="46-2"/>
      <sheetName val="47"/>
      <sheetName val="48"/>
      <sheetName val="49-1"/>
      <sheetName val="49-2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5-1"/>
      <sheetName val="55-2"/>
      <sheetName val="56"/>
      <sheetName val="57-1"/>
      <sheetName val="57-2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1"/>
  <sheetViews>
    <sheetView showGridLines="0" tabSelected="1" zoomScale="90" zoomScaleNormal="90" zoomScaleSheetLayoutView="4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3.125" defaultRowHeight="15" x14ac:dyDescent="0.35"/>
  <cols>
    <col min="1" max="1" width="16.625" style="1" customWidth="1"/>
    <col min="2" max="2" width="2.5" style="3" customWidth="1"/>
    <col min="3" max="3" width="17.75" style="1" customWidth="1"/>
    <col min="4" max="4" width="6.625" style="1" customWidth="1"/>
    <col min="5" max="5" width="7.875" style="1" customWidth="1"/>
    <col min="6" max="7" width="8.75" style="1" customWidth="1"/>
    <col min="8" max="8" width="9.625" style="1" customWidth="1"/>
    <col min="9" max="10" width="7.625" style="1" customWidth="1"/>
    <col min="11" max="11" width="7.5" style="1" bestFit="1" customWidth="1"/>
    <col min="12" max="12" width="8.5" style="1" bestFit="1" customWidth="1"/>
    <col min="13" max="15" width="6" style="1" customWidth="1"/>
    <col min="16" max="20" width="6.75" style="1" customWidth="1"/>
    <col min="21" max="21" width="6" style="1" customWidth="1"/>
    <col min="22" max="23" width="6.625" style="1" customWidth="1"/>
    <col min="24" max="29" width="6.75" style="1" customWidth="1"/>
    <col min="30" max="30" width="6.625" style="1" bestFit="1" customWidth="1"/>
    <col min="31" max="31" width="6.75" style="1" customWidth="1"/>
    <col min="32" max="32" width="6.75" style="2" customWidth="1"/>
    <col min="33" max="33" width="6.75" style="1" customWidth="1"/>
    <col min="34" max="34" width="6.625" style="1" bestFit="1" customWidth="1"/>
    <col min="35" max="35" width="6" style="1" customWidth="1"/>
    <col min="36" max="37" width="6.75" style="1" customWidth="1"/>
    <col min="38" max="38" width="6.625" style="1" bestFit="1" customWidth="1"/>
    <col min="39" max="40" width="6.75" style="1" customWidth="1"/>
    <col min="41" max="48" width="6" style="1" customWidth="1"/>
    <col min="49" max="50" width="6.625" style="1" customWidth="1"/>
    <col min="51" max="53" width="6.5" style="1" customWidth="1"/>
    <col min="54" max="54" width="10.75" style="1" customWidth="1"/>
    <col min="55" max="16384" width="13.125" style="1"/>
  </cols>
  <sheetData>
    <row r="1" spans="1:54" s="12" customFormat="1" ht="18" customHeight="1" x14ac:dyDescent="0.45">
      <c r="A1" s="135" t="s">
        <v>82</v>
      </c>
      <c r="B1" s="24"/>
      <c r="C1" s="134"/>
      <c r="AF1" s="13"/>
      <c r="AQ1" s="13"/>
      <c r="AZ1" s="133"/>
      <c r="BA1" s="132" t="s">
        <v>81</v>
      </c>
    </row>
    <row r="2" spans="1:54" s="78" customFormat="1" ht="16.5" customHeight="1" x14ac:dyDescent="0.4">
      <c r="A2" s="131"/>
      <c r="B2" s="130"/>
      <c r="C2" s="129"/>
      <c r="D2" s="128" t="s">
        <v>80</v>
      </c>
      <c r="E2" s="127"/>
      <c r="F2" s="127"/>
      <c r="G2" s="127"/>
      <c r="H2" s="127"/>
      <c r="I2" s="126"/>
      <c r="J2" s="125"/>
      <c r="K2" s="115" t="s">
        <v>79</v>
      </c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3"/>
      <c r="AO2" s="115" t="s">
        <v>78</v>
      </c>
      <c r="AP2" s="124"/>
      <c r="AQ2" s="124"/>
      <c r="AR2" s="124"/>
      <c r="AS2" s="124"/>
      <c r="AT2" s="124"/>
      <c r="AU2" s="124"/>
      <c r="AV2" s="124"/>
      <c r="AW2" s="124"/>
      <c r="AX2" s="123"/>
      <c r="AY2" s="122" t="s">
        <v>77</v>
      </c>
      <c r="AZ2" s="121"/>
      <c r="BA2" s="120"/>
    </row>
    <row r="3" spans="1:54" s="78" customFormat="1" ht="16.5" customHeight="1" x14ac:dyDescent="0.4">
      <c r="A3" s="110"/>
      <c r="B3" s="109"/>
      <c r="C3" s="108"/>
      <c r="D3" s="119" t="s">
        <v>76</v>
      </c>
      <c r="E3" s="118" t="s">
        <v>75</v>
      </c>
      <c r="F3" s="117"/>
      <c r="G3" s="117"/>
      <c r="H3" s="117"/>
      <c r="I3" s="117"/>
      <c r="J3" s="116"/>
      <c r="K3" s="115" t="s">
        <v>45</v>
      </c>
      <c r="L3" s="114"/>
      <c r="M3" s="115" t="s">
        <v>74</v>
      </c>
      <c r="N3" s="114"/>
      <c r="O3" s="99" t="s">
        <v>44</v>
      </c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98"/>
      <c r="AA3" s="99" t="s">
        <v>72</v>
      </c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98"/>
      <c r="AO3" s="113" t="s">
        <v>45</v>
      </c>
      <c r="AP3" s="113" t="s">
        <v>73</v>
      </c>
      <c r="AQ3" s="99" t="s">
        <v>44</v>
      </c>
      <c r="AR3" s="102"/>
      <c r="AS3" s="102"/>
      <c r="AT3" s="98"/>
      <c r="AU3" s="99" t="s">
        <v>72</v>
      </c>
      <c r="AV3" s="102"/>
      <c r="AW3" s="102"/>
      <c r="AX3" s="98"/>
      <c r="AY3" s="113" t="s">
        <v>71</v>
      </c>
      <c r="AZ3" s="103" t="s">
        <v>70</v>
      </c>
      <c r="BA3" s="112"/>
      <c r="BB3" s="111"/>
    </row>
    <row r="4" spans="1:54" s="78" customFormat="1" ht="39.75" customHeight="1" x14ac:dyDescent="0.4">
      <c r="A4" s="110"/>
      <c r="B4" s="109"/>
      <c r="C4" s="108"/>
      <c r="D4" s="107"/>
      <c r="E4" s="106" t="s">
        <v>69</v>
      </c>
      <c r="F4" s="106" t="s">
        <v>68</v>
      </c>
      <c r="G4" s="106" t="s">
        <v>67</v>
      </c>
      <c r="H4" s="106" t="s">
        <v>66</v>
      </c>
      <c r="I4" s="105" t="s">
        <v>65</v>
      </c>
      <c r="J4" s="105" t="s">
        <v>64</v>
      </c>
      <c r="K4" s="104" t="s">
        <v>63</v>
      </c>
      <c r="L4" s="104" t="s">
        <v>62</v>
      </c>
      <c r="M4" s="104" t="s">
        <v>63</v>
      </c>
      <c r="N4" s="104" t="s">
        <v>62</v>
      </c>
      <c r="O4" s="103" t="s">
        <v>61</v>
      </c>
      <c r="P4" s="102"/>
      <c r="Q4" s="98"/>
      <c r="R4" s="103" t="s">
        <v>60</v>
      </c>
      <c r="S4" s="102"/>
      <c r="T4" s="98"/>
      <c r="U4" s="103" t="s">
        <v>59</v>
      </c>
      <c r="V4" s="102"/>
      <c r="W4" s="98"/>
      <c r="X4" s="103" t="s">
        <v>58</v>
      </c>
      <c r="Y4" s="102"/>
      <c r="Z4" s="98"/>
      <c r="AA4" s="99" t="s">
        <v>57</v>
      </c>
      <c r="AB4" s="102"/>
      <c r="AC4" s="102"/>
      <c r="AD4" s="98"/>
      <c r="AE4" s="99" t="s">
        <v>56</v>
      </c>
      <c r="AF4" s="102"/>
      <c r="AG4" s="102"/>
      <c r="AH4" s="98"/>
      <c r="AI4" s="99" t="s">
        <v>55</v>
      </c>
      <c r="AJ4" s="101"/>
      <c r="AK4" s="101"/>
      <c r="AL4" s="100"/>
      <c r="AM4" s="99" t="s">
        <v>54</v>
      </c>
      <c r="AN4" s="98"/>
      <c r="AO4" s="97"/>
      <c r="AP4" s="95"/>
      <c r="AQ4" s="96" t="s">
        <v>53</v>
      </c>
      <c r="AR4" s="96" t="s">
        <v>52</v>
      </c>
      <c r="AS4" s="96" t="s">
        <v>51</v>
      </c>
      <c r="AT4" s="96" t="s">
        <v>50</v>
      </c>
      <c r="AU4" s="96" t="s">
        <v>49</v>
      </c>
      <c r="AV4" s="96" t="s">
        <v>48</v>
      </c>
      <c r="AW4" s="96" t="s">
        <v>47</v>
      </c>
      <c r="AX4" s="96" t="s">
        <v>46</v>
      </c>
      <c r="AY4" s="95"/>
      <c r="AZ4" s="94" t="s">
        <v>45</v>
      </c>
      <c r="BA4" s="94" t="s">
        <v>44</v>
      </c>
      <c r="BB4" s="93"/>
    </row>
    <row r="5" spans="1:54" s="78" customFormat="1" ht="50.25" customHeight="1" x14ac:dyDescent="0.4">
      <c r="A5" s="92"/>
      <c r="B5" s="91"/>
      <c r="C5" s="90"/>
      <c r="D5" s="89"/>
      <c r="E5" s="88" t="s">
        <v>43</v>
      </c>
      <c r="F5" s="88" t="s">
        <v>42</v>
      </c>
      <c r="G5" s="88" t="s">
        <v>41</v>
      </c>
      <c r="H5" s="88" t="s">
        <v>40</v>
      </c>
      <c r="I5" s="87"/>
      <c r="J5" s="87"/>
      <c r="K5" s="86"/>
      <c r="L5" s="86"/>
      <c r="M5" s="86"/>
      <c r="N5" s="86"/>
      <c r="O5" s="85" t="s">
        <v>39</v>
      </c>
      <c r="P5" s="85" t="s">
        <v>32</v>
      </c>
      <c r="Q5" s="85" t="s">
        <v>31</v>
      </c>
      <c r="R5" s="85" t="s">
        <v>39</v>
      </c>
      <c r="S5" s="85" t="s">
        <v>32</v>
      </c>
      <c r="T5" s="85" t="s">
        <v>31</v>
      </c>
      <c r="U5" s="85" t="s">
        <v>39</v>
      </c>
      <c r="V5" s="85" t="s">
        <v>32</v>
      </c>
      <c r="W5" s="85" t="s">
        <v>31</v>
      </c>
      <c r="X5" s="85" t="s">
        <v>39</v>
      </c>
      <c r="Y5" s="85" t="s">
        <v>32</v>
      </c>
      <c r="Z5" s="85" t="s">
        <v>31</v>
      </c>
      <c r="AA5" s="85" t="s">
        <v>38</v>
      </c>
      <c r="AB5" s="85" t="s">
        <v>37</v>
      </c>
      <c r="AC5" s="85" t="s">
        <v>31</v>
      </c>
      <c r="AD5" s="85" t="s">
        <v>36</v>
      </c>
      <c r="AE5" s="85" t="s">
        <v>35</v>
      </c>
      <c r="AF5" s="85" t="s">
        <v>34</v>
      </c>
      <c r="AG5" s="85" t="s">
        <v>31</v>
      </c>
      <c r="AH5" s="85" t="s">
        <v>33</v>
      </c>
      <c r="AI5" s="85" t="s">
        <v>35</v>
      </c>
      <c r="AJ5" s="85" t="s">
        <v>34</v>
      </c>
      <c r="AK5" s="85" t="s">
        <v>31</v>
      </c>
      <c r="AL5" s="85" t="s">
        <v>33</v>
      </c>
      <c r="AM5" s="84" t="s">
        <v>32</v>
      </c>
      <c r="AN5" s="84" t="s">
        <v>31</v>
      </c>
      <c r="AO5" s="83"/>
      <c r="AP5" s="81"/>
      <c r="AQ5" s="82"/>
      <c r="AR5" s="82"/>
      <c r="AS5" s="82"/>
      <c r="AT5" s="82"/>
      <c r="AU5" s="82"/>
      <c r="AV5" s="82"/>
      <c r="AW5" s="82"/>
      <c r="AX5" s="82"/>
      <c r="AY5" s="81"/>
      <c r="AZ5" s="80"/>
      <c r="BA5" s="80"/>
      <c r="BB5" s="79"/>
    </row>
    <row r="6" spans="1:54" s="44" customFormat="1" ht="16.5" customHeight="1" x14ac:dyDescent="0.35">
      <c r="A6" s="74" t="s">
        <v>30</v>
      </c>
      <c r="B6" s="63" t="s">
        <v>3</v>
      </c>
      <c r="C6" s="77"/>
      <c r="D6" s="76">
        <v>38721</v>
      </c>
      <c r="E6" s="55">
        <v>35882</v>
      </c>
      <c r="F6" s="55">
        <v>2174</v>
      </c>
      <c r="G6" s="55">
        <v>400</v>
      </c>
      <c r="H6" s="55">
        <v>187</v>
      </c>
      <c r="I6" s="55">
        <v>62</v>
      </c>
      <c r="J6" s="55">
        <v>16</v>
      </c>
      <c r="K6" s="55">
        <v>47653</v>
      </c>
      <c r="L6" s="55">
        <v>462846</v>
      </c>
      <c r="M6" s="55">
        <v>449</v>
      </c>
      <c r="N6" s="55">
        <v>2847</v>
      </c>
      <c r="O6" s="55">
        <v>193</v>
      </c>
      <c r="P6" s="55">
        <v>165</v>
      </c>
      <c r="Q6" s="55">
        <v>167</v>
      </c>
      <c r="R6" s="55">
        <v>37586</v>
      </c>
      <c r="S6" s="55">
        <v>36634</v>
      </c>
      <c r="T6" s="55">
        <v>37235</v>
      </c>
      <c r="U6" s="55">
        <v>5077</v>
      </c>
      <c r="V6" s="55">
        <v>4826</v>
      </c>
      <c r="W6" s="55">
        <v>4930</v>
      </c>
      <c r="X6" s="55">
        <v>17318</v>
      </c>
      <c r="Y6" s="55">
        <v>29588</v>
      </c>
      <c r="Z6" s="55">
        <v>30616</v>
      </c>
      <c r="AA6" s="55">
        <v>39329</v>
      </c>
      <c r="AB6" s="55">
        <v>37704</v>
      </c>
      <c r="AC6" s="55">
        <v>38309</v>
      </c>
      <c r="AD6" s="56">
        <v>95.86818886826515</v>
      </c>
      <c r="AE6" s="55">
        <v>40278</v>
      </c>
      <c r="AF6" s="55">
        <v>37921</v>
      </c>
      <c r="AG6" s="55">
        <v>38448</v>
      </c>
      <c r="AH6" s="56">
        <v>94.148170216991915</v>
      </c>
      <c r="AI6" s="55">
        <v>621</v>
      </c>
      <c r="AJ6" s="55">
        <v>571</v>
      </c>
      <c r="AK6" s="55">
        <v>573</v>
      </c>
      <c r="AL6" s="56">
        <v>91.948470209339774</v>
      </c>
      <c r="AM6" s="55">
        <v>1756</v>
      </c>
      <c r="AN6" s="55">
        <v>1787</v>
      </c>
      <c r="AO6" s="55">
        <v>210</v>
      </c>
      <c r="AP6" s="55" t="s">
        <v>29</v>
      </c>
      <c r="AQ6" s="55">
        <v>10</v>
      </c>
      <c r="AR6" s="55">
        <v>1438</v>
      </c>
      <c r="AS6" s="55">
        <v>46</v>
      </c>
      <c r="AT6" s="55">
        <v>486</v>
      </c>
      <c r="AU6" s="55">
        <v>550</v>
      </c>
      <c r="AV6" s="55">
        <v>1596</v>
      </c>
      <c r="AW6" s="55">
        <v>18</v>
      </c>
      <c r="AX6" s="55">
        <v>33</v>
      </c>
      <c r="AY6" s="55">
        <v>43185</v>
      </c>
      <c r="AZ6" s="55">
        <v>1009</v>
      </c>
      <c r="BA6" s="55">
        <v>2</v>
      </c>
      <c r="BB6" s="31"/>
    </row>
    <row r="7" spans="1:54" s="44" customFormat="1" ht="16.5" customHeight="1" x14ac:dyDescent="0.35">
      <c r="A7" s="61"/>
      <c r="B7" s="75"/>
      <c r="C7" s="59" t="s">
        <v>2</v>
      </c>
      <c r="D7" s="58"/>
      <c r="E7" s="57"/>
      <c r="F7" s="57"/>
      <c r="G7" s="57"/>
      <c r="H7" s="57"/>
      <c r="I7" s="57"/>
      <c r="J7" s="57"/>
      <c r="K7" s="55">
        <v>27529</v>
      </c>
      <c r="L7" s="55">
        <v>234380</v>
      </c>
      <c r="M7" s="55">
        <v>404</v>
      </c>
      <c r="N7" s="55">
        <v>2802</v>
      </c>
      <c r="O7" s="55">
        <v>46</v>
      </c>
      <c r="P7" s="55">
        <v>39</v>
      </c>
      <c r="Q7" s="55">
        <v>39</v>
      </c>
      <c r="R7" s="55">
        <v>3530</v>
      </c>
      <c r="S7" s="55">
        <v>3372</v>
      </c>
      <c r="T7" s="55">
        <v>3372</v>
      </c>
      <c r="U7" s="55">
        <v>286</v>
      </c>
      <c r="V7" s="55">
        <v>272</v>
      </c>
      <c r="W7" s="55">
        <v>272</v>
      </c>
      <c r="X7" s="55">
        <v>5742</v>
      </c>
      <c r="Y7" s="55">
        <v>5343</v>
      </c>
      <c r="Z7" s="55">
        <v>5355</v>
      </c>
      <c r="AA7" s="55">
        <v>193</v>
      </c>
      <c r="AB7" s="55">
        <v>187</v>
      </c>
      <c r="AC7" s="55">
        <v>187</v>
      </c>
      <c r="AD7" s="56">
        <v>96.891191709844563</v>
      </c>
      <c r="AE7" s="55">
        <v>226</v>
      </c>
      <c r="AF7" s="55">
        <v>220</v>
      </c>
      <c r="AG7" s="55">
        <v>220</v>
      </c>
      <c r="AH7" s="56">
        <v>97.345132743362825</v>
      </c>
      <c r="AI7" s="55">
        <v>41</v>
      </c>
      <c r="AJ7" s="55">
        <v>38</v>
      </c>
      <c r="AK7" s="55">
        <v>38</v>
      </c>
      <c r="AL7" s="56">
        <v>92.682926829268297</v>
      </c>
      <c r="AM7" s="55">
        <v>133</v>
      </c>
      <c r="AN7" s="55">
        <v>133</v>
      </c>
      <c r="AO7" s="55">
        <v>160</v>
      </c>
      <c r="AP7" s="55" t="s">
        <v>18</v>
      </c>
      <c r="AQ7" s="55">
        <v>1</v>
      </c>
      <c r="AR7" s="55">
        <v>131</v>
      </c>
      <c r="AS7" s="55" t="s">
        <v>18</v>
      </c>
      <c r="AT7" s="55">
        <v>24</v>
      </c>
      <c r="AU7" s="55">
        <v>19</v>
      </c>
      <c r="AV7" s="55">
        <v>122</v>
      </c>
      <c r="AW7" s="55" t="s">
        <v>18</v>
      </c>
      <c r="AX7" s="55">
        <v>5</v>
      </c>
      <c r="AY7" s="55">
        <v>26769</v>
      </c>
      <c r="AZ7" s="55">
        <v>863</v>
      </c>
      <c r="BA7" s="55">
        <v>1</v>
      </c>
      <c r="BB7" s="31"/>
    </row>
    <row r="8" spans="1:54" s="44" customFormat="1" ht="16.5" customHeight="1" x14ac:dyDescent="0.35">
      <c r="A8" s="74" t="s">
        <v>28</v>
      </c>
      <c r="B8" s="63" t="s">
        <v>3</v>
      </c>
      <c r="C8" s="62"/>
      <c r="D8" s="55">
        <f>IF(SUM(D10,D28)=0,"-",SUM(D10,D28))</f>
        <v>2409</v>
      </c>
      <c r="E8" s="55">
        <f>IF(SUM(E10,E28)=0,"-",SUM(E10,E28))</f>
        <v>2183</v>
      </c>
      <c r="F8" s="55">
        <f>IF(SUM(F10,F28)=0,"-",SUM(F10,F28))</f>
        <v>167</v>
      </c>
      <c r="G8" s="55">
        <f>IF(SUM(G10,G28)=0,"-",SUM(G10,G28))</f>
        <v>30</v>
      </c>
      <c r="H8" s="55">
        <f>IF(SUM(H10,H28)=0,"-",SUM(H10,H28))</f>
        <v>14</v>
      </c>
      <c r="I8" s="55">
        <f>IF(SUM(I10,I28)=0,"-",SUM(I10,I28))</f>
        <v>7</v>
      </c>
      <c r="J8" s="55">
        <f>IF(SUM(J10,J28)=0,"-",SUM(J10,J28))</f>
        <v>8</v>
      </c>
      <c r="K8" s="55">
        <f>IF(SUM(K10,K28)=0,"-",SUM(K10,K28))</f>
        <v>3763</v>
      </c>
      <c r="L8" s="55">
        <f>IF(SUM(L10,L28)=0,"-",SUM(L10,L28))</f>
        <v>27976</v>
      </c>
      <c r="M8" s="55" t="str">
        <f>IF(SUM(M10,M28)=0,"-",SUM(M10,M28))</f>
        <v>-</v>
      </c>
      <c r="N8" s="55" t="str">
        <f>IF(SUM(N10,N28)=0,"-",SUM(N10,N28))</f>
        <v>-</v>
      </c>
      <c r="O8" s="55">
        <f>IF(SUM(O10,O28)=0,"-",SUM(O10,O28))</f>
        <v>21</v>
      </c>
      <c r="P8" s="55">
        <f>IF(SUM(P10,P28)=0,"-",SUM(P10,P28))</f>
        <v>18</v>
      </c>
      <c r="Q8" s="55">
        <f>IF(SUM(Q10,Q28)=0,"-",SUM(Q10,Q28))</f>
        <v>20</v>
      </c>
      <c r="R8" s="55">
        <f>IF(SUM(R10,R28)=0,"-",SUM(R10,R28))</f>
        <v>2447</v>
      </c>
      <c r="S8" s="55">
        <f>IF(SUM(S10,S28)=0,"-",SUM(S10,S28))</f>
        <v>2335</v>
      </c>
      <c r="T8" s="55">
        <f>IF(SUM(T10,T28)=0,"-",SUM(T10,T28))</f>
        <v>2373</v>
      </c>
      <c r="U8" s="55">
        <f>IF(SUM(U10,U28)=0,"-",SUM(U10,U28))</f>
        <v>445</v>
      </c>
      <c r="V8" s="55">
        <f>IF(SUM(V10,V28)=0,"-",SUM(V10,V28))</f>
        <v>371</v>
      </c>
      <c r="W8" s="55">
        <f>IF(SUM(W10,W28)=0,"-",SUM(W10,W28))</f>
        <v>376</v>
      </c>
      <c r="X8" s="55">
        <f>IF(SUM(X10,X28)=0,"-",SUM(X10,X28))</f>
        <v>2501</v>
      </c>
      <c r="Y8" s="55">
        <f>IF(SUM(Y10,Y28)=0,"-",SUM(Y10,Y28))</f>
        <v>2248</v>
      </c>
      <c r="Z8" s="55">
        <f>IF(SUM(Z10,Z28)=0,"-",SUM(Z10,Z28))</f>
        <v>2382</v>
      </c>
      <c r="AA8" s="55">
        <f>IF(SUM(AA10,AA28)=0,"-",SUM(AA10,AA28))</f>
        <v>2550</v>
      </c>
      <c r="AB8" s="55">
        <f>IF(SUM(AB10,AB28)=0,"-",SUM(AB10,AB28))</f>
        <v>2377</v>
      </c>
      <c r="AC8" s="55">
        <f>IF(SUM(AC10,AC28)=0,"-",SUM(AC10,AC28))</f>
        <v>2330</v>
      </c>
      <c r="AD8" s="56">
        <f>IF(AB8="-","-",AB8/AA8*100)</f>
        <v>93.215686274509807</v>
      </c>
      <c r="AE8" s="55">
        <f>IF(SUM(AE10,AE28)=0,"-",SUM(AE10,AE28))</f>
        <v>2649</v>
      </c>
      <c r="AF8" s="55">
        <f>IF(SUM(AF10,AF28)=0,"-",SUM(AF10,AF28))</f>
        <v>2404</v>
      </c>
      <c r="AG8" s="55">
        <f>IF(SUM(AG10,AG28)=0,"-",SUM(AG10,AG28))</f>
        <v>2459</v>
      </c>
      <c r="AH8" s="56">
        <f>IF(AF8="-","-",AF8/AE8*100)</f>
        <v>90.751226878067186</v>
      </c>
      <c r="AI8" s="55">
        <f>IF(SUM(AI10,AI28)=0,"-",SUM(AI10,AI28))</f>
        <v>113</v>
      </c>
      <c r="AJ8" s="55">
        <f>IF(SUM(AJ10,AJ28)=0,"-",SUM(AJ10,AJ28))</f>
        <v>103</v>
      </c>
      <c r="AK8" s="55">
        <f>IF(SUM(AK10,AK28)=0,"-",SUM(AK10,AK28))</f>
        <v>103</v>
      </c>
      <c r="AL8" s="56">
        <f>IF(AJ8="-","-",AJ8/AI8*100)</f>
        <v>91.150442477876098</v>
      </c>
      <c r="AM8" s="55">
        <f>IF(SUM(AM10,AM28)=0,"-",SUM(AM10,AM28))</f>
        <v>105</v>
      </c>
      <c r="AN8" s="55">
        <f>IF(SUM(AN10,AN28)=0,"-",SUM(AN10,AN28))</f>
        <v>105</v>
      </c>
      <c r="AO8" s="55">
        <f>IF(SUM(AO10,AO28)=0,"-",SUM(AO10,AO28))</f>
        <v>6</v>
      </c>
      <c r="AP8" s="55" t="str">
        <f>IF(SUM(AP10,AP28)=0,"-",SUM(AP10,AP28))</f>
        <v>-</v>
      </c>
      <c r="AQ8" s="55">
        <f>IF(SUM(AQ10,AQ28)=0,"-",SUM(AQ10,AQ28))</f>
        <v>1</v>
      </c>
      <c r="AR8" s="55">
        <f>IF(SUM(AR10,AR28)=0,"-",SUM(AR10,AR28))</f>
        <v>27</v>
      </c>
      <c r="AS8" s="55" t="str">
        <f>IF(SUM(AS10,AS28)=0,"-",SUM(AS10,AS28))</f>
        <v>-</v>
      </c>
      <c r="AT8" s="55">
        <f>IF(SUM(AT10,AT28)=0,"-",SUM(AT10,AT28))</f>
        <v>8</v>
      </c>
      <c r="AU8" s="55">
        <f>IF(SUM(AU10,AU28)=0,"-",SUM(AU10,AU28))</f>
        <v>11</v>
      </c>
      <c r="AV8" s="55">
        <f>IF(SUM(AV10,AV28)=0,"-",SUM(AV10,AV28))</f>
        <v>91</v>
      </c>
      <c r="AW8" s="55">
        <f>IF(SUM(AW10,AW28)=0,"-",SUM(AW10,AW28))</f>
        <v>2</v>
      </c>
      <c r="AX8" s="55">
        <f>IF(SUM(AX10,AX28)=0,"-",SUM(AX10,AX28))</f>
        <v>1</v>
      </c>
      <c r="AY8" s="55">
        <f>IF(SUM(AY10,AY28)=0,"-",SUM(AY10,AY28))</f>
        <v>2295</v>
      </c>
      <c r="AZ8" s="55">
        <f>IF(SUM(AZ10,AZ28)=0,"-",SUM(AZ10,AZ28))</f>
        <v>22</v>
      </c>
      <c r="BA8" s="55" t="str">
        <f>IF(SUM(BA10,BA28)=0,"-",SUM(BA10,BA28))</f>
        <v>-</v>
      </c>
      <c r="BB8" s="31"/>
    </row>
    <row r="9" spans="1:54" s="44" customFormat="1" ht="16.5" customHeight="1" x14ac:dyDescent="0.35">
      <c r="A9" s="61"/>
      <c r="B9" s="60"/>
      <c r="C9" s="59" t="s">
        <v>2</v>
      </c>
      <c r="D9" s="58"/>
      <c r="E9" s="57"/>
      <c r="F9" s="57"/>
      <c r="G9" s="57"/>
      <c r="H9" s="57"/>
      <c r="I9" s="57"/>
      <c r="J9" s="57"/>
      <c r="K9" s="55">
        <f>IF(SUM(K11,K29)=0,"-",SUM(K11,K29))</f>
        <v>3763</v>
      </c>
      <c r="L9" s="55">
        <f>IF(SUM(L11,L29)=0,"-",SUM(L11,L29))</f>
        <v>27976</v>
      </c>
      <c r="M9" s="55" t="str">
        <f>IF(SUM(M11,M29)=0,"-",SUM(M11,M29))</f>
        <v>-</v>
      </c>
      <c r="N9" s="55" t="str">
        <f>IF(SUM(N11,N29)=0,"-",SUM(N11,N29))</f>
        <v>-</v>
      </c>
      <c r="O9" s="55" t="str">
        <f>IF(SUM(O11,O29)=0,"-",SUM(O11,O29))</f>
        <v>-</v>
      </c>
      <c r="P9" s="55" t="str">
        <f>IF(SUM(P11,P29)=0,"-",SUM(P11,P29))</f>
        <v>-</v>
      </c>
      <c r="Q9" s="55" t="str">
        <f>IF(SUM(Q11,Q29)=0,"-",SUM(Q11,Q29))</f>
        <v>-</v>
      </c>
      <c r="R9" s="55" t="str">
        <f>IF(SUM(R11,R29)=0,"-",SUM(R11,R29))</f>
        <v>-</v>
      </c>
      <c r="S9" s="55" t="str">
        <f>IF(SUM(S11,S29)=0,"-",SUM(S11,S29))</f>
        <v>-</v>
      </c>
      <c r="T9" s="55" t="str">
        <f>IF(SUM(T11,T29)=0,"-",SUM(T11,T29))</f>
        <v>-</v>
      </c>
      <c r="U9" s="55" t="str">
        <f>IF(SUM(U11,U29)=0,"-",SUM(U11,U29))</f>
        <v>-</v>
      </c>
      <c r="V9" s="55" t="str">
        <f>IF(SUM(V11,V29)=0,"-",SUM(V11,V29))</f>
        <v>-</v>
      </c>
      <c r="W9" s="55" t="str">
        <f>IF(SUM(W11,W29)=0,"-",SUM(W11,W29))</f>
        <v>-</v>
      </c>
      <c r="X9" s="55" t="str">
        <f>IF(SUM(X11,X29)=0,"-",SUM(X11,X29))</f>
        <v>-</v>
      </c>
      <c r="Y9" s="55" t="str">
        <f>IF(SUM(Y11,Y29)=0,"-",SUM(Y11,Y29))</f>
        <v>-</v>
      </c>
      <c r="Z9" s="55" t="str">
        <f>IF(SUM(Z11,Z29)=0,"-",SUM(Z11,Z29))</f>
        <v>-</v>
      </c>
      <c r="AA9" s="55" t="str">
        <f>IF(SUM(AA11,AA29)=0,"-",SUM(AA11,AA29))</f>
        <v>-</v>
      </c>
      <c r="AB9" s="55" t="str">
        <f>IF(SUM(AB11,AB29)=0,"-",SUM(AB11,AB29))</f>
        <v>-</v>
      </c>
      <c r="AC9" s="55" t="str">
        <f>IF(SUM(AC11,AC29)=0,"-",SUM(AC11,AC29))</f>
        <v>-</v>
      </c>
      <c r="AD9" s="56" t="str">
        <f>IF(AB9="-","-",AB9/AA9*100)</f>
        <v>-</v>
      </c>
      <c r="AE9" s="55" t="str">
        <f>IF(SUM(AE11,AE29)=0,"-",SUM(AE11,AE29))</f>
        <v>-</v>
      </c>
      <c r="AF9" s="55" t="str">
        <f>IF(SUM(AF11,AF29)=0,"-",SUM(AF11,AF29))</f>
        <v>-</v>
      </c>
      <c r="AG9" s="55" t="str">
        <f>IF(SUM(AG11,AG29)=0,"-",SUM(AG11,AG29))</f>
        <v>-</v>
      </c>
      <c r="AH9" s="56" t="str">
        <f>IF(AF9="-","-",AF9/AE9*100)</f>
        <v>-</v>
      </c>
      <c r="AI9" s="55" t="str">
        <f>IF(SUM(AI11,AI29)=0,"-",SUM(AI11,AI29))</f>
        <v>-</v>
      </c>
      <c r="AJ9" s="55" t="str">
        <f>IF(SUM(AJ11,AJ29)=0,"-",SUM(AJ11,AJ29))</f>
        <v>-</v>
      </c>
      <c r="AK9" s="55" t="str">
        <f>IF(SUM(AK11,AK29)=0,"-",SUM(AK11,AK29))</f>
        <v>-</v>
      </c>
      <c r="AL9" s="56" t="str">
        <f>IF(AJ9="-","-",AJ9/AI9*100)</f>
        <v>-</v>
      </c>
      <c r="AM9" s="55" t="str">
        <f>IF(SUM(AM11,AM29)=0,"-",SUM(AM11,AM29))</f>
        <v>-</v>
      </c>
      <c r="AN9" s="55" t="str">
        <f>IF(SUM(AN11,AN29)=0,"-",SUM(AN11,AN29))</f>
        <v>-</v>
      </c>
      <c r="AO9" s="55">
        <f>IF(SUM(AO11,AO29)=0,"-",SUM(AO11,AO29))</f>
        <v>6</v>
      </c>
      <c r="AP9" s="55" t="str">
        <f>IF(SUM(AP11,AP29)=0,"-",SUM(AP11,AP29))</f>
        <v>-</v>
      </c>
      <c r="AQ9" s="55" t="str">
        <f>IF(SUM(AQ11,AQ29)=0,"-",SUM(AQ11,AQ29))</f>
        <v>-</v>
      </c>
      <c r="AR9" s="55">
        <f>IF(SUM(AR11,AR29)=0,"-",SUM(AR11,AR29))</f>
        <v>11</v>
      </c>
      <c r="AS9" s="55" t="str">
        <f>IF(SUM(AS11,AS29)=0,"-",SUM(AS11,AS29))</f>
        <v>-</v>
      </c>
      <c r="AT9" s="55">
        <f>IF(SUM(AT11,AT29)=0,"-",SUM(AT11,AT29))</f>
        <v>3</v>
      </c>
      <c r="AU9" s="55">
        <f>IF(SUM(AU11,AU29)=0,"-",SUM(AU11,AU29))</f>
        <v>4</v>
      </c>
      <c r="AV9" s="55">
        <f>IF(SUM(AV11,AV29)=0,"-",SUM(AV11,AV29))</f>
        <v>61</v>
      </c>
      <c r="AW9" s="55" t="str">
        <f>IF(SUM(AW11,AW29)=0,"-",SUM(AW11,AW29))</f>
        <v>-</v>
      </c>
      <c r="AX9" s="55" t="str">
        <f>IF(SUM(AX11,AX29)=0,"-",SUM(AX11,AX29))</f>
        <v>-</v>
      </c>
      <c r="AY9" s="55">
        <f>IF(SUM(AY11,AY29)=0,"-",SUM(AY11,AY29))</f>
        <v>2295</v>
      </c>
      <c r="AZ9" s="55">
        <f>IF(SUM(AZ11,AZ29)=0,"-",SUM(AZ11,AZ29))</f>
        <v>22</v>
      </c>
      <c r="BA9" s="55" t="str">
        <f>IF(SUM(BA11,BA29)=0,"-",SUM(BA11,BA29))</f>
        <v>-</v>
      </c>
      <c r="BB9" s="31"/>
    </row>
    <row r="10" spans="1:54" s="44" customFormat="1" ht="16.5" customHeight="1" x14ac:dyDescent="0.35">
      <c r="A10" s="54" t="s">
        <v>27</v>
      </c>
      <c r="B10" s="53" t="s">
        <v>3</v>
      </c>
      <c r="C10" s="52"/>
      <c r="D10" s="45">
        <f>IF(SUM(D12,D14,D16,D18,D20,D22,D24,D26)=0,"-",SUM(D12,D14,D16,D18,D20,D22,D24,D26))</f>
        <v>720</v>
      </c>
      <c r="E10" s="45">
        <f>IF(SUM(E12,E14,E16,E18,E20,E22,E24,E26)=0,"-",SUM(E12,E14,E16,E18,E20,E22,E24,E26))</f>
        <v>632</v>
      </c>
      <c r="F10" s="45">
        <f>IF(SUM(F12,F14,F16,F18,F20,F22,F24,F26)=0,"-",SUM(F12,F14,F16,F18,F20,F22,F24,F26))</f>
        <v>59</v>
      </c>
      <c r="G10" s="45">
        <f>IF(SUM(G12,G14,G16,G18,G20,G22,G24,G26)=0,"-",SUM(G12,G14,G16,G18,G20,G22,G24,G26))</f>
        <v>13</v>
      </c>
      <c r="H10" s="45">
        <f>IF(SUM(H12,H14,H16,H18,H20,H22,H24,H26)=0,"-",SUM(H12,H14,H16,H18,H20,H22,H24,H26))</f>
        <v>8</v>
      </c>
      <c r="I10" s="45" t="str">
        <f>IF(SUM(I12,I14,I16,I18,I20,I22,I24,I26)=0,"-",SUM(I12,I14,I16,I18,I20,I22,I24,I26))</f>
        <v>-</v>
      </c>
      <c r="J10" s="45">
        <f>IF(SUM(J12,J14,J16,J18,J20,J22,J24,J26)=0,"-",SUM(J12,J14,J16,J18,J20,J22,J24,J26))</f>
        <v>8</v>
      </c>
      <c r="K10" s="45">
        <f>IF(SUM(K12,K14,K16,K18,K20,K22,K24,K26)=0,"-",SUM(K12,K14,K16,K18,K20,K22,K24,K26))</f>
        <v>1074</v>
      </c>
      <c r="L10" s="45">
        <f>IF(SUM(L12,L14,L16,L18,L20,L22,L24,L26)=0,"-",SUM(L12,L14,L16,L18,L20,L22,L24,L26))</f>
        <v>8341</v>
      </c>
      <c r="M10" s="45" t="str">
        <f>IF(SUM(M12,M14,M16,M18,M20,M22,M24,M26)=0,"-",SUM(M12,M14,M16,M18,M20,M22,M24,M26))</f>
        <v>-</v>
      </c>
      <c r="N10" s="45" t="str">
        <f>IF(SUM(N12,N14,N16,N18,N20,N22,N24,N26)=0,"-",SUM(N12,N14,N16,N18,N20,N22,N24,N26))</f>
        <v>-</v>
      </c>
      <c r="O10" s="45">
        <f>IF(SUM(O12,O14,O16,O18,O20,O22,O24,O26)=0,"-",SUM(O12,O14,O16,O18,O20,O22,O24,O26))</f>
        <v>21</v>
      </c>
      <c r="P10" s="45">
        <f>IF(SUM(P12,P14,P16,P18,P20,P22,P24,P26)=0,"-",SUM(P12,P14,P16,P18,P20,P22,P24,P26))</f>
        <v>18</v>
      </c>
      <c r="Q10" s="45">
        <f>IF(SUM(Q12,Q14,Q16,Q18,Q20,Q22,Q24,Q26)=0,"-",SUM(Q12,Q14,Q16,Q18,Q20,Q22,Q24,Q26))</f>
        <v>20</v>
      </c>
      <c r="R10" s="45">
        <f>IF(SUM(R12,R14,R16,R18,R20,R22,R24,R26)=0,"-",SUM(R12,R14,R16,R18,R20,R22,R24,R26))</f>
        <v>735</v>
      </c>
      <c r="S10" s="45">
        <f>IF(SUM(S12,S14,S16,S18,S20,S22,S24,S26)=0,"-",SUM(S12,S14,S16,S18,S20,S22,S24,S26))</f>
        <v>670</v>
      </c>
      <c r="T10" s="45">
        <f>IF(SUM(T12,T14,T16,T18,T20,T22,T24,T26)=0,"-",SUM(T12,T14,T16,T18,T20,T22,T24,T26))</f>
        <v>708</v>
      </c>
      <c r="U10" s="45">
        <f>IF(SUM(U12,U14,U16,U18,U20,U22,U24,U26)=0,"-",SUM(U12,U14,U16,U18,U20,U22,U24,U26))</f>
        <v>445</v>
      </c>
      <c r="V10" s="45">
        <f>IF(SUM(V12,V14,V16,V18,V20,V22,V24,V26)=0,"-",SUM(V12,V14,V16,V18,V20,V22,V24,V26))</f>
        <v>371</v>
      </c>
      <c r="W10" s="45">
        <f>IF(SUM(W12,W14,W16,W18,W20,W22,W24,W26)=0,"-",SUM(W12,W14,W16,W18,W20,W22,W24,W26))</f>
        <v>376</v>
      </c>
      <c r="X10" s="45">
        <f>IF(SUM(X12,X14,X16,X18,X20,X22,X24,X26)=0,"-",SUM(X12,X14,X16,X18,X20,X22,X24,X26))</f>
        <v>803</v>
      </c>
      <c r="Y10" s="45">
        <f>IF(SUM(Y12,Y14,Y16,Y18,Y20,Y22,Y24,Y26)=0,"-",SUM(Y12,Y14,Y16,Y18,Y20,Y22,Y24,Y26))</f>
        <v>734</v>
      </c>
      <c r="Z10" s="45">
        <f>IF(SUM(Z12,Z14,Z16,Z18,Z20,Z22,Z24,Z26)=0,"-",SUM(Z12,Z14,Z16,Z18,Z20,Z22,Z24,Z26))</f>
        <v>868</v>
      </c>
      <c r="AA10" s="45">
        <f>IF(SUM(AA12,AA14,AA16,AA18,AA20,AA22,AA24,AA26)=0,"-",SUM(AA12,AA14,AA16,AA18,AA20,AA22,AA24,AA26))</f>
        <v>800</v>
      </c>
      <c r="AB10" s="45">
        <f>IF(SUM(AB12,AB14,AB16,AB18,AB20,AB22,AB24,AB26)=0,"-",SUM(AB12,AB14,AB16,AB18,AB20,AB22,AB24,AB26))</f>
        <v>738</v>
      </c>
      <c r="AC10" s="45">
        <f>IF(SUM(AC12,AC14,AC16,AC18,AC20,AC22,AC24,AC26)=0,"-",SUM(AC12,AC14,AC16,AC18,AC20,AC22,AC24,AC26))</f>
        <v>816</v>
      </c>
      <c r="AD10" s="46">
        <f>IF(AB10="-","-",AB10/AA10*100)</f>
        <v>92.25</v>
      </c>
      <c r="AE10" s="45">
        <f>IF(SUM(AE12,AE14,AE16,AE18,AE20,AE22,AE24,AE26)=0,"-",SUM(AE12,AE14,AE16,AE18,AE20,AE22,AE24,AE26))</f>
        <v>829</v>
      </c>
      <c r="AF10" s="45">
        <f>IF(SUM(AF12,AF14,AF16,AF18,AF20,AF22,AF24,AF26)=0,"-",SUM(AF12,AF14,AF16,AF18,AF20,AF22,AF24,AF26))</f>
        <v>769</v>
      </c>
      <c r="AG10" s="45">
        <f>IF(SUM(AG12,AG14,AG16,AG18,AG20,AG22,AG24,AG26)=0,"-",SUM(AG12,AG14,AG16,AG18,AG20,AG22,AG24,AG26))</f>
        <v>824</v>
      </c>
      <c r="AH10" s="46">
        <f>IF(AF10="-","-",AF10/AE10*100)</f>
        <v>92.762364294330524</v>
      </c>
      <c r="AI10" s="45">
        <f>IF(SUM(AI12,AI14,AI16,AI18,AI20,AI22,AI24,AI26)=0,"-",SUM(AI12,AI14,AI16,AI18,AI20,AI22,AI24,AI26))</f>
        <v>113</v>
      </c>
      <c r="AJ10" s="45">
        <f>IF(SUM(AJ12,AJ14,AJ16,AJ18,AJ20,AJ22,AJ24,AJ26)=0,"-",SUM(AJ12,AJ14,AJ16,AJ18,AJ20,AJ22,AJ24,AJ26))</f>
        <v>103</v>
      </c>
      <c r="AK10" s="45">
        <f>IF(SUM(AK12,AK14,AK16,AK18,AK20,AK22,AK24,AK26)=0,"-",SUM(AK12,AK14,AK16,AK18,AK20,AK22,AK24,AK26))</f>
        <v>103</v>
      </c>
      <c r="AL10" s="46">
        <f>IF(AJ10="-","-",AJ10/AI10*100)</f>
        <v>91.150442477876098</v>
      </c>
      <c r="AM10" s="45">
        <f>IF(SUM(AM12,AM14,AM16,AM18,AM20,AM22,AM24,AM26)=0,"-",SUM(AM12,AM14,AM16,AM18,AM20,AM22,AM24,AM26))</f>
        <v>105</v>
      </c>
      <c r="AN10" s="45">
        <f>IF(SUM(AN12,AN14,AN16,AN18,AN20,AN22,AN24,AN26)=0,"-",SUM(AN12,AN14,AN16,AN18,AN20,AN22,AN24,AN26))</f>
        <v>105</v>
      </c>
      <c r="AO10" s="45">
        <f>IF(SUM(AO12,AO14,AO16,AO18,AO20,AO22,AO24,AO26)=0,"-",SUM(AO12,AO14,AO16,AO18,AO20,AO22,AO24,AO26))</f>
        <v>6</v>
      </c>
      <c r="AP10" s="45" t="str">
        <f>IF(SUM(AP12,AP14,AP16,AP18,AP20,AP22,AP24,AP26)=0,"-",SUM(AP12,AP14,AP16,AP18,AP20,AP22,AP24,AP26))</f>
        <v>-</v>
      </c>
      <c r="AQ10" s="45">
        <f>IF(SUM(AQ12,AQ14,AQ16,AQ18,AQ20,AQ22,AQ24,AQ26)=0,"-",SUM(AQ12,AQ14,AQ16,AQ18,AQ20,AQ22,AQ24,AQ26))</f>
        <v>1</v>
      </c>
      <c r="AR10" s="45">
        <f>IF(SUM(AR12,AR14,AR16,AR18,AR20,AR22,AR24,AR26)=0,"-",SUM(AR12,AR14,AR16,AR18,AR20,AR22,AR24,AR26))</f>
        <v>16</v>
      </c>
      <c r="AS10" s="45" t="str">
        <f>IF(SUM(AS12,AS14,AS16,AS18,AS20,AS22,AS24,AS26)=0,"-",SUM(AS12,AS14,AS16,AS18,AS20,AS22,AS24,AS26))</f>
        <v>-</v>
      </c>
      <c r="AT10" s="45">
        <f>IF(SUM(AT12,AT14,AT16,AT18,AT20,AT22,AT24,AT26)=0,"-",SUM(AT12,AT14,AT16,AT18,AT20,AT22,AT24,AT26))</f>
        <v>5</v>
      </c>
      <c r="AU10" s="45">
        <f>IF(SUM(AU12,AU14,AU16,AU18,AU20,AU22,AU24,AU26)=0,"-",SUM(AU12,AU14,AU16,AU18,AU20,AU22,AU24,AU26))</f>
        <v>7</v>
      </c>
      <c r="AV10" s="45">
        <f>IF(SUM(AV12,AV14,AV16,AV18,AV20,AV22,AV24,AV26)=0,"-",SUM(AV12,AV14,AV16,AV18,AV20,AV22,AV24,AV26))</f>
        <v>30</v>
      </c>
      <c r="AW10" s="45">
        <f>IF(SUM(AW12,AW14,AW16,AW18,AW20,AW22,AW24,AW26)=0,"-",SUM(AW12,AW14,AW16,AW18,AW20,AW22,AW24,AW26))</f>
        <v>2</v>
      </c>
      <c r="AX10" s="45">
        <f>IF(SUM(AX12,AX14,AX16,AX18,AX20,AX22,AX24,AX26)=0,"-",SUM(AX12,AX14,AX16,AX18,AX20,AX22,AX24,AX26))</f>
        <v>1</v>
      </c>
      <c r="AY10" s="45">
        <f>IF(SUM(AY12,AY14,AY16,AY18,AY20,AY22,AY24,AY26)=0,"-",SUM(AY12,AY14,AY16,AY18,AY20,AY22,AY24,AY26))</f>
        <v>649</v>
      </c>
      <c r="AZ10" s="45">
        <f>IF(SUM(AZ12,AZ14,AZ16,AZ18,AZ20,AZ22,AZ24,AZ26)=0,"-",SUM(AZ12,AZ14,AZ16,AZ18,AZ20,AZ22,AZ24,AZ26))</f>
        <v>19</v>
      </c>
      <c r="BA10" s="45" t="str">
        <f>IF(SUM(BA12,BA14,BA16,BA18,BA20,BA22,BA24,BA26)=0,"-",SUM(BA12,BA14,BA16,BA18,BA20,BA22,BA24,BA26))</f>
        <v>-</v>
      </c>
      <c r="BB10" s="31"/>
    </row>
    <row r="11" spans="1:54" s="44" customFormat="1" ht="16.5" customHeight="1" x14ac:dyDescent="0.35">
      <c r="A11" s="51"/>
      <c r="B11" s="50"/>
      <c r="C11" s="49" t="s">
        <v>2</v>
      </c>
      <c r="D11" s="48"/>
      <c r="E11" s="47"/>
      <c r="F11" s="47"/>
      <c r="G11" s="47"/>
      <c r="H11" s="47"/>
      <c r="I11" s="47"/>
      <c r="J11" s="47"/>
      <c r="K11" s="45">
        <f>IF(SUM(K13,K15,K17,K19,K21,K23,K25,K27)=0,"-",SUM(K13,K15,K17,K19,K21,K23,K25,K27))</f>
        <v>1074</v>
      </c>
      <c r="L11" s="45">
        <f>IF(SUM(L13,L15,L17,L19,L21,L23,L25,L27)=0,"-",SUM(L13,L15,L17,L19,L21,L23,L25,L27))</f>
        <v>8341</v>
      </c>
      <c r="M11" s="45" t="str">
        <f>IF(SUM(M13,M15,M17,M19,M21,M23,M25,M27)=0,"-",SUM(M13,M15,M17,M19,M21,M23,M25,M27))</f>
        <v>-</v>
      </c>
      <c r="N11" s="45" t="str">
        <f>IF(SUM(N13,N15,N17,N19,N21,N23,N25,N27)=0,"-",SUM(N13,N15,N17,N19,N21,N23,N25,N27))</f>
        <v>-</v>
      </c>
      <c r="O11" s="45" t="str">
        <f>IF(SUM(O13,O15,O17,O19,O21,O23,O25,O27)=0,"-",SUM(O13,O15,O17,O19,O21,O23,O25,O27))</f>
        <v>-</v>
      </c>
      <c r="P11" s="45" t="str">
        <f>IF(SUM(P13,P15,P17,P19,P21,P23,P25,P27)=0,"-",SUM(P13,P15,P17,P19,P21,P23,P25,P27))</f>
        <v>-</v>
      </c>
      <c r="Q11" s="45" t="str">
        <f>IF(SUM(Q13,Q15,Q17,Q19,Q21,Q23,Q25,Q27)=0,"-",SUM(Q13,Q15,Q17,Q19,Q21,Q23,Q25,Q27))</f>
        <v>-</v>
      </c>
      <c r="R11" s="45" t="str">
        <f>IF(SUM(R13,R15,R17,R19,R21,R23,R25,R27)=0,"-",SUM(R13,R15,R17,R19,R21,R23,R25,R27))</f>
        <v>-</v>
      </c>
      <c r="S11" s="45" t="str">
        <f>IF(SUM(S13,S15,S17,S19,S21,S23,S25,S27)=0,"-",SUM(S13,S15,S17,S19,S21,S23,S25,S27))</f>
        <v>-</v>
      </c>
      <c r="T11" s="45" t="str">
        <f>IF(SUM(T13,T15,T17,T19,T21,T23,T25,T27)=0,"-",SUM(T13,T15,T17,T19,T21,T23,T25,T27))</f>
        <v>-</v>
      </c>
      <c r="U11" s="45" t="str">
        <f>IF(SUM(U13,U15,U17,U19,U21,U23,U25,U27)=0,"-",SUM(U13,U15,U17,U19,U21,U23,U25,U27))</f>
        <v>-</v>
      </c>
      <c r="V11" s="45" t="str">
        <f>IF(SUM(V13,V15,V17,V19,V21,V23,V25,V27)=0,"-",SUM(V13,V15,V17,V19,V21,V23,V25,V27))</f>
        <v>-</v>
      </c>
      <c r="W11" s="45" t="str">
        <f>IF(SUM(W13,W15,W17,W19,W21,W23,W25,W27)=0,"-",SUM(W13,W15,W17,W19,W21,W23,W25,W27))</f>
        <v>-</v>
      </c>
      <c r="X11" s="45" t="str">
        <f>IF(SUM(X13,X15,X17,X19,X21,X23,X25,X27)=0,"-",SUM(X13,X15,X17,X19,X21,X23,X25,X27))</f>
        <v>-</v>
      </c>
      <c r="Y11" s="45" t="str">
        <f>IF(SUM(Y13,Y15,Y17,Y19,Y21,Y23,Y25,Y27)=0,"-",SUM(Y13,Y15,Y17,Y19,Y21,Y23,Y25,Y27))</f>
        <v>-</v>
      </c>
      <c r="Z11" s="45" t="str">
        <f>IF(SUM(Z13,Z15,Z17,Z19,Z21,Z23,Z25,Z27)=0,"-",SUM(Z13,Z15,Z17,Z19,Z21,Z23,Z25,Z27))</f>
        <v>-</v>
      </c>
      <c r="AA11" s="45" t="str">
        <f>IF(SUM(AA13,AA15,AA17,AA19,AA21,AA23,AA25,AA27)=0,"-",SUM(AA13,AA15,AA17,AA19,AA21,AA23,AA25,AA27))</f>
        <v>-</v>
      </c>
      <c r="AB11" s="45" t="str">
        <f>IF(SUM(AB13,AB15,AB17,AB19,AB21,AB23,AB25,AB27)=0,"-",SUM(AB13,AB15,AB17,AB19,AB21,AB23,AB25,AB27))</f>
        <v>-</v>
      </c>
      <c r="AC11" s="45" t="str">
        <f>IF(SUM(AC13,AC15,AC17,AC19,AC21,AC23,AC25,AC27)=0,"-",SUM(AC13,AC15,AC17,AC19,AC21,AC23,AC25,AC27))</f>
        <v>-</v>
      </c>
      <c r="AD11" s="46" t="str">
        <f>IF(AB11="-","-",AB11/AA11*100)</f>
        <v>-</v>
      </c>
      <c r="AE11" s="45" t="str">
        <f>IF(SUM(AE13,AE15,AE17,AE19,AE21,AE23,AE25,AE27)=0,"-",SUM(AE13,AE15,AE17,AE19,AE21,AE23,AE25,AE27))</f>
        <v>-</v>
      </c>
      <c r="AF11" s="45" t="str">
        <f>IF(SUM(AF13,AF15,AF17,AF19,AF21,AF23,AF25,AF27)=0,"-",SUM(AF13,AF15,AF17,AF19,AF21,AF23,AF25,AF27))</f>
        <v>-</v>
      </c>
      <c r="AG11" s="45" t="str">
        <f>IF(SUM(AG13,AG15,AG17,AG19,AG21,AG23,AG25,AG27)=0,"-",SUM(AG13,AG15,AG17,AG19,AG21,AG23,AG25,AG27))</f>
        <v>-</v>
      </c>
      <c r="AH11" s="46" t="str">
        <f>IF(AF11="-","-",AF11/AE11*100)</f>
        <v>-</v>
      </c>
      <c r="AI11" s="45" t="str">
        <f>IF(SUM(AI13,AI15,AI17,AI19,AI21,AI23,AI25,AI27)=0,"-",SUM(AI13,AI15,AI17,AI19,AI21,AI23,AI25,AI27))</f>
        <v>-</v>
      </c>
      <c r="AJ11" s="45" t="str">
        <f>IF(SUM(AJ13,AJ15,AJ17,AJ19,AJ21,AJ23,AJ25,AJ27)=0,"-",SUM(AJ13,AJ15,AJ17,AJ19,AJ21,AJ23,AJ25,AJ27))</f>
        <v>-</v>
      </c>
      <c r="AK11" s="45" t="str">
        <f>IF(SUM(AK13,AK15,AK17,AK19,AK21,AK23,AK25,AK27)=0,"-",SUM(AK13,AK15,AK17,AK19,AK21,AK23,AK25,AK27))</f>
        <v>-</v>
      </c>
      <c r="AL11" s="46" t="str">
        <f>IF(AJ11="-","-",AJ11/AI11*100)</f>
        <v>-</v>
      </c>
      <c r="AM11" s="45" t="str">
        <f>IF(SUM(AM13,AM15,AM17,AM19,AM21,AM23,AM25,AM27)=0,"-",SUM(AM13,AM15,AM17,AM19,AM21,AM23,AM25,AM27))</f>
        <v>-</v>
      </c>
      <c r="AN11" s="45" t="str">
        <f>IF(SUM(AN13,AN15,AN17,AN19,AN21,AN23,AN25,AN27)=0,"-",SUM(AN13,AN15,AN17,AN19,AN21,AN23,AN25,AN27))</f>
        <v>-</v>
      </c>
      <c r="AO11" s="45">
        <f>IF(SUM(AO13,AO15,AO17,AO19,AO21,AO23,AO25,AO27)=0,"-",SUM(AO13,AO15,AO17,AO19,AO21,AO23,AO25,AO27))</f>
        <v>6</v>
      </c>
      <c r="AP11" s="45" t="str">
        <f>IF(SUM(AP13,AP15,AP17,AP19,AP21,AP23,AP25,AP27)=0,"-",SUM(AP13,AP15,AP17,AP19,AP21,AP23,AP25,AP27))</f>
        <v>-</v>
      </c>
      <c r="AQ11" s="45" t="str">
        <f>IF(SUM(AQ13,AQ15,AQ17,AQ19,AQ21,AQ23,AQ25,AQ27)=0,"-",SUM(AQ13,AQ15,AQ17,AQ19,AQ21,AQ23,AQ25,AQ27))</f>
        <v>-</v>
      </c>
      <c r="AR11" s="45" t="str">
        <f>IF(SUM(AR13,AR15,AR17,AR19,AR21,AR23,AR25,AR27)=0,"-",SUM(AR13,AR15,AR17,AR19,AR21,AR23,AR25,AR27))</f>
        <v>-</v>
      </c>
      <c r="AS11" s="45" t="str">
        <f>IF(SUM(AS13,AS15,AS17,AS19,AS21,AS23,AS25,AS27)=0,"-",SUM(AS13,AS15,AS17,AS19,AS21,AS23,AS25,AS27))</f>
        <v>-</v>
      </c>
      <c r="AT11" s="45" t="str">
        <f>IF(SUM(AT13,AT15,AT17,AT19,AT21,AT23,AT25,AT27)=0,"-",SUM(AT13,AT15,AT17,AT19,AT21,AT23,AT25,AT27))</f>
        <v>-</v>
      </c>
      <c r="AU11" s="45" t="str">
        <f>IF(SUM(AU13,AU15,AU17,AU19,AU21,AU23,AU25,AU27)=0,"-",SUM(AU13,AU15,AU17,AU19,AU21,AU23,AU25,AU27))</f>
        <v>-</v>
      </c>
      <c r="AV11" s="45" t="str">
        <f>IF(SUM(AV13,AV15,AV17,AV19,AV21,AV23,AV25,AV27)=0,"-",SUM(AV13,AV15,AV17,AV19,AV21,AV23,AV25,AV27))</f>
        <v>-</v>
      </c>
      <c r="AW11" s="45" t="str">
        <f>IF(SUM(AW13,AW15,AW17,AW19,AW21,AW23,AW25,AW27)=0,"-",SUM(AW13,AW15,AW17,AW19,AW21,AW23,AW25,AW27))</f>
        <v>-</v>
      </c>
      <c r="AX11" s="45" t="str">
        <f>IF(SUM(AX13,AX15,AX17,AX19,AX21,AX23,AX25,AX27)=0,"-",SUM(AX13,AX15,AX17,AX19,AX21,AX23,AX25,AX27))</f>
        <v>-</v>
      </c>
      <c r="AY11" s="45">
        <f>IF(SUM(AY13,AY15,AY17,AY19,AY21,AY23,AY25,AY27)=0,"-",SUM(AY13,AY15,AY17,AY19,AY21,AY23,AY25,AY27))</f>
        <v>649</v>
      </c>
      <c r="AZ11" s="45">
        <f>IF(SUM(AZ13,AZ15,AZ17,AZ19,AZ21,AZ23,AZ25,AZ27)=0,"-",SUM(AZ13,AZ15,AZ17,AZ19,AZ21,AZ23,AZ25,AZ27))</f>
        <v>19</v>
      </c>
      <c r="BA11" s="45" t="str">
        <f>IF(SUM(BA13,BA15,BA17,BA19,BA21,BA23,BA25,BA27)=0,"-",SUM(BA13,BA15,BA17,BA19,BA21,BA23,BA25,BA27))</f>
        <v>-</v>
      </c>
      <c r="BB11" s="31"/>
    </row>
    <row r="12" spans="1:54" ht="16.5" customHeight="1" x14ac:dyDescent="0.35">
      <c r="A12" s="42" t="s">
        <v>26</v>
      </c>
      <c r="B12" s="41" t="s">
        <v>3</v>
      </c>
      <c r="C12" s="40"/>
      <c r="D12" s="39">
        <f>SUM(E12:J12)</f>
        <v>309</v>
      </c>
      <c r="E12" s="32">
        <v>278</v>
      </c>
      <c r="F12" s="32">
        <v>25</v>
      </c>
      <c r="G12" s="32">
        <v>4</v>
      </c>
      <c r="H12" s="32">
        <v>2</v>
      </c>
      <c r="I12" s="32" t="s">
        <v>18</v>
      </c>
      <c r="J12" s="32" t="s">
        <v>18</v>
      </c>
      <c r="K12" s="32">
        <v>491</v>
      </c>
      <c r="L12" s="32">
        <v>3492</v>
      </c>
      <c r="M12" s="32" t="s">
        <v>18</v>
      </c>
      <c r="N12" s="32" t="s">
        <v>18</v>
      </c>
      <c r="O12" s="32" t="s">
        <v>18</v>
      </c>
      <c r="P12" s="32" t="s">
        <v>18</v>
      </c>
      <c r="Q12" s="32" t="s">
        <v>18</v>
      </c>
      <c r="R12" s="32">
        <v>331</v>
      </c>
      <c r="S12" s="32">
        <v>316</v>
      </c>
      <c r="T12" s="32">
        <v>345</v>
      </c>
      <c r="U12" s="32">
        <v>47</v>
      </c>
      <c r="V12" s="32">
        <v>47</v>
      </c>
      <c r="W12" s="32">
        <v>51</v>
      </c>
      <c r="X12" s="32">
        <v>368</v>
      </c>
      <c r="Y12" s="32">
        <v>346</v>
      </c>
      <c r="Z12" s="32">
        <v>465</v>
      </c>
      <c r="AA12" s="32">
        <v>360</v>
      </c>
      <c r="AB12" s="32">
        <v>331</v>
      </c>
      <c r="AC12" s="32">
        <v>409</v>
      </c>
      <c r="AD12" s="33">
        <f>IF(AB12="-","-",AB12/AA12*100)</f>
        <v>91.944444444444443</v>
      </c>
      <c r="AE12" s="32">
        <v>371</v>
      </c>
      <c r="AF12" s="32">
        <v>331</v>
      </c>
      <c r="AG12" s="32">
        <v>386</v>
      </c>
      <c r="AH12" s="33">
        <f>IF(AF12="-","-",AF12/AE12*100)</f>
        <v>89.218328840970358</v>
      </c>
      <c r="AI12" s="32" t="s">
        <v>18</v>
      </c>
      <c r="AJ12" s="32" t="s">
        <v>18</v>
      </c>
      <c r="AK12" s="32" t="s">
        <v>18</v>
      </c>
      <c r="AL12" s="33" t="str">
        <f>IF(AJ12="-","-",AJ12/AI12*100)</f>
        <v>-</v>
      </c>
      <c r="AM12" s="32" t="s">
        <v>18</v>
      </c>
      <c r="AN12" s="32" t="s">
        <v>18</v>
      </c>
      <c r="AO12" s="32" t="s">
        <v>18</v>
      </c>
      <c r="AP12" s="32" t="s">
        <v>18</v>
      </c>
      <c r="AQ12" s="32" t="s">
        <v>18</v>
      </c>
      <c r="AR12" s="32">
        <v>14</v>
      </c>
      <c r="AS12" s="32" t="s">
        <v>18</v>
      </c>
      <c r="AT12" s="32">
        <v>5</v>
      </c>
      <c r="AU12" s="32">
        <v>6</v>
      </c>
      <c r="AV12" s="32">
        <v>11</v>
      </c>
      <c r="AW12" s="32" t="s">
        <v>18</v>
      </c>
      <c r="AX12" s="32" t="s">
        <v>18</v>
      </c>
      <c r="AY12" s="32">
        <v>294</v>
      </c>
      <c r="AZ12" s="32" t="s">
        <v>18</v>
      </c>
      <c r="BA12" s="32" t="s">
        <v>18</v>
      </c>
      <c r="BB12" s="11"/>
    </row>
    <row r="13" spans="1:54" ht="16.5" customHeight="1" x14ac:dyDescent="0.35">
      <c r="A13" s="38"/>
      <c r="B13" s="37"/>
      <c r="C13" s="36" t="s">
        <v>2</v>
      </c>
      <c r="D13" s="35"/>
      <c r="E13" s="34"/>
      <c r="F13" s="34"/>
      <c r="G13" s="34"/>
      <c r="H13" s="34"/>
      <c r="I13" s="34"/>
      <c r="J13" s="34"/>
      <c r="K13" s="32">
        <v>491</v>
      </c>
      <c r="L13" s="32">
        <v>3492</v>
      </c>
      <c r="M13" s="32" t="s">
        <v>18</v>
      </c>
      <c r="N13" s="32" t="s">
        <v>18</v>
      </c>
      <c r="O13" s="32" t="s">
        <v>18</v>
      </c>
      <c r="P13" s="32" t="s">
        <v>18</v>
      </c>
      <c r="Q13" s="32" t="s">
        <v>18</v>
      </c>
      <c r="R13" s="32" t="s">
        <v>18</v>
      </c>
      <c r="S13" s="32" t="s">
        <v>18</v>
      </c>
      <c r="T13" s="32" t="s">
        <v>18</v>
      </c>
      <c r="U13" s="32" t="s">
        <v>18</v>
      </c>
      <c r="V13" s="32" t="s">
        <v>18</v>
      </c>
      <c r="W13" s="32" t="s">
        <v>18</v>
      </c>
      <c r="X13" s="32" t="s">
        <v>18</v>
      </c>
      <c r="Y13" s="32" t="s">
        <v>18</v>
      </c>
      <c r="Z13" s="32" t="s">
        <v>18</v>
      </c>
      <c r="AA13" s="32" t="s">
        <v>18</v>
      </c>
      <c r="AB13" s="32" t="s">
        <v>18</v>
      </c>
      <c r="AC13" s="32" t="s">
        <v>18</v>
      </c>
      <c r="AD13" s="33" t="str">
        <f>IF(AB13="-","-",AB13/AA13*100)</f>
        <v>-</v>
      </c>
      <c r="AE13" s="32" t="s">
        <v>18</v>
      </c>
      <c r="AF13" s="32" t="s">
        <v>18</v>
      </c>
      <c r="AG13" s="32" t="s">
        <v>18</v>
      </c>
      <c r="AH13" s="33" t="str">
        <f>IF(AF13="-","-",AF13/AE13*100)</f>
        <v>-</v>
      </c>
      <c r="AI13" s="32" t="s">
        <v>18</v>
      </c>
      <c r="AJ13" s="32" t="s">
        <v>18</v>
      </c>
      <c r="AK13" s="32" t="s">
        <v>18</v>
      </c>
      <c r="AL13" s="33" t="str">
        <f>IF(AJ13="-","-",AJ13/AI13*100)</f>
        <v>-</v>
      </c>
      <c r="AM13" s="32" t="s">
        <v>18</v>
      </c>
      <c r="AN13" s="32" t="s">
        <v>18</v>
      </c>
      <c r="AO13" s="32" t="s">
        <v>18</v>
      </c>
      <c r="AP13" s="32" t="s">
        <v>18</v>
      </c>
      <c r="AQ13" s="32" t="s">
        <v>18</v>
      </c>
      <c r="AR13" s="32" t="s">
        <v>18</v>
      </c>
      <c r="AS13" s="32" t="s">
        <v>18</v>
      </c>
      <c r="AT13" s="32" t="s">
        <v>18</v>
      </c>
      <c r="AU13" s="32" t="s">
        <v>18</v>
      </c>
      <c r="AV13" s="32" t="s">
        <v>18</v>
      </c>
      <c r="AW13" s="32" t="s">
        <v>18</v>
      </c>
      <c r="AX13" s="32" t="s">
        <v>18</v>
      </c>
      <c r="AY13" s="32">
        <v>294</v>
      </c>
      <c r="AZ13" s="32" t="s">
        <v>18</v>
      </c>
      <c r="BA13" s="32" t="s">
        <v>18</v>
      </c>
      <c r="BB13" s="11"/>
    </row>
    <row r="14" spans="1:54" ht="16.5" customHeight="1" x14ac:dyDescent="0.35">
      <c r="A14" s="42" t="s">
        <v>25</v>
      </c>
      <c r="B14" s="41" t="s">
        <v>3</v>
      </c>
      <c r="C14" s="40"/>
      <c r="D14" s="39">
        <f>SUM(E14:J14)</f>
        <v>46</v>
      </c>
      <c r="E14" s="32">
        <v>37</v>
      </c>
      <c r="F14" s="32">
        <v>4</v>
      </c>
      <c r="G14" s="32">
        <v>2</v>
      </c>
      <c r="H14" s="32">
        <v>3</v>
      </c>
      <c r="I14" s="32" t="s">
        <v>18</v>
      </c>
      <c r="J14" s="32" t="s">
        <v>18</v>
      </c>
      <c r="K14" s="32">
        <v>46</v>
      </c>
      <c r="L14" s="32">
        <v>403</v>
      </c>
      <c r="M14" s="32" t="s">
        <v>18</v>
      </c>
      <c r="N14" s="32" t="s">
        <v>18</v>
      </c>
      <c r="O14" s="73">
        <v>1</v>
      </c>
      <c r="P14" s="73">
        <v>1</v>
      </c>
      <c r="Q14" s="73">
        <v>1</v>
      </c>
      <c r="R14" s="32">
        <v>36</v>
      </c>
      <c r="S14" s="32">
        <v>21</v>
      </c>
      <c r="T14" s="32">
        <v>24</v>
      </c>
      <c r="U14" s="32">
        <v>32</v>
      </c>
      <c r="V14" s="32">
        <v>16</v>
      </c>
      <c r="W14" s="32">
        <v>16</v>
      </c>
      <c r="X14" s="32">
        <v>45</v>
      </c>
      <c r="Y14" s="32">
        <v>40</v>
      </c>
      <c r="Z14" s="32">
        <v>40</v>
      </c>
      <c r="AA14" s="32">
        <v>27</v>
      </c>
      <c r="AB14" s="32">
        <v>24</v>
      </c>
      <c r="AC14" s="32">
        <v>24</v>
      </c>
      <c r="AD14" s="33">
        <f>IF(AB14="-","-",AB14/AA14*100)</f>
        <v>88.888888888888886</v>
      </c>
      <c r="AE14" s="32">
        <v>33</v>
      </c>
      <c r="AF14" s="32">
        <v>32</v>
      </c>
      <c r="AG14" s="32">
        <v>32</v>
      </c>
      <c r="AH14" s="33">
        <f>IF(AF14="-","-",AF14/AE14*100)</f>
        <v>96.969696969696969</v>
      </c>
      <c r="AI14" s="32">
        <v>43</v>
      </c>
      <c r="AJ14" s="32">
        <v>40</v>
      </c>
      <c r="AK14" s="32">
        <v>40</v>
      </c>
      <c r="AL14" s="33">
        <f>IF(AJ14="-","-",AJ14/AI14*100)</f>
        <v>93.023255813953483</v>
      </c>
      <c r="AM14" s="32" t="s">
        <v>18</v>
      </c>
      <c r="AN14" s="32" t="s">
        <v>18</v>
      </c>
      <c r="AO14" s="32" t="s">
        <v>18</v>
      </c>
      <c r="AP14" s="32" t="s">
        <v>18</v>
      </c>
      <c r="AQ14" s="32" t="s">
        <v>18</v>
      </c>
      <c r="AR14" s="32" t="s">
        <v>18</v>
      </c>
      <c r="AS14" s="32" t="s">
        <v>18</v>
      </c>
      <c r="AT14" s="32" t="s">
        <v>18</v>
      </c>
      <c r="AU14" s="32" t="s">
        <v>18</v>
      </c>
      <c r="AV14" s="32" t="s">
        <v>18</v>
      </c>
      <c r="AW14" s="32" t="s">
        <v>18</v>
      </c>
      <c r="AX14" s="32" t="s">
        <v>18</v>
      </c>
      <c r="AY14" s="32">
        <v>36</v>
      </c>
      <c r="AZ14" s="32" t="s">
        <v>18</v>
      </c>
      <c r="BA14" s="32" t="s">
        <v>18</v>
      </c>
      <c r="BB14" s="11"/>
    </row>
    <row r="15" spans="1:54" ht="16.5" customHeight="1" x14ac:dyDescent="0.35">
      <c r="A15" s="38"/>
      <c r="B15" s="37"/>
      <c r="C15" s="36" t="s">
        <v>2</v>
      </c>
      <c r="D15" s="35"/>
      <c r="E15" s="34"/>
      <c r="F15" s="34"/>
      <c r="G15" s="34"/>
      <c r="H15" s="34"/>
      <c r="I15" s="34"/>
      <c r="J15" s="34"/>
      <c r="K15" s="32">
        <v>46</v>
      </c>
      <c r="L15" s="32">
        <v>403</v>
      </c>
      <c r="M15" s="32" t="s">
        <v>18</v>
      </c>
      <c r="N15" s="32" t="s">
        <v>18</v>
      </c>
      <c r="O15" s="32" t="s">
        <v>18</v>
      </c>
      <c r="P15" s="32" t="s">
        <v>18</v>
      </c>
      <c r="Q15" s="32" t="s">
        <v>18</v>
      </c>
      <c r="R15" s="32" t="s">
        <v>18</v>
      </c>
      <c r="S15" s="32" t="s">
        <v>18</v>
      </c>
      <c r="T15" s="32" t="s">
        <v>18</v>
      </c>
      <c r="U15" s="32" t="s">
        <v>18</v>
      </c>
      <c r="V15" s="32" t="s">
        <v>18</v>
      </c>
      <c r="W15" s="32" t="s">
        <v>18</v>
      </c>
      <c r="X15" s="32" t="s">
        <v>18</v>
      </c>
      <c r="Y15" s="32" t="s">
        <v>18</v>
      </c>
      <c r="Z15" s="32" t="s">
        <v>18</v>
      </c>
      <c r="AA15" s="32" t="s">
        <v>18</v>
      </c>
      <c r="AB15" s="32" t="s">
        <v>18</v>
      </c>
      <c r="AC15" s="32" t="s">
        <v>18</v>
      </c>
      <c r="AD15" s="33" t="str">
        <f>IF(AB15="-","-",AB15/AA15*100)</f>
        <v>-</v>
      </c>
      <c r="AE15" s="32" t="s">
        <v>18</v>
      </c>
      <c r="AF15" s="32" t="s">
        <v>18</v>
      </c>
      <c r="AG15" s="32" t="s">
        <v>18</v>
      </c>
      <c r="AH15" s="33" t="str">
        <f>IF(AF15="-","-",AF15/AE15*100)</f>
        <v>-</v>
      </c>
      <c r="AI15" s="32" t="s">
        <v>18</v>
      </c>
      <c r="AJ15" s="32" t="s">
        <v>18</v>
      </c>
      <c r="AK15" s="32" t="s">
        <v>18</v>
      </c>
      <c r="AL15" s="33" t="str">
        <f>IF(AJ15="-","-",AJ15/AI15*100)</f>
        <v>-</v>
      </c>
      <c r="AM15" s="32" t="s">
        <v>18</v>
      </c>
      <c r="AN15" s="32" t="s">
        <v>18</v>
      </c>
      <c r="AO15" s="32" t="s">
        <v>18</v>
      </c>
      <c r="AP15" s="32" t="s">
        <v>18</v>
      </c>
      <c r="AQ15" s="32" t="s">
        <v>18</v>
      </c>
      <c r="AR15" s="32" t="s">
        <v>18</v>
      </c>
      <c r="AS15" s="32" t="s">
        <v>18</v>
      </c>
      <c r="AT15" s="32" t="s">
        <v>18</v>
      </c>
      <c r="AU15" s="32" t="s">
        <v>18</v>
      </c>
      <c r="AV15" s="32" t="s">
        <v>18</v>
      </c>
      <c r="AW15" s="32" t="s">
        <v>18</v>
      </c>
      <c r="AX15" s="32" t="s">
        <v>18</v>
      </c>
      <c r="AY15" s="32">
        <v>36</v>
      </c>
      <c r="AZ15" s="32" t="s">
        <v>18</v>
      </c>
      <c r="BA15" s="32" t="s">
        <v>18</v>
      </c>
      <c r="BB15" s="11"/>
    </row>
    <row r="16" spans="1:54" ht="16.5" customHeight="1" x14ac:dyDescent="0.35">
      <c r="A16" s="42" t="s">
        <v>24</v>
      </c>
      <c r="B16" s="41" t="s">
        <v>3</v>
      </c>
      <c r="C16" s="40"/>
      <c r="D16" s="39">
        <f>SUM(E16:J16)</f>
        <v>19</v>
      </c>
      <c r="E16" s="32">
        <v>15</v>
      </c>
      <c r="F16" s="32">
        <v>3</v>
      </c>
      <c r="G16" s="32" t="s">
        <v>18</v>
      </c>
      <c r="H16" s="32">
        <v>1</v>
      </c>
      <c r="I16" s="32" t="s">
        <v>18</v>
      </c>
      <c r="J16" s="32" t="s">
        <v>18</v>
      </c>
      <c r="K16" s="32">
        <v>31</v>
      </c>
      <c r="L16" s="32">
        <v>216</v>
      </c>
      <c r="M16" s="32" t="s">
        <v>18</v>
      </c>
      <c r="N16" s="32" t="s">
        <v>18</v>
      </c>
      <c r="O16" s="32">
        <v>20</v>
      </c>
      <c r="P16" s="32">
        <v>17</v>
      </c>
      <c r="Q16" s="32">
        <v>19</v>
      </c>
      <c r="R16" s="32">
        <v>15</v>
      </c>
      <c r="S16" s="32">
        <v>15</v>
      </c>
      <c r="T16" s="32">
        <v>20</v>
      </c>
      <c r="U16" s="32">
        <v>21</v>
      </c>
      <c r="V16" s="32">
        <v>19</v>
      </c>
      <c r="W16" s="32">
        <v>19</v>
      </c>
      <c r="X16" s="32">
        <v>27</v>
      </c>
      <c r="Y16" s="32">
        <v>23</v>
      </c>
      <c r="Z16" s="32">
        <v>37</v>
      </c>
      <c r="AA16" s="32">
        <v>19</v>
      </c>
      <c r="AB16" s="32">
        <v>18</v>
      </c>
      <c r="AC16" s="32">
        <v>18</v>
      </c>
      <c r="AD16" s="33">
        <f>IF(AB16="-","-",AB16/AA16*100)</f>
        <v>94.73684210526315</v>
      </c>
      <c r="AE16" s="32">
        <v>17</v>
      </c>
      <c r="AF16" s="32">
        <v>16</v>
      </c>
      <c r="AG16" s="32">
        <v>16</v>
      </c>
      <c r="AH16" s="33">
        <f>IF(AF16="-","-",AF16/AE16*100)</f>
        <v>94.117647058823522</v>
      </c>
      <c r="AI16" s="32">
        <v>35</v>
      </c>
      <c r="AJ16" s="32">
        <v>31</v>
      </c>
      <c r="AK16" s="32">
        <v>31</v>
      </c>
      <c r="AL16" s="33">
        <f>IF(AJ16="-","-",AJ16/AI16*100)</f>
        <v>88.571428571428569</v>
      </c>
      <c r="AM16" s="32">
        <v>45</v>
      </c>
      <c r="AN16" s="32">
        <v>45</v>
      </c>
      <c r="AO16" s="32" t="s">
        <v>18</v>
      </c>
      <c r="AP16" s="32" t="s">
        <v>18</v>
      </c>
      <c r="AQ16" s="32">
        <v>1</v>
      </c>
      <c r="AR16" s="32" t="s">
        <v>18</v>
      </c>
      <c r="AS16" s="32" t="s">
        <v>18</v>
      </c>
      <c r="AT16" s="32" t="s">
        <v>18</v>
      </c>
      <c r="AU16" s="32" t="s">
        <v>18</v>
      </c>
      <c r="AV16" s="32" t="s">
        <v>18</v>
      </c>
      <c r="AW16" s="32" t="s">
        <v>18</v>
      </c>
      <c r="AX16" s="32" t="s">
        <v>18</v>
      </c>
      <c r="AY16" s="32">
        <v>19</v>
      </c>
      <c r="AZ16" s="32">
        <v>19</v>
      </c>
      <c r="BA16" s="32" t="s">
        <v>18</v>
      </c>
      <c r="BB16" s="11"/>
    </row>
    <row r="17" spans="1:54" ht="16.5" customHeight="1" x14ac:dyDescent="0.35">
      <c r="A17" s="38"/>
      <c r="B17" s="37"/>
      <c r="C17" s="36" t="s">
        <v>2</v>
      </c>
      <c r="D17" s="35"/>
      <c r="E17" s="34"/>
      <c r="F17" s="34"/>
      <c r="G17" s="34"/>
      <c r="H17" s="34"/>
      <c r="I17" s="34"/>
      <c r="J17" s="34"/>
      <c r="K17" s="32">
        <v>31</v>
      </c>
      <c r="L17" s="32">
        <v>216</v>
      </c>
      <c r="M17" s="32" t="s">
        <v>18</v>
      </c>
      <c r="N17" s="32" t="s">
        <v>18</v>
      </c>
      <c r="O17" s="32" t="s">
        <v>18</v>
      </c>
      <c r="P17" s="72" t="s">
        <v>18</v>
      </c>
      <c r="Q17" s="32" t="s">
        <v>18</v>
      </c>
      <c r="R17" s="32" t="s">
        <v>18</v>
      </c>
      <c r="S17" s="32" t="s">
        <v>18</v>
      </c>
      <c r="T17" s="32" t="s">
        <v>18</v>
      </c>
      <c r="U17" s="32" t="s">
        <v>18</v>
      </c>
      <c r="V17" s="32" t="s">
        <v>18</v>
      </c>
      <c r="W17" s="32" t="s">
        <v>18</v>
      </c>
      <c r="X17" s="32" t="s">
        <v>18</v>
      </c>
      <c r="Y17" s="32" t="s">
        <v>18</v>
      </c>
      <c r="Z17" s="32" t="s">
        <v>18</v>
      </c>
      <c r="AA17" s="32" t="s">
        <v>18</v>
      </c>
      <c r="AB17" s="32" t="s">
        <v>18</v>
      </c>
      <c r="AC17" s="32" t="s">
        <v>18</v>
      </c>
      <c r="AD17" s="33" t="str">
        <f>IF(AB17="-","-",AB17/AA17*100)</f>
        <v>-</v>
      </c>
      <c r="AE17" s="32" t="s">
        <v>18</v>
      </c>
      <c r="AF17" s="32" t="s">
        <v>18</v>
      </c>
      <c r="AG17" s="32" t="s">
        <v>18</v>
      </c>
      <c r="AH17" s="33" t="str">
        <f>IF(AF17="-","-",AF17/AE17*100)</f>
        <v>-</v>
      </c>
      <c r="AI17" s="32" t="s">
        <v>18</v>
      </c>
      <c r="AJ17" s="32" t="s">
        <v>18</v>
      </c>
      <c r="AK17" s="32" t="s">
        <v>18</v>
      </c>
      <c r="AL17" s="33" t="str">
        <f>IF(AJ17="-","-",AJ17/AI17*100)</f>
        <v>-</v>
      </c>
      <c r="AM17" s="32" t="s">
        <v>18</v>
      </c>
      <c r="AN17" s="32" t="s">
        <v>18</v>
      </c>
      <c r="AO17" s="32" t="s">
        <v>18</v>
      </c>
      <c r="AP17" s="32" t="s">
        <v>18</v>
      </c>
      <c r="AQ17" s="32" t="s">
        <v>18</v>
      </c>
      <c r="AR17" s="32" t="s">
        <v>18</v>
      </c>
      <c r="AS17" s="32" t="s">
        <v>18</v>
      </c>
      <c r="AT17" s="32" t="s">
        <v>18</v>
      </c>
      <c r="AU17" s="32" t="s">
        <v>18</v>
      </c>
      <c r="AV17" s="32" t="s">
        <v>18</v>
      </c>
      <c r="AW17" s="32" t="s">
        <v>18</v>
      </c>
      <c r="AX17" s="32" t="s">
        <v>18</v>
      </c>
      <c r="AY17" s="32">
        <v>19</v>
      </c>
      <c r="AZ17" s="32">
        <v>19</v>
      </c>
      <c r="BA17" s="32" t="s">
        <v>18</v>
      </c>
      <c r="BB17" s="11"/>
    </row>
    <row r="18" spans="1:54" ht="16.5" customHeight="1" x14ac:dyDescent="0.35">
      <c r="A18" s="42" t="s">
        <v>23</v>
      </c>
      <c r="B18" s="41" t="s">
        <v>3</v>
      </c>
      <c r="C18" s="40"/>
      <c r="D18" s="39">
        <f>SUM(E18:J18)</f>
        <v>37</v>
      </c>
      <c r="E18" s="32">
        <v>31</v>
      </c>
      <c r="F18" s="32">
        <v>3</v>
      </c>
      <c r="G18" s="32">
        <v>3</v>
      </c>
      <c r="H18" s="32" t="s">
        <v>18</v>
      </c>
      <c r="I18" s="32" t="s">
        <v>18</v>
      </c>
      <c r="J18" s="32" t="s">
        <v>18</v>
      </c>
      <c r="K18" s="32">
        <v>51</v>
      </c>
      <c r="L18" s="32">
        <v>374</v>
      </c>
      <c r="M18" s="32" t="s">
        <v>18</v>
      </c>
      <c r="N18" s="32" t="s">
        <v>18</v>
      </c>
      <c r="O18" s="32" t="s">
        <v>18</v>
      </c>
      <c r="P18" s="32" t="s">
        <v>18</v>
      </c>
      <c r="Q18" s="32" t="s">
        <v>18</v>
      </c>
      <c r="R18" s="32">
        <v>22</v>
      </c>
      <c r="S18" s="32">
        <v>19</v>
      </c>
      <c r="T18" s="32">
        <v>19</v>
      </c>
      <c r="U18" s="32">
        <v>23</v>
      </c>
      <c r="V18" s="32">
        <v>21</v>
      </c>
      <c r="W18" s="32">
        <v>21</v>
      </c>
      <c r="X18" s="32">
        <v>25</v>
      </c>
      <c r="Y18" s="32">
        <v>21</v>
      </c>
      <c r="Z18" s="32">
        <v>21</v>
      </c>
      <c r="AA18" s="32">
        <v>30</v>
      </c>
      <c r="AB18" s="32">
        <v>29</v>
      </c>
      <c r="AC18" s="32">
        <v>29</v>
      </c>
      <c r="AD18" s="33">
        <f>IF(AB18="-","-",AB18/AA18*100)</f>
        <v>96.666666666666671</v>
      </c>
      <c r="AE18" s="32">
        <v>40</v>
      </c>
      <c r="AF18" s="32">
        <v>40</v>
      </c>
      <c r="AG18" s="32">
        <v>40</v>
      </c>
      <c r="AH18" s="33">
        <f>IF(AF18="-","-",AF18/AE18*100)</f>
        <v>100</v>
      </c>
      <c r="AI18" s="32">
        <v>35</v>
      </c>
      <c r="AJ18" s="32">
        <v>32</v>
      </c>
      <c r="AK18" s="32">
        <v>32</v>
      </c>
      <c r="AL18" s="33">
        <f>IF(AJ18="-","-",AJ18/AI18*100)</f>
        <v>91.428571428571431</v>
      </c>
      <c r="AM18" s="32">
        <v>26</v>
      </c>
      <c r="AN18" s="32">
        <v>26</v>
      </c>
      <c r="AO18" s="32" t="s">
        <v>18</v>
      </c>
      <c r="AP18" s="32" t="s">
        <v>18</v>
      </c>
      <c r="AQ18" s="32" t="s">
        <v>18</v>
      </c>
      <c r="AR18" s="32" t="s">
        <v>18</v>
      </c>
      <c r="AS18" s="32" t="s">
        <v>18</v>
      </c>
      <c r="AT18" s="32" t="s">
        <v>18</v>
      </c>
      <c r="AU18" s="32">
        <v>1</v>
      </c>
      <c r="AV18" s="32">
        <v>1</v>
      </c>
      <c r="AW18" s="32">
        <v>2</v>
      </c>
      <c r="AX18" s="32" t="s">
        <v>18</v>
      </c>
      <c r="AY18" s="32" t="s">
        <v>18</v>
      </c>
      <c r="AZ18" s="32" t="s">
        <v>18</v>
      </c>
      <c r="BA18" s="32" t="s">
        <v>18</v>
      </c>
      <c r="BB18" s="11"/>
    </row>
    <row r="19" spans="1:54" ht="16.5" customHeight="1" x14ac:dyDescent="0.35">
      <c r="A19" s="38"/>
      <c r="B19" s="37"/>
      <c r="C19" s="36" t="s">
        <v>2</v>
      </c>
      <c r="D19" s="35"/>
      <c r="E19" s="34"/>
      <c r="F19" s="34"/>
      <c r="G19" s="34"/>
      <c r="H19" s="34"/>
      <c r="I19" s="34"/>
      <c r="J19" s="34"/>
      <c r="K19" s="32">
        <v>51</v>
      </c>
      <c r="L19" s="32">
        <v>374</v>
      </c>
      <c r="M19" s="32" t="s">
        <v>18</v>
      </c>
      <c r="N19" s="32" t="s">
        <v>18</v>
      </c>
      <c r="O19" s="32" t="s">
        <v>18</v>
      </c>
      <c r="P19" s="32" t="s">
        <v>18</v>
      </c>
      <c r="Q19" s="32" t="s">
        <v>18</v>
      </c>
      <c r="R19" s="32" t="s">
        <v>18</v>
      </c>
      <c r="S19" s="32" t="s">
        <v>18</v>
      </c>
      <c r="T19" s="32" t="s">
        <v>18</v>
      </c>
      <c r="U19" s="32" t="s">
        <v>18</v>
      </c>
      <c r="V19" s="32" t="s">
        <v>18</v>
      </c>
      <c r="W19" s="32" t="s">
        <v>18</v>
      </c>
      <c r="X19" s="32" t="s">
        <v>18</v>
      </c>
      <c r="Y19" s="32" t="s">
        <v>18</v>
      </c>
      <c r="Z19" s="32" t="s">
        <v>18</v>
      </c>
      <c r="AA19" s="32" t="s">
        <v>18</v>
      </c>
      <c r="AB19" s="32" t="s">
        <v>18</v>
      </c>
      <c r="AC19" s="32" t="s">
        <v>18</v>
      </c>
      <c r="AD19" s="33" t="str">
        <f>IF(AB19="-","-",AB19/AA19*100)</f>
        <v>-</v>
      </c>
      <c r="AE19" s="32" t="s">
        <v>18</v>
      </c>
      <c r="AF19" s="32" t="s">
        <v>18</v>
      </c>
      <c r="AG19" s="32" t="s">
        <v>18</v>
      </c>
      <c r="AH19" s="33" t="str">
        <f>IF(AF19="-","-",AF19/AE19*100)</f>
        <v>-</v>
      </c>
      <c r="AI19" s="32" t="s">
        <v>18</v>
      </c>
      <c r="AJ19" s="32" t="s">
        <v>18</v>
      </c>
      <c r="AK19" s="32" t="s">
        <v>18</v>
      </c>
      <c r="AL19" s="33" t="str">
        <f>IF(AJ19="-","-",AJ19/AI19*100)</f>
        <v>-</v>
      </c>
      <c r="AM19" s="32" t="s">
        <v>18</v>
      </c>
      <c r="AN19" s="32" t="s">
        <v>18</v>
      </c>
      <c r="AO19" s="32" t="s">
        <v>18</v>
      </c>
      <c r="AP19" s="32" t="s">
        <v>18</v>
      </c>
      <c r="AQ19" s="32" t="s">
        <v>18</v>
      </c>
      <c r="AR19" s="32" t="s">
        <v>18</v>
      </c>
      <c r="AS19" s="32" t="s">
        <v>18</v>
      </c>
      <c r="AT19" s="32" t="s">
        <v>18</v>
      </c>
      <c r="AU19" s="32" t="s">
        <v>18</v>
      </c>
      <c r="AV19" s="32" t="s">
        <v>18</v>
      </c>
      <c r="AW19" s="32" t="s">
        <v>18</v>
      </c>
      <c r="AX19" s="32" t="s">
        <v>18</v>
      </c>
      <c r="AY19" s="32" t="s">
        <v>18</v>
      </c>
      <c r="AZ19" s="32" t="s">
        <v>18</v>
      </c>
      <c r="BA19" s="32" t="s">
        <v>18</v>
      </c>
      <c r="BB19" s="11"/>
    </row>
    <row r="20" spans="1:54" ht="16.5" customHeight="1" x14ac:dyDescent="0.35">
      <c r="A20" s="42" t="s">
        <v>22</v>
      </c>
      <c r="B20" s="41" t="s">
        <v>3</v>
      </c>
      <c r="C20" s="40"/>
      <c r="D20" s="39">
        <f>SUM(E20:J20)</f>
        <v>12</v>
      </c>
      <c r="E20" s="32">
        <v>9</v>
      </c>
      <c r="F20" s="32">
        <v>1</v>
      </c>
      <c r="G20" s="32">
        <v>1</v>
      </c>
      <c r="H20" s="32">
        <v>1</v>
      </c>
      <c r="I20" s="32" t="s">
        <v>18</v>
      </c>
      <c r="J20" s="32" t="s">
        <v>18</v>
      </c>
      <c r="K20" s="32">
        <v>22</v>
      </c>
      <c r="L20" s="32">
        <v>197</v>
      </c>
      <c r="M20" s="32" t="s">
        <v>18</v>
      </c>
      <c r="N20" s="32" t="s">
        <v>18</v>
      </c>
      <c r="O20" s="32" t="s">
        <v>18</v>
      </c>
      <c r="P20" s="32" t="s">
        <v>18</v>
      </c>
      <c r="Q20" s="32" t="s">
        <v>18</v>
      </c>
      <c r="R20" s="32">
        <v>22</v>
      </c>
      <c r="S20" s="32">
        <v>21</v>
      </c>
      <c r="T20" s="32">
        <v>21</v>
      </c>
      <c r="U20" s="32">
        <v>15</v>
      </c>
      <c r="V20" s="32">
        <v>13</v>
      </c>
      <c r="W20" s="32">
        <v>13</v>
      </c>
      <c r="X20" s="32">
        <v>14</v>
      </c>
      <c r="Y20" s="32">
        <v>13</v>
      </c>
      <c r="Z20" s="32">
        <v>13</v>
      </c>
      <c r="AA20" s="32">
        <v>22</v>
      </c>
      <c r="AB20" s="32">
        <v>20</v>
      </c>
      <c r="AC20" s="32">
        <v>20</v>
      </c>
      <c r="AD20" s="33">
        <f>IF(AB20="-","-",AB20/AA20*100)</f>
        <v>90.909090909090907</v>
      </c>
      <c r="AE20" s="32">
        <v>19</v>
      </c>
      <c r="AF20" s="32">
        <v>18</v>
      </c>
      <c r="AG20" s="32">
        <v>18</v>
      </c>
      <c r="AH20" s="33">
        <f>IF(AF20="-","-",AF20/AE20*100)</f>
        <v>94.73684210526315</v>
      </c>
      <c r="AI20" s="32" t="s">
        <v>18</v>
      </c>
      <c r="AJ20" s="32" t="s">
        <v>18</v>
      </c>
      <c r="AK20" s="32" t="s">
        <v>18</v>
      </c>
      <c r="AL20" s="33" t="str">
        <f>IF(AJ20="-","-",AJ20/AI20*100)</f>
        <v>-</v>
      </c>
      <c r="AM20" s="32">
        <v>13</v>
      </c>
      <c r="AN20" s="32">
        <v>13</v>
      </c>
      <c r="AO20" s="32" t="s">
        <v>18</v>
      </c>
      <c r="AP20" s="32" t="s">
        <v>18</v>
      </c>
      <c r="AQ20" s="32" t="s">
        <v>18</v>
      </c>
      <c r="AR20" s="32" t="s">
        <v>18</v>
      </c>
      <c r="AS20" s="32" t="s">
        <v>18</v>
      </c>
      <c r="AT20" s="32" t="s">
        <v>18</v>
      </c>
      <c r="AU20" s="32" t="s">
        <v>18</v>
      </c>
      <c r="AV20" s="32" t="s">
        <v>18</v>
      </c>
      <c r="AW20" s="32" t="s">
        <v>18</v>
      </c>
      <c r="AX20" s="32" t="s">
        <v>18</v>
      </c>
      <c r="AY20" s="32">
        <v>10</v>
      </c>
      <c r="AZ20" s="32" t="s">
        <v>18</v>
      </c>
      <c r="BA20" s="32" t="s">
        <v>18</v>
      </c>
      <c r="BB20" s="11"/>
    </row>
    <row r="21" spans="1:54" ht="16.5" customHeight="1" x14ac:dyDescent="0.35">
      <c r="A21" s="38"/>
      <c r="B21" s="37"/>
      <c r="C21" s="36" t="s">
        <v>2</v>
      </c>
      <c r="D21" s="35"/>
      <c r="E21" s="34"/>
      <c r="F21" s="34"/>
      <c r="G21" s="34"/>
      <c r="H21" s="34"/>
      <c r="I21" s="34"/>
      <c r="J21" s="34"/>
      <c r="K21" s="32">
        <v>22</v>
      </c>
      <c r="L21" s="32">
        <v>197</v>
      </c>
      <c r="M21" s="32" t="s">
        <v>18</v>
      </c>
      <c r="N21" s="32" t="s">
        <v>18</v>
      </c>
      <c r="O21" s="32" t="s">
        <v>18</v>
      </c>
      <c r="P21" s="32" t="s">
        <v>18</v>
      </c>
      <c r="Q21" s="32" t="s">
        <v>18</v>
      </c>
      <c r="R21" s="32" t="s">
        <v>18</v>
      </c>
      <c r="S21" s="32" t="s">
        <v>18</v>
      </c>
      <c r="T21" s="32" t="s">
        <v>18</v>
      </c>
      <c r="U21" s="32" t="s">
        <v>18</v>
      </c>
      <c r="V21" s="32" t="s">
        <v>18</v>
      </c>
      <c r="W21" s="32" t="s">
        <v>18</v>
      </c>
      <c r="X21" s="32" t="s">
        <v>18</v>
      </c>
      <c r="Y21" s="32" t="s">
        <v>18</v>
      </c>
      <c r="Z21" s="32" t="s">
        <v>18</v>
      </c>
      <c r="AA21" s="32" t="s">
        <v>18</v>
      </c>
      <c r="AB21" s="32" t="s">
        <v>18</v>
      </c>
      <c r="AC21" s="32" t="s">
        <v>18</v>
      </c>
      <c r="AD21" s="33" t="str">
        <f>IF(AB21="-","-",AB21/AA21*100)</f>
        <v>-</v>
      </c>
      <c r="AE21" s="32" t="s">
        <v>18</v>
      </c>
      <c r="AF21" s="32" t="s">
        <v>18</v>
      </c>
      <c r="AG21" s="32" t="s">
        <v>18</v>
      </c>
      <c r="AH21" s="33" t="str">
        <f>IF(AF21="-","-",AF21/AE21*100)</f>
        <v>-</v>
      </c>
      <c r="AI21" s="32" t="s">
        <v>18</v>
      </c>
      <c r="AJ21" s="32" t="s">
        <v>18</v>
      </c>
      <c r="AK21" s="32" t="s">
        <v>18</v>
      </c>
      <c r="AL21" s="33" t="str">
        <f>IF(AJ21="-","-",AJ21/AI21*100)</f>
        <v>-</v>
      </c>
      <c r="AM21" s="32" t="s">
        <v>18</v>
      </c>
      <c r="AN21" s="32" t="s">
        <v>18</v>
      </c>
      <c r="AO21" s="32" t="s">
        <v>18</v>
      </c>
      <c r="AP21" s="32" t="s">
        <v>18</v>
      </c>
      <c r="AQ21" s="32" t="s">
        <v>18</v>
      </c>
      <c r="AR21" s="32" t="s">
        <v>18</v>
      </c>
      <c r="AS21" s="32" t="s">
        <v>18</v>
      </c>
      <c r="AT21" s="32" t="s">
        <v>18</v>
      </c>
      <c r="AU21" s="32" t="s">
        <v>18</v>
      </c>
      <c r="AV21" s="32" t="s">
        <v>18</v>
      </c>
      <c r="AW21" s="32" t="s">
        <v>18</v>
      </c>
      <c r="AX21" s="32" t="s">
        <v>18</v>
      </c>
      <c r="AY21" s="32">
        <v>10</v>
      </c>
      <c r="AZ21" s="32" t="s">
        <v>18</v>
      </c>
      <c r="BA21" s="32" t="s">
        <v>18</v>
      </c>
      <c r="BB21" s="11"/>
    </row>
    <row r="22" spans="1:54" ht="16.5" customHeight="1" x14ac:dyDescent="0.35">
      <c r="A22" s="42" t="s">
        <v>21</v>
      </c>
      <c r="B22" s="41" t="s">
        <v>3</v>
      </c>
      <c r="C22" s="40"/>
      <c r="D22" s="39">
        <f>SUM(E22:J22)</f>
        <v>168</v>
      </c>
      <c r="E22" s="32">
        <v>155</v>
      </c>
      <c r="F22" s="32">
        <v>12</v>
      </c>
      <c r="G22" s="32">
        <v>1</v>
      </c>
      <c r="H22" s="32" t="s">
        <v>18</v>
      </c>
      <c r="I22" s="32" t="s">
        <v>18</v>
      </c>
      <c r="J22" s="32" t="s">
        <v>18</v>
      </c>
      <c r="K22" s="32">
        <v>239</v>
      </c>
      <c r="L22" s="32">
        <v>1749</v>
      </c>
      <c r="M22" s="32" t="s">
        <v>18</v>
      </c>
      <c r="N22" s="32" t="s">
        <v>18</v>
      </c>
      <c r="O22" s="32" t="s">
        <v>18</v>
      </c>
      <c r="P22" s="32" t="s">
        <v>18</v>
      </c>
      <c r="Q22" s="32" t="s">
        <v>18</v>
      </c>
      <c r="R22" s="32">
        <v>168</v>
      </c>
      <c r="S22" s="32">
        <v>153</v>
      </c>
      <c r="T22" s="32">
        <v>154</v>
      </c>
      <c r="U22" s="32">
        <v>164</v>
      </c>
      <c r="V22" s="32">
        <v>126</v>
      </c>
      <c r="W22" s="32">
        <v>127</v>
      </c>
      <c r="X22" s="32">
        <v>192</v>
      </c>
      <c r="Y22" s="32">
        <v>166</v>
      </c>
      <c r="Z22" s="32">
        <v>167</v>
      </c>
      <c r="AA22" s="32">
        <v>215</v>
      </c>
      <c r="AB22" s="32">
        <v>201</v>
      </c>
      <c r="AC22" s="32">
        <v>201</v>
      </c>
      <c r="AD22" s="33">
        <f>IF(AB22="-","-",AB22/AA22*100)</f>
        <v>93.488372093023258</v>
      </c>
      <c r="AE22" s="32">
        <v>213</v>
      </c>
      <c r="AF22" s="32">
        <v>206</v>
      </c>
      <c r="AG22" s="32">
        <v>206</v>
      </c>
      <c r="AH22" s="33">
        <f>IF(AF22="-","-",AF22/AE22*100)</f>
        <v>96.713615023474176</v>
      </c>
      <c r="AI22" s="32" t="s">
        <v>18</v>
      </c>
      <c r="AJ22" s="32" t="s">
        <v>18</v>
      </c>
      <c r="AK22" s="32" t="s">
        <v>18</v>
      </c>
      <c r="AL22" s="33" t="str">
        <f>IF(AJ22="-","-",AJ22/AI22*100)</f>
        <v>-</v>
      </c>
      <c r="AM22" s="32" t="s">
        <v>18</v>
      </c>
      <c r="AN22" s="32" t="s">
        <v>18</v>
      </c>
      <c r="AO22" s="32" t="s">
        <v>18</v>
      </c>
      <c r="AP22" s="32" t="s">
        <v>18</v>
      </c>
      <c r="AQ22" s="32" t="s">
        <v>18</v>
      </c>
      <c r="AR22" s="32" t="s">
        <v>18</v>
      </c>
      <c r="AS22" s="32" t="s">
        <v>18</v>
      </c>
      <c r="AT22" s="32" t="s">
        <v>18</v>
      </c>
      <c r="AU22" s="32" t="s">
        <v>18</v>
      </c>
      <c r="AV22" s="32">
        <v>16</v>
      </c>
      <c r="AW22" s="32" t="s">
        <v>18</v>
      </c>
      <c r="AX22" s="32" t="s">
        <v>18</v>
      </c>
      <c r="AY22" s="32">
        <v>167</v>
      </c>
      <c r="AZ22" s="32" t="s">
        <v>18</v>
      </c>
      <c r="BA22" s="32" t="s">
        <v>18</v>
      </c>
      <c r="BB22" s="11"/>
    </row>
    <row r="23" spans="1:54" ht="16.5" customHeight="1" x14ac:dyDescent="0.35">
      <c r="A23" s="38"/>
      <c r="B23" s="37"/>
      <c r="C23" s="36" t="s">
        <v>2</v>
      </c>
      <c r="D23" s="35"/>
      <c r="E23" s="34"/>
      <c r="F23" s="34"/>
      <c r="G23" s="34"/>
      <c r="H23" s="34"/>
      <c r="I23" s="34"/>
      <c r="J23" s="34"/>
      <c r="K23" s="32">
        <v>239</v>
      </c>
      <c r="L23" s="32">
        <v>1749</v>
      </c>
      <c r="M23" s="32" t="s">
        <v>18</v>
      </c>
      <c r="N23" s="32" t="s">
        <v>18</v>
      </c>
      <c r="O23" s="32" t="s">
        <v>18</v>
      </c>
      <c r="P23" s="32" t="s">
        <v>18</v>
      </c>
      <c r="Q23" s="32" t="s">
        <v>18</v>
      </c>
      <c r="R23" s="32" t="s">
        <v>18</v>
      </c>
      <c r="S23" s="72" t="s">
        <v>18</v>
      </c>
      <c r="T23" s="32" t="s">
        <v>18</v>
      </c>
      <c r="U23" s="32" t="s">
        <v>18</v>
      </c>
      <c r="V23" s="32" t="s">
        <v>18</v>
      </c>
      <c r="W23" s="32" t="s">
        <v>18</v>
      </c>
      <c r="X23" s="32" t="s">
        <v>18</v>
      </c>
      <c r="Y23" s="32" t="s">
        <v>18</v>
      </c>
      <c r="Z23" s="32" t="s">
        <v>18</v>
      </c>
      <c r="AA23" s="32" t="s">
        <v>18</v>
      </c>
      <c r="AB23" s="32" t="s">
        <v>18</v>
      </c>
      <c r="AC23" s="32" t="s">
        <v>18</v>
      </c>
      <c r="AD23" s="33" t="str">
        <f>IF(AB23="-","-",AB23/AA23*100)</f>
        <v>-</v>
      </c>
      <c r="AE23" s="32" t="s">
        <v>18</v>
      </c>
      <c r="AF23" s="32" t="s">
        <v>18</v>
      </c>
      <c r="AG23" s="32" t="s">
        <v>18</v>
      </c>
      <c r="AH23" s="33" t="str">
        <f>IF(AF23="-","-",AF23/AE23*100)</f>
        <v>-</v>
      </c>
      <c r="AI23" s="32" t="s">
        <v>18</v>
      </c>
      <c r="AJ23" s="32" t="s">
        <v>18</v>
      </c>
      <c r="AK23" s="32" t="s">
        <v>18</v>
      </c>
      <c r="AL23" s="33" t="str">
        <f>IF(AJ23="-","-",AJ23/AI23*100)</f>
        <v>-</v>
      </c>
      <c r="AM23" s="32" t="s">
        <v>18</v>
      </c>
      <c r="AN23" s="32" t="s">
        <v>18</v>
      </c>
      <c r="AO23" s="32" t="s">
        <v>18</v>
      </c>
      <c r="AP23" s="32" t="s">
        <v>18</v>
      </c>
      <c r="AQ23" s="32" t="s">
        <v>18</v>
      </c>
      <c r="AR23" s="32" t="s">
        <v>18</v>
      </c>
      <c r="AS23" s="32" t="s">
        <v>18</v>
      </c>
      <c r="AT23" s="32" t="s">
        <v>18</v>
      </c>
      <c r="AU23" s="32" t="s">
        <v>18</v>
      </c>
      <c r="AV23" s="32" t="s">
        <v>18</v>
      </c>
      <c r="AW23" s="32" t="s">
        <v>18</v>
      </c>
      <c r="AX23" s="32" t="s">
        <v>18</v>
      </c>
      <c r="AY23" s="32">
        <v>167</v>
      </c>
      <c r="AZ23" s="32" t="s">
        <v>18</v>
      </c>
      <c r="BA23" s="32" t="s">
        <v>18</v>
      </c>
      <c r="BB23" s="11"/>
    </row>
    <row r="24" spans="1:54" ht="16.5" customHeight="1" x14ac:dyDescent="0.35">
      <c r="A24" s="42" t="s">
        <v>20</v>
      </c>
      <c r="B24" s="41" t="s">
        <v>3</v>
      </c>
      <c r="C24" s="40"/>
      <c r="D24" s="39">
        <f>SUM(E24:J24)</f>
        <v>20</v>
      </c>
      <c r="E24" s="32">
        <v>18</v>
      </c>
      <c r="F24" s="32">
        <v>1</v>
      </c>
      <c r="G24" s="32" t="s">
        <v>18</v>
      </c>
      <c r="H24" s="32">
        <v>1</v>
      </c>
      <c r="I24" s="32" t="s">
        <v>18</v>
      </c>
      <c r="J24" s="32" t="s">
        <v>18</v>
      </c>
      <c r="K24" s="32">
        <v>33</v>
      </c>
      <c r="L24" s="32">
        <v>277</v>
      </c>
      <c r="M24" s="32" t="s">
        <v>18</v>
      </c>
      <c r="N24" s="32" t="s">
        <v>18</v>
      </c>
      <c r="O24" s="32" t="s">
        <v>18</v>
      </c>
      <c r="P24" s="32" t="s">
        <v>18</v>
      </c>
      <c r="Q24" s="32" t="s">
        <v>18</v>
      </c>
      <c r="R24" s="32">
        <v>28</v>
      </c>
      <c r="S24" s="32">
        <v>22</v>
      </c>
      <c r="T24" s="32">
        <v>22</v>
      </c>
      <c r="U24" s="32">
        <v>23</v>
      </c>
      <c r="V24" s="32">
        <v>16</v>
      </c>
      <c r="W24" s="32">
        <v>16</v>
      </c>
      <c r="X24" s="32">
        <v>25</v>
      </c>
      <c r="Y24" s="32">
        <v>19</v>
      </c>
      <c r="Z24" s="32">
        <v>19</v>
      </c>
      <c r="AA24" s="32">
        <v>27</v>
      </c>
      <c r="AB24" s="32">
        <v>25</v>
      </c>
      <c r="AC24" s="32">
        <v>25</v>
      </c>
      <c r="AD24" s="33">
        <f>IF(AB24="-","-",AB24/AA24*100)</f>
        <v>92.592592592592595</v>
      </c>
      <c r="AE24" s="32">
        <v>36</v>
      </c>
      <c r="AF24" s="32">
        <v>34</v>
      </c>
      <c r="AG24" s="32">
        <v>34</v>
      </c>
      <c r="AH24" s="33">
        <f>IF(AF24="-","-",AF24/AE24*100)</f>
        <v>94.444444444444443</v>
      </c>
      <c r="AI24" s="32" t="s">
        <v>18</v>
      </c>
      <c r="AJ24" s="32" t="s">
        <v>18</v>
      </c>
      <c r="AK24" s="32" t="s">
        <v>18</v>
      </c>
      <c r="AL24" s="33" t="str">
        <f>IF(AJ24="-","-",AJ24/AI24*100)</f>
        <v>-</v>
      </c>
      <c r="AM24" s="32">
        <v>21</v>
      </c>
      <c r="AN24" s="32">
        <v>21</v>
      </c>
      <c r="AO24" s="32" t="s">
        <v>18</v>
      </c>
      <c r="AP24" s="32" t="s">
        <v>18</v>
      </c>
      <c r="AQ24" s="32" t="s">
        <v>1</v>
      </c>
      <c r="AR24" s="32">
        <v>2</v>
      </c>
      <c r="AS24" s="32" t="s">
        <v>1</v>
      </c>
      <c r="AT24" s="32" t="s">
        <v>1</v>
      </c>
      <c r="AU24" s="32" t="s">
        <v>1</v>
      </c>
      <c r="AV24" s="32">
        <v>2</v>
      </c>
      <c r="AW24" s="32" t="s">
        <v>1</v>
      </c>
      <c r="AX24" s="32">
        <v>1</v>
      </c>
      <c r="AY24" s="32">
        <v>29</v>
      </c>
      <c r="AZ24" s="32" t="s">
        <v>18</v>
      </c>
      <c r="BA24" s="32" t="s">
        <v>18</v>
      </c>
      <c r="BB24" s="11"/>
    </row>
    <row r="25" spans="1:54" ht="16.5" customHeight="1" x14ac:dyDescent="0.35">
      <c r="A25" s="38"/>
      <c r="B25" s="37"/>
      <c r="C25" s="36" t="s">
        <v>2</v>
      </c>
      <c r="D25" s="35"/>
      <c r="E25" s="34"/>
      <c r="F25" s="34"/>
      <c r="G25" s="34"/>
      <c r="H25" s="34"/>
      <c r="I25" s="34"/>
      <c r="J25" s="34"/>
      <c r="K25" s="32">
        <v>33</v>
      </c>
      <c r="L25" s="32">
        <v>277</v>
      </c>
      <c r="M25" s="32" t="s">
        <v>18</v>
      </c>
      <c r="N25" s="32" t="s">
        <v>18</v>
      </c>
      <c r="O25" s="32" t="s">
        <v>18</v>
      </c>
      <c r="P25" s="32" t="s">
        <v>18</v>
      </c>
      <c r="Q25" s="32" t="s">
        <v>18</v>
      </c>
      <c r="R25" s="32" t="s">
        <v>18</v>
      </c>
      <c r="S25" s="32" t="s">
        <v>18</v>
      </c>
      <c r="T25" s="32" t="s">
        <v>18</v>
      </c>
      <c r="U25" s="32" t="s">
        <v>18</v>
      </c>
      <c r="V25" s="32" t="s">
        <v>18</v>
      </c>
      <c r="W25" s="32" t="s">
        <v>18</v>
      </c>
      <c r="X25" s="32" t="s">
        <v>18</v>
      </c>
      <c r="Y25" s="32" t="s">
        <v>18</v>
      </c>
      <c r="Z25" s="32" t="s">
        <v>18</v>
      </c>
      <c r="AA25" s="32" t="s">
        <v>18</v>
      </c>
      <c r="AB25" s="32" t="s">
        <v>18</v>
      </c>
      <c r="AC25" s="32" t="s">
        <v>18</v>
      </c>
      <c r="AD25" s="33" t="str">
        <f>IF(AB25="-","-",AB25/AA25*100)</f>
        <v>-</v>
      </c>
      <c r="AE25" s="32" t="s">
        <v>18</v>
      </c>
      <c r="AF25" s="32" t="s">
        <v>18</v>
      </c>
      <c r="AG25" s="32" t="s">
        <v>18</v>
      </c>
      <c r="AH25" s="33" t="str">
        <f>IF(AF25="-","-",AF25/AE25*100)</f>
        <v>-</v>
      </c>
      <c r="AI25" s="32" t="s">
        <v>18</v>
      </c>
      <c r="AJ25" s="32" t="s">
        <v>18</v>
      </c>
      <c r="AK25" s="32" t="s">
        <v>18</v>
      </c>
      <c r="AL25" s="33" t="str">
        <f>IF(AJ25="-","-",AJ25/AI25*100)</f>
        <v>-</v>
      </c>
      <c r="AM25" s="32" t="s">
        <v>18</v>
      </c>
      <c r="AN25" s="32" t="s">
        <v>18</v>
      </c>
      <c r="AO25" s="32" t="s">
        <v>18</v>
      </c>
      <c r="AP25" s="32" t="s">
        <v>18</v>
      </c>
      <c r="AQ25" s="32" t="s">
        <v>1</v>
      </c>
      <c r="AR25" s="32" t="s">
        <v>1</v>
      </c>
      <c r="AS25" s="32" t="s">
        <v>1</v>
      </c>
      <c r="AT25" s="32" t="s">
        <v>1</v>
      </c>
      <c r="AU25" s="32" t="s">
        <v>1</v>
      </c>
      <c r="AV25" s="32" t="s">
        <v>1</v>
      </c>
      <c r="AW25" s="32" t="s">
        <v>1</v>
      </c>
      <c r="AX25" s="32" t="s">
        <v>1</v>
      </c>
      <c r="AY25" s="32">
        <v>29</v>
      </c>
      <c r="AZ25" s="32" t="s">
        <v>18</v>
      </c>
      <c r="BA25" s="32" t="s">
        <v>18</v>
      </c>
      <c r="BB25" s="11"/>
    </row>
    <row r="26" spans="1:54" ht="16.5" customHeight="1" x14ac:dyDescent="0.35">
      <c r="A26" s="42" t="s">
        <v>19</v>
      </c>
      <c r="B26" s="41" t="s">
        <v>3</v>
      </c>
      <c r="C26" s="40"/>
      <c r="D26" s="39">
        <f>SUM(E26:J26)</f>
        <v>109</v>
      </c>
      <c r="E26" s="32">
        <v>89</v>
      </c>
      <c r="F26" s="32">
        <v>10</v>
      </c>
      <c r="G26" s="32">
        <v>2</v>
      </c>
      <c r="H26" s="32" t="s">
        <v>18</v>
      </c>
      <c r="I26" s="32" t="s">
        <v>18</v>
      </c>
      <c r="J26" s="32">
        <v>8</v>
      </c>
      <c r="K26" s="32">
        <v>161</v>
      </c>
      <c r="L26" s="32">
        <v>1633</v>
      </c>
      <c r="M26" s="32" t="s">
        <v>18</v>
      </c>
      <c r="N26" s="32" t="s">
        <v>18</v>
      </c>
      <c r="O26" s="32" t="s">
        <v>18</v>
      </c>
      <c r="P26" s="32" t="s">
        <v>18</v>
      </c>
      <c r="Q26" s="32" t="s">
        <v>18</v>
      </c>
      <c r="R26" s="32">
        <v>113</v>
      </c>
      <c r="S26" s="32">
        <v>103</v>
      </c>
      <c r="T26" s="32">
        <v>103</v>
      </c>
      <c r="U26" s="32">
        <v>120</v>
      </c>
      <c r="V26" s="32">
        <v>113</v>
      </c>
      <c r="W26" s="32">
        <v>113</v>
      </c>
      <c r="X26" s="32">
        <v>107</v>
      </c>
      <c r="Y26" s="32">
        <v>106</v>
      </c>
      <c r="Z26" s="32">
        <v>106</v>
      </c>
      <c r="AA26" s="32">
        <v>100</v>
      </c>
      <c r="AB26" s="32">
        <v>90</v>
      </c>
      <c r="AC26" s="32">
        <v>90</v>
      </c>
      <c r="AD26" s="33">
        <f>IF(AB26="-","-",AB26/AA26*100)</f>
        <v>90</v>
      </c>
      <c r="AE26" s="32">
        <v>100</v>
      </c>
      <c r="AF26" s="32">
        <v>92</v>
      </c>
      <c r="AG26" s="32">
        <v>92</v>
      </c>
      <c r="AH26" s="33">
        <f>IF(AF26="-","-",AF26/AE26*100)</f>
        <v>92</v>
      </c>
      <c r="AI26" s="32" t="s">
        <v>18</v>
      </c>
      <c r="AJ26" s="32" t="s">
        <v>18</v>
      </c>
      <c r="AK26" s="32" t="s">
        <v>18</v>
      </c>
      <c r="AL26" s="33" t="str">
        <f>IF(AJ26="-","-",AJ26/AI26*100)</f>
        <v>-</v>
      </c>
      <c r="AM26" s="32" t="s">
        <v>18</v>
      </c>
      <c r="AN26" s="32" t="s">
        <v>18</v>
      </c>
      <c r="AO26" s="32">
        <v>6</v>
      </c>
      <c r="AP26" s="32" t="s">
        <v>18</v>
      </c>
      <c r="AQ26" s="32" t="s">
        <v>18</v>
      </c>
      <c r="AR26" s="32" t="s">
        <v>18</v>
      </c>
      <c r="AS26" s="32" t="s">
        <v>18</v>
      </c>
      <c r="AT26" s="32" t="s">
        <v>18</v>
      </c>
      <c r="AU26" s="32" t="s">
        <v>18</v>
      </c>
      <c r="AV26" s="32" t="s">
        <v>18</v>
      </c>
      <c r="AW26" s="32" t="s">
        <v>18</v>
      </c>
      <c r="AX26" s="32" t="s">
        <v>18</v>
      </c>
      <c r="AY26" s="32">
        <v>94</v>
      </c>
      <c r="AZ26" s="32" t="s">
        <v>18</v>
      </c>
      <c r="BA26" s="32" t="s">
        <v>18</v>
      </c>
      <c r="BB26" s="11"/>
    </row>
    <row r="27" spans="1:54" ht="16.5" customHeight="1" x14ac:dyDescent="0.35">
      <c r="A27" s="38"/>
      <c r="B27" s="37"/>
      <c r="C27" s="36" t="s">
        <v>2</v>
      </c>
      <c r="D27" s="35"/>
      <c r="E27" s="34"/>
      <c r="F27" s="34"/>
      <c r="G27" s="34"/>
      <c r="H27" s="34"/>
      <c r="I27" s="34"/>
      <c r="J27" s="34"/>
      <c r="K27" s="32">
        <v>161</v>
      </c>
      <c r="L27" s="32">
        <v>1633</v>
      </c>
      <c r="M27" s="32" t="s">
        <v>18</v>
      </c>
      <c r="N27" s="32" t="s">
        <v>18</v>
      </c>
      <c r="O27" s="32" t="s">
        <v>18</v>
      </c>
      <c r="P27" s="32" t="s">
        <v>18</v>
      </c>
      <c r="Q27" s="32" t="s">
        <v>18</v>
      </c>
      <c r="R27" s="32" t="s">
        <v>18</v>
      </c>
      <c r="S27" s="32" t="s">
        <v>18</v>
      </c>
      <c r="T27" s="32" t="s">
        <v>18</v>
      </c>
      <c r="U27" s="32" t="s">
        <v>18</v>
      </c>
      <c r="V27" s="32" t="s">
        <v>18</v>
      </c>
      <c r="W27" s="32" t="s">
        <v>18</v>
      </c>
      <c r="X27" s="32" t="s">
        <v>18</v>
      </c>
      <c r="Y27" s="32" t="s">
        <v>18</v>
      </c>
      <c r="Z27" s="32" t="s">
        <v>18</v>
      </c>
      <c r="AA27" s="32" t="s">
        <v>18</v>
      </c>
      <c r="AB27" s="32" t="s">
        <v>18</v>
      </c>
      <c r="AC27" s="32" t="s">
        <v>18</v>
      </c>
      <c r="AD27" s="33" t="str">
        <f>IF(AB27="-","-",AB27/AA27*100)</f>
        <v>-</v>
      </c>
      <c r="AE27" s="32" t="s">
        <v>18</v>
      </c>
      <c r="AF27" s="32" t="s">
        <v>18</v>
      </c>
      <c r="AG27" s="32" t="s">
        <v>18</v>
      </c>
      <c r="AH27" s="33" t="str">
        <f>IF(AF27="-","-",AF27/AE27*100)</f>
        <v>-</v>
      </c>
      <c r="AI27" s="32" t="s">
        <v>18</v>
      </c>
      <c r="AJ27" s="32" t="s">
        <v>18</v>
      </c>
      <c r="AK27" s="32" t="s">
        <v>18</v>
      </c>
      <c r="AL27" s="33" t="str">
        <f>IF(AJ27="-","-",AJ27/AI27*100)</f>
        <v>-</v>
      </c>
      <c r="AM27" s="32" t="s">
        <v>18</v>
      </c>
      <c r="AN27" s="32" t="s">
        <v>18</v>
      </c>
      <c r="AO27" s="32">
        <v>6</v>
      </c>
      <c r="AP27" s="32" t="s">
        <v>18</v>
      </c>
      <c r="AQ27" s="32" t="s">
        <v>18</v>
      </c>
      <c r="AR27" s="32" t="s">
        <v>18</v>
      </c>
      <c r="AS27" s="32" t="s">
        <v>18</v>
      </c>
      <c r="AT27" s="32" t="s">
        <v>18</v>
      </c>
      <c r="AU27" s="32" t="s">
        <v>18</v>
      </c>
      <c r="AV27" s="32" t="s">
        <v>18</v>
      </c>
      <c r="AW27" s="32" t="s">
        <v>18</v>
      </c>
      <c r="AX27" s="32" t="s">
        <v>18</v>
      </c>
      <c r="AY27" s="32">
        <v>94</v>
      </c>
      <c r="AZ27" s="32" t="s">
        <v>18</v>
      </c>
      <c r="BA27" s="32" t="s">
        <v>18</v>
      </c>
      <c r="BB27" s="11"/>
    </row>
    <row r="28" spans="1:54" ht="16.5" customHeight="1" x14ac:dyDescent="0.35">
      <c r="A28" s="71" t="s">
        <v>17</v>
      </c>
      <c r="B28" s="53" t="s">
        <v>3</v>
      </c>
      <c r="C28" s="70"/>
      <c r="D28" s="69">
        <v>1689</v>
      </c>
      <c r="E28" s="45">
        <v>1551</v>
      </c>
      <c r="F28" s="45">
        <v>108</v>
      </c>
      <c r="G28" s="45">
        <v>17</v>
      </c>
      <c r="H28" s="45">
        <v>6</v>
      </c>
      <c r="I28" s="45">
        <v>7</v>
      </c>
      <c r="J28" s="45" t="s">
        <v>1</v>
      </c>
      <c r="K28" s="45">
        <v>2689</v>
      </c>
      <c r="L28" s="45">
        <v>19635</v>
      </c>
      <c r="M28" s="45" t="s">
        <v>1</v>
      </c>
      <c r="N28" s="45" t="s">
        <v>1</v>
      </c>
      <c r="O28" s="45" t="s">
        <v>1</v>
      </c>
      <c r="P28" s="45" t="s">
        <v>1</v>
      </c>
      <c r="Q28" s="45" t="s">
        <v>1</v>
      </c>
      <c r="R28" s="45">
        <v>1712</v>
      </c>
      <c r="S28" s="45">
        <v>1665</v>
      </c>
      <c r="T28" s="45">
        <v>1665</v>
      </c>
      <c r="U28" s="45" t="s">
        <v>1</v>
      </c>
      <c r="V28" s="45" t="s">
        <v>1</v>
      </c>
      <c r="W28" s="45" t="s">
        <v>1</v>
      </c>
      <c r="X28" s="45">
        <v>1698</v>
      </c>
      <c r="Y28" s="45">
        <v>1514</v>
      </c>
      <c r="Z28" s="45">
        <v>1514</v>
      </c>
      <c r="AA28" s="45">
        <v>1750</v>
      </c>
      <c r="AB28" s="45">
        <v>1639</v>
      </c>
      <c r="AC28" s="45">
        <v>1514</v>
      </c>
      <c r="AD28" s="67">
        <v>93.657142857142858</v>
      </c>
      <c r="AE28" s="45">
        <v>1820</v>
      </c>
      <c r="AF28" s="45">
        <v>1635</v>
      </c>
      <c r="AG28" s="45">
        <v>1635</v>
      </c>
      <c r="AH28" s="67">
        <v>89.835164835164832</v>
      </c>
      <c r="AI28" s="45" t="s">
        <v>1</v>
      </c>
      <c r="AJ28" s="45" t="s">
        <v>1</v>
      </c>
      <c r="AK28" s="45" t="s">
        <v>1</v>
      </c>
      <c r="AL28" s="66" t="str">
        <f>IF(AJ28="-","-",AJ28/AI28*100)</f>
        <v>-</v>
      </c>
      <c r="AM28" s="45" t="s">
        <v>1</v>
      </c>
      <c r="AN28" s="45" t="s">
        <v>1</v>
      </c>
      <c r="AO28" s="45" t="s">
        <v>1</v>
      </c>
      <c r="AP28" s="45" t="s">
        <v>1</v>
      </c>
      <c r="AQ28" s="45" t="s">
        <v>1</v>
      </c>
      <c r="AR28" s="45">
        <v>11</v>
      </c>
      <c r="AS28" s="45" t="s">
        <v>1</v>
      </c>
      <c r="AT28" s="45">
        <v>3</v>
      </c>
      <c r="AU28" s="45">
        <v>4</v>
      </c>
      <c r="AV28" s="45">
        <v>61</v>
      </c>
      <c r="AW28" s="45" t="s">
        <v>1</v>
      </c>
      <c r="AX28" s="45" t="s">
        <v>1</v>
      </c>
      <c r="AY28" s="45">
        <v>1646</v>
      </c>
      <c r="AZ28" s="45">
        <v>3</v>
      </c>
      <c r="BA28" s="45" t="s">
        <v>1</v>
      </c>
      <c r="BB28" s="11"/>
    </row>
    <row r="29" spans="1:54" ht="16.5" customHeight="1" x14ac:dyDescent="0.35">
      <c r="A29" s="68"/>
      <c r="B29" s="50"/>
      <c r="C29" s="49" t="s">
        <v>2</v>
      </c>
      <c r="D29" s="48"/>
      <c r="E29" s="47"/>
      <c r="F29" s="47"/>
      <c r="G29" s="47"/>
      <c r="H29" s="47"/>
      <c r="I29" s="47"/>
      <c r="J29" s="47"/>
      <c r="K29" s="45">
        <v>2689</v>
      </c>
      <c r="L29" s="45">
        <v>19635</v>
      </c>
      <c r="M29" s="45" t="s">
        <v>1</v>
      </c>
      <c r="N29" s="45" t="s">
        <v>1</v>
      </c>
      <c r="O29" s="45" t="s">
        <v>1</v>
      </c>
      <c r="P29" s="45" t="s">
        <v>1</v>
      </c>
      <c r="Q29" s="45" t="s">
        <v>1</v>
      </c>
      <c r="R29" s="45" t="s">
        <v>1</v>
      </c>
      <c r="S29" s="45" t="s">
        <v>1</v>
      </c>
      <c r="T29" s="45" t="s">
        <v>1</v>
      </c>
      <c r="U29" s="45" t="s">
        <v>1</v>
      </c>
      <c r="V29" s="45" t="s">
        <v>1</v>
      </c>
      <c r="W29" s="45" t="s">
        <v>1</v>
      </c>
      <c r="X29" s="45" t="s">
        <v>1</v>
      </c>
      <c r="Y29" s="45" t="s">
        <v>1</v>
      </c>
      <c r="Z29" s="45" t="s">
        <v>1</v>
      </c>
      <c r="AA29" s="45" t="s">
        <v>1</v>
      </c>
      <c r="AB29" s="45" t="s">
        <v>1</v>
      </c>
      <c r="AC29" s="45" t="s">
        <v>1</v>
      </c>
      <c r="AD29" s="67" t="s">
        <v>1</v>
      </c>
      <c r="AE29" s="45" t="s">
        <v>1</v>
      </c>
      <c r="AF29" s="45" t="s">
        <v>1</v>
      </c>
      <c r="AG29" s="45" t="s">
        <v>1</v>
      </c>
      <c r="AH29" s="67" t="s">
        <v>1</v>
      </c>
      <c r="AI29" s="45" t="s">
        <v>1</v>
      </c>
      <c r="AJ29" s="45" t="s">
        <v>1</v>
      </c>
      <c r="AK29" s="45" t="s">
        <v>1</v>
      </c>
      <c r="AL29" s="66" t="str">
        <f>IF(AJ29="-","-",AJ29/AI29*100)</f>
        <v>-</v>
      </c>
      <c r="AM29" s="45" t="s">
        <v>1</v>
      </c>
      <c r="AN29" s="45" t="s">
        <v>1</v>
      </c>
      <c r="AO29" s="45" t="s">
        <v>1</v>
      </c>
      <c r="AP29" s="45" t="s">
        <v>1</v>
      </c>
      <c r="AQ29" s="45" t="s">
        <v>1</v>
      </c>
      <c r="AR29" s="45">
        <v>11</v>
      </c>
      <c r="AS29" s="45" t="s">
        <v>1</v>
      </c>
      <c r="AT29" s="45">
        <v>3</v>
      </c>
      <c r="AU29" s="45">
        <v>4</v>
      </c>
      <c r="AV29" s="45">
        <v>61</v>
      </c>
      <c r="AW29" s="45" t="s">
        <v>1</v>
      </c>
      <c r="AX29" s="45" t="s">
        <v>1</v>
      </c>
      <c r="AY29" s="45">
        <v>1646</v>
      </c>
      <c r="AZ29" s="45">
        <v>3</v>
      </c>
      <c r="BA29" s="45" t="s">
        <v>1</v>
      </c>
      <c r="BB29" s="11"/>
    </row>
    <row r="30" spans="1:54" s="44" customFormat="1" ht="16.5" customHeight="1" x14ac:dyDescent="0.35">
      <c r="A30" s="64" t="s">
        <v>16</v>
      </c>
      <c r="B30" s="63" t="s">
        <v>3</v>
      </c>
      <c r="C30" s="62"/>
      <c r="D30" s="55">
        <f>D32</f>
        <v>230</v>
      </c>
      <c r="E30" s="55">
        <f>E32</f>
        <v>207</v>
      </c>
      <c r="F30" s="55">
        <f>F32</f>
        <v>19</v>
      </c>
      <c r="G30" s="55">
        <f>G32</f>
        <v>4</v>
      </c>
      <c r="H30" s="55" t="str">
        <f>H32</f>
        <v>-</v>
      </c>
      <c r="I30" s="55" t="str">
        <f>I32</f>
        <v>-</v>
      </c>
      <c r="J30" s="55" t="str">
        <f>J32</f>
        <v>-</v>
      </c>
      <c r="K30" s="55">
        <f>K32</f>
        <v>374</v>
      </c>
      <c r="L30" s="55">
        <f>L32</f>
        <v>3346</v>
      </c>
      <c r="M30" s="55" t="str">
        <f>M32</f>
        <v>-</v>
      </c>
      <c r="N30" s="55" t="str">
        <f>N32</f>
        <v>-</v>
      </c>
      <c r="O30" s="55" t="str">
        <f>O32</f>
        <v>-</v>
      </c>
      <c r="P30" s="55" t="str">
        <f>P32</f>
        <v>-</v>
      </c>
      <c r="Q30" s="55" t="str">
        <f>Q32</f>
        <v>-</v>
      </c>
      <c r="R30" s="55">
        <f>R32</f>
        <v>254</v>
      </c>
      <c r="S30" s="55">
        <f>S32</f>
        <v>246</v>
      </c>
      <c r="T30" s="55">
        <f>T32</f>
        <v>263</v>
      </c>
      <c r="U30" s="55">
        <f>U32</f>
        <v>49</v>
      </c>
      <c r="V30" s="55">
        <f>V32</f>
        <v>41</v>
      </c>
      <c r="W30" s="55">
        <f>W32</f>
        <v>41</v>
      </c>
      <c r="X30" s="55">
        <f>X32</f>
        <v>99</v>
      </c>
      <c r="Y30" s="55">
        <f>Y32</f>
        <v>75</v>
      </c>
      <c r="Z30" s="55">
        <f>Z32</f>
        <v>75</v>
      </c>
      <c r="AA30" s="55">
        <f>AA32</f>
        <v>243</v>
      </c>
      <c r="AB30" s="55">
        <f>AB32</f>
        <v>231</v>
      </c>
      <c r="AC30" s="55">
        <f>AC32</f>
        <v>234</v>
      </c>
      <c r="AD30" s="56">
        <f>IF(AB30="-","-",AB30/AA30*100)</f>
        <v>95.061728395061735</v>
      </c>
      <c r="AE30" s="55">
        <f>AE32</f>
        <v>228</v>
      </c>
      <c r="AF30" s="55">
        <f>AF32</f>
        <v>221</v>
      </c>
      <c r="AG30" s="55">
        <f>AG32</f>
        <v>228</v>
      </c>
      <c r="AH30" s="56">
        <f>IF(AF30="-","-",AF30/AE30*100)</f>
        <v>96.929824561403507</v>
      </c>
      <c r="AI30" s="55">
        <f>AI32</f>
        <v>27</v>
      </c>
      <c r="AJ30" s="55">
        <f>AJ32</f>
        <v>26</v>
      </c>
      <c r="AK30" s="55">
        <f>AK32</f>
        <v>26</v>
      </c>
      <c r="AL30" s="56">
        <f>IF(AJ30="-","-",AJ30/AI30*100)</f>
        <v>96.296296296296291</v>
      </c>
      <c r="AM30" s="55" t="str">
        <f>AM32</f>
        <v>-</v>
      </c>
      <c r="AN30" s="55" t="str">
        <f>AN32</f>
        <v>-</v>
      </c>
      <c r="AO30" s="55" t="str">
        <f>AO32</f>
        <v>-</v>
      </c>
      <c r="AP30" s="55" t="str">
        <f>AP32</f>
        <v>-</v>
      </c>
      <c r="AQ30" s="55">
        <f>AQ32</f>
        <v>6</v>
      </c>
      <c r="AR30" s="55">
        <f>AR32</f>
        <v>6</v>
      </c>
      <c r="AS30" s="55">
        <f>AS32</f>
        <v>1</v>
      </c>
      <c r="AT30" s="55" t="str">
        <f>AT32</f>
        <v>-</v>
      </c>
      <c r="AU30" s="55">
        <f>AU32</f>
        <v>8</v>
      </c>
      <c r="AV30" s="55">
        <f>AV32</f>
        <v>5</v>
      </c>
      <c r="AW30" s="55">
        <f>AW32</f>
        <v>1</v>
      </c>
      <c r="AX30" s="55" t="str">
        <f>AX32</f>
        <v>-</v>
      </c>
      <c r="AY30" s="55">
        <f>AY32</f>
        <v>233</v>
      </c>
      <c r="AZ30" s="55" t="str">
        <f>AZ32</f>
        <v>-</v>
      </c>
      <c r="BA30" s="55" t="str">
        <f>BA32</f>
        <v>-</v>
      </c>
      <c r="BB30" s="31"/>
    </row>
    <row r="31" spans="1:54" s="44" customFormat="1" ht="16.5" customHeight="1" x14ac:dyDescent="0.35">
      <c r="A31" s="61"/>
      <c r="B31" s="60"/>
      <c r="C31" s="59" t="s">
        <v>2</v>
      </c>
      <c r="D31" s="58"/>
      <c r="E31" s="57"/>
      <c r="F31" s="57"/>
      <c r="G31" s="57"/>
      <c r="H31" s="57"/>
      <c r="I31" s="57"/>
      <c r="J31" s="57"/>
      <c r="K31" s="55">
        <f>K33</f>
        <v>284</v>
      </c>
      <c r="L31" s="55">
        <f>L33</f>
        <v>2528</v>
      </c>
      <c r="M31" s="55" t="str">
        <f>M33</f>
        <v>-</v>
      </c>
      <c r="N31" s="55" t="str">
        <f>N33</f>
        <v>-</v>
      </c>
      <c r="O31" s="55" t="str">
        <f>O33</f>
        <v>-</v>
      </c>
      <c r="P31" s="55" t="str">
        <f>P33</f>
        <v>-</v>
      </c>
      <c r="Q31" s="55" t="str">
        <f>Q33</f>
        <v>-</v>
      </c>
      <c r="R31" s="55" t="str">
        <f>R33</f>
        <v>-</v>
      </c>
      <c r="S31" s="55" t="str">
        <f>S33</f>
        <v>-</v>
      </c>
      <c r="T31" s="55" t="str">
        <f>T33</f>
        <v>-</v>
      </c>
      <c r="U31" s="55" t="str">
        <f>U33</f>
        <v>-</v>
      </c>
      <c r="V31" s="55" t="str">
        <f>V33</f>
        <v>-</v>
      </c>
      <c r="W31" s="55" t="str">
        <f>W33</f>
        <v>-</v>
      </c>
      <c r="X31" s="55" t="str">
        <f>X33</f>
        <v>-</v>
      </c>
      <c r="Y31" s="55" t="str">
        <f>Y33</f>
        <v>-</v>
      </c>
      <c r="Z31" s="55" t="str">
        <f>Z33</f>
        <v>-</v>
      </c>
      <c r="AA31" s="55" t="str">
        <f>AA33</f>
        <v>-</v>
      </c>
      <c r="AB31" s="55" t="str">
        <f>AB33</f>
        <v>-</v>
      </c>
      <c r="AC31" s="55" t="str">
        <f>AC33</f>
        <v>-</v>
      </c>
      <c r="AD31" s="56" t="str">
        <f>IF(AB31="-","-",AB31/AA31*100)</f>
        <v>-</v>
      </c>
      <c r="AE31" s="55" t="str">
        <f>AE33</f>
        <v>-</v>
      </c>
      <c r="AF31" s="55" t="str">
        <f>AF33</f>
        <v>-</v>
      </c>
      <c r="AG31" s="55" t="str">
        <f>AG33</f>
        <v>-</v>
      </c>
      <c r="AH31" s="56" t="str">
        <f>IF(AF31="-","-",AF31/AE31*100)</f>
        <v>-</v>
      </c>
      <c r="AI31" s="55" t="str">
        <f>AI33</f>
        <v>-</v>
      </c>
      <c r="AJ31" s="55" t="str">
        <f>AJ33</f>
        <v>-</v>
      </c>
      <c r="AK31" s="55" t="str">
        <f>AK33</f>
        <v>-</v>
      </c>
      <c r="AL31" s="56" t="str">
        <f>IF(AJ31="-","-",AJ31/AI31*100)</f>
        <v>-</v>
      </c>
      <c r="AM31" s="55" t="str">
        <f>AM33</f>
        <v>-</v>
      </c>
      <c r="AN31" s="55" t="str">
        <f>AN33</f>
        <v>-</v>
      </c>
      <c r="AO31" s="55" t="str">
        <f>AO33</f>
        <v>-</v>
      </c>
      <c r="AP31" s="55" t="str">
        <f>AP33</f>
        <v>-</v>
      </c>
      <c r="AQ31" s="55" t="str">
        <f>AQ33</f>
        <v>-</v>
      </c>
      <c r="AR31" s="55" t="str">
        <f>AR33</f>
        <v>-</v>
      </c>
      <c r="AS31" s="55" t="str">
        <f>AS33</f>
        <v>-</v>
      </c>
      <c r="AT31" s="55" t="str">
        <f>AT33</f>
        <v>-</v>
      </c>
      <c r="AU31" s="55" t="str">
        <f>AU33</f>
        <v>-</v>
      </c>
      <c r="AV31" s="55" t="str">
        <f>AV33</f>
        <v>-</v>
      </c>
      <c r="AW31" s="55" t="str">
        <f>AW33</f>
        <v>-</v>
      </c>
      <c r="AX31" s="55" t="str">
        <f>AX33</f>
        <v>-</v>
      </c>
      <c r="AY31" s="55">
        <f>AY33</f>
        <v>169</v>
      </c>
      <c r="AZ31" s="55" t="str">
        <f>AZ33</f>
        <v>-</v>
      </c>
      <c r="BA31" s="55" t="str">
        <f>BA33</f>
        <v>-</v>
      </c>
      <c r="BB31" s="31"/>
    </row>
    <row r="32" spans="1:54" s="44" customFormat="1" ht="16.5" customHeight="1" x14ac:dyDescent="0.35">
      <c r="A32" s="54" t="s">
        <v>15</v>
      </c>
      <c r="B32" s="53" t="s">
        <v>3</v>
      </c>
      <c r="C32" s="52"/>
      <c r="D32" s="45">
        <f>IF(SUM(D34,D36,D38,D40)=0,"-",SUM(D34,D36,D38,D40))</f>
        <v>230</v>
      </c>
      <c r="E32" s="45">
        <f>IF(SUM(E34,E36,E38,E40)=0,"-",SUM(E34,E36,E38,E40))</f>
        <v>207</v>
      </c>
      <c r="F32" s="45">
        <f>IF(SUM(F34,F36,F38,F40)=0,"-",SUM(F34,F36,F38,F40))</f>
        <v>19</v>
      </c>
      <c r="G32" s="45">
        <f>IF(SUM(G34,G36,G38,G40)=0,"-",SUM(G34,G36,G38,G40))</f>
        <v>4</v>
      </c>
      <c r="H32" s="45" t="str">
        <f>IF(SUM(H34,H36,H38,H40)=0,"-",SUM(H34,H36,H38,H40))</f>
        <v>-</v>
      </c>
      <c r="I32" s="45" t="str">
        <f>IF(SUM(I34,I36,I38,I40)=0,"-",SUM(I34,I36,I38,I40))</f>
        <v>-</v>
      </c>
      <c r="J32" s="45" t="str">
        <f>IF(SUM(J34,J36,J38,J40)=0,"-",SUM(J34,J36,J38,J40))</f>
        <v>-</v>
      </c>
      <c r="K32" s="45">
        <f>IF(SUM(K34,K36,K38,K40)=0,"-",SUM(K34,K36,K38,K40))</f>
        <v>374</v>
      </c>
      <c r="L32" s="45">
        <f>IF(SUM(L34,L36,L38,L40)=0,"-",SUM(L34,L36,L38,L40))</f>
        <v>3346</v>
      </c>
      <c r="M32" s="45" t="str">
        <f>IF(SUM(M34,M36,M38,M40)=0,"-",SUM(M34,M36,M38,M40))</f>
        <v>-</v>
      </c>
      <c r="N32" s="45" t="str">
        <f>IF(SUM(N34,N36,N38,N40)=0,"-",SUM(N34,N36,N38,N40))</f>
        <v>-</v>
      </c>
      <c r="O32" s="45" t="str">
        <f>IF(SUM(O34,O36,O38,O40)=0,"-",SUM(O34,O36,O38,O40))</f>
        <v>-</v>
      </c>
      <c r="P32" s="45" t="str">
        <f>IF(SUM(P34,P36,P38,P40)=0,"-",SUM(P34,P36,P38,P40))</f>
        <v>-</v>
      </c>
      <c r="Q32" s="45" t="str">
        <f>IF(SUM(Q34,Q36,Q38,Q40)=0,"-",SUM(Q34,Q36,Q38,Q40))</f>
        <v>-</v>
      </c>
      <c r="R32" s="45">
        <f>IF(SUM(R34,R36,R38,R40)=0,"-",SUM(R34,R36,R38,R40))</f>
        <v>254</v>
      </c>
      <c r="S32" s="45">
        <f>IF(SUM(S34,S36,S38,S40)=0,"-",SUM(S34,S36,S38,S40))</f>
        <v>246</v>
      </c>
      <c r="T32" s="45">
        <f>IF(SUM(T34,T36,T38,T40)=0,"-",SUM(T34,T36,T38,T40))</f>
        <v>263</v>
      </c>
      <c r="U32" s="45">
        <f>IF(SUM(U34,U36,U38,U40)=0,"-",SUM(U34,U36,U38,U40))</f>
        <v>49</v>
      </c>
      <c r="V32" s="45">
        <f>IF(SUM(V34,V36,V38,V40)=0,"-",SUM(V34,V36,V38,V40))</f>
        <v>41</v>
      </c>
      <c r="W32" s="45">
        <f>IF(SUM(W34,W36,W38,W40)=0,"-",SUM(W34,W36,W38,W40))</f>
        <v>41</v>
      </c>
      <c r="X32" s="45">
        <f>IF(SUM(X34,X36,X38,X40)=0,"-",SUM(X34,X36,X38,X40))</f>
        <v>99</v>
      </c>
      <c r="Y32" s="45">
        <f>IF(SUM(Y34,Y36,Y38,Y40)=0,"-",SUM(Y34,Y36,Y38,Y40))</f>
        <v>75</v>
      </c>
      <c r="Z32" s="45">
        <f>IF(SUM(Z34,Z36,Z38,Z40)=0,"-",SUM(Z34,Z36,Z38,Z40))</f>
        <v>75</v>
      </c>
      <c r="AA32" s="45">
        <f>IF(SUM(AA34,AA36,AA38,AA40)=0,"-",SUM(AA34,AA36,AA38,AA40))</f>
        <v>243</v>
      </c>
      <c r="AB32" s="45">
        <f>IF(SUM(AB34,AB36,AB38,AB40)=0,"-",SUM(AB34,AB36,AB38,AB40))</f>
        <v>231</v>
      </c>
      <c r="AC32" s="45">
        <f>IF(SUM(AC34,AC36,AC38,AC40)=0,"-",SUM(AC34,AC36,AC38,AC40))</f>
        <v>234</v>
      </c>
      <c r="AD32" s="46">
        <f>IF(AB32="-","-",AB32/AA32*100)</f>
        <v>95.061728395061735</v>
      </c>
      <c r="AE32" s="45">
        <f>IF(SUM(AE34,AE36,AE38,AE40)=0,"-",SUM(AE34,AE36,AE38,AE40))</f>
        <v>228</v>
      </c>
      <c r="AF32" s="45">
        <f>IF(SUM(AF34,AF36,AF38,AF40)=0,"-",SUM(AF34,AF36,AF38,AF40))</f>
        <v>221</v>
      </c>
      <c r="AG32" s="45">
        <f>IF(SUM(AG34,AG36,AG38,AG40)=0,"-",SUM(AG34,AG36,AG38,AG40))</f>
        <v>228</v>
      </c>
      <c r="AH32" s="46">
        <f>IF(AF32="-","-",AF32/AE32*100)</f>
        <v>96.929824561403507</v>
      </c>
      <c r="AI32" s="45">
        <f>IF(SUM(AI34,AI36,AI38,AI40)=0,"-",SUM(AI34,AI36,AI38,AI40))</f>
        <v>27</v>
      </c>
      <c r="AJ32" s="45">
        <f>IF(SUM(AJ34,AJ36,AJ38,AJ40)=0,"-",SUM(AJ34,AJ36,AJ38,AJ40))</f>
        <v>26</v>
      </c>
      <c r="AK32" s="45">
        <f>IF(SUM(AK34,AK36,AK38,AK40)=0,"-",SUM(AK34,AK36,AK38,AK40))</f>
        <v>26</v>
      </c>
      <c r="AL32" s="56">
        <f>IF(AJ32="-","-",AJ32/AI32*100)</f>
        <v>96.296296296296291</v>
      </c>
      <c r="AM32" s="45" t="str">
        <f>IF(SUM(AM34,AM36,AM38,AM40)=0,"-",SUM(AM34,AM36,AM38,AM40))</f>
        <v>-</v>
      </c>
      <c r="AN32" s="45" t="str">
        <f>IF(SUM(AN34,AN36,AN38,AN40)=0,"-",SUM(AN34,AN36,AN38,AN40))</f>
        <v>-</v>
      </c>
      <c r="AO32" s="45" t="str">
        <f>IF(SUM(AO34,AO36,AO38,AO40)=0,"-",SUM(AO34,AO36,AO38,AO40))</f>
        <v>-</v>
      </c>
      <c r="AP32" s="45" t="str">
        <f>IF(SUM(AP34,AP36,AP38,AP40)=0,"-",SUM(AP34,AP36,AP38,AP40))</f>
        <v>-</v>
      </c>
      <c r="AQ32" s="45">
        <f>IF(SUM(AQ34,AQ36,AQ38,AQ40)=0,"-",SUM(AQ34,AQ36,AQ38,AQ40))</f>
        <v>6</v>
      </c>
      <c r="AR32" s="45">
        <f>IF(SUM(AR34,AR36,AR38,AR40)=0,"-",SUM(AR34,AR36,AR38,AR40))</f>
        <v>6</v>
      </c>
      <c r="AS32" s="45">
        <f>IF(SUM(AS34,AS36,AS38,AS40)=0,"-",SUM(AS34,AS36,AS38,AS40))</f>
        <v>1</v>
      </c>
      <c r="AT32" s="45" t="str">
        <f>IF(SUM(AT34,AT36,AT38,AT40)=0,"-",SUM(AT34,AT36,AT38,AT40))</f>
        <v>-</v>
      </c>
      <c r="AU32" s="45">
        <f>IF(SUM(AU34,AU36,AU38,AU40)=0,"-",SUM(AU34,AU36,AU38,AU40))</f>
        <v>8</v>
      </c>
      <c r="AV32" s="45">
        <f>IF(SUM(AV34,AV36,AV38,AV40)=0,"-",SUM(AV34,AV36,AV38,AV40))</f>
        <v>5</v>
      </c>
      <c r="AW32" s="45">
        <f>IF(SUM(AW34,AW36,AW38,AW40)=0,"-",SUM(AW34,AW36,AW38,AW40))</f>
        <v>1</v>
      </c>
      <c r="AX32" s="45" t="str">
        <f>IF(SUM(AX34,AX36,AX38,AX40)=0,"-",SUM(AX34,AX36,AX38,AX40))</f>
        <v>-</v>
      </c>
      <c r="AY32" s="45">
        <f>IF(SUM(AY34,AY36,AY38,AY40)=0,"-",SUM(AY34,AY36,AY38,AY40))</f>
        <v>233</v>
      </c>
      <c r="AZ32" s="45" t="str">
        <f>IF(SUM(AZ34,AZ36,AZ38,AZ40)=0,"-",SUM(AZ34,AZ36,AZ38,AZ40))</f>
        <v>-</v>
      </c>
      <c r="BA32" s="45" t="str">
        <f>IF(SUM(BA34,BA36,BA38,BA40)=0,"-",SUM(BA34,BA36,BA38,BA40))</f>
        <v>-</v>
      </c>
      <c r="BB32" s="31"/>
    </row>
    <row r="33" spans="1:54" s="44" customFormat="1" ht="16.5" customHeight="1" x14ac:dyDescent="0.35">
      <c r="A33" s="51"/>
      <c r="B33" s="50"/>
      <c r="C33" s="49" t="s">
        <v>2</v>
      </c>
      <c r="D33" s="48"/>
      <c r="E33" s="47"/>
      <c r="F33" s="47"/>
      <c r="G33" s="47"/>
      <c r="H33" s="47"/>
      <c r="I33" s="47"/>
      <c r="J33" s="47"/>
      <c r="K33" s="45">
        <f>IF(SUM(K35,K37,K39)=0,"-",SUM(K35,K37,K39))</f>
        <v>284</v>
      </c>
      <c r="L33" s="45">
        <f>IF(SUM(L35,L37,L39)=0,"-",SUM(L35,L37,L39))</f>
        <v>2528</v>
      </c>
      <c r="M33" s="45" t="str">
        <f>IF(SUM(M35,M37,M39)=0,"-",SUM(M35,M37,M39))</f>
        <v>-</v>
      </c>
      <c r="N33" s="45" t="str">
        <f>IF(SUM(N35,N37,N39)=0,"-",SUM(N35,N37,N39))</f>
        <v>-</v>
      </c>
      <c r="O33" s="45" t="str">
        <f>IF(SUM(O35,O37,O39)=0,"-",SUM(O35,O37,O39))</f>
        <v>-</v>
      </c>
      <c r="P33" s="45" t="str">
        <f>IF(SUM(P35,P37,P39)=0,"-",SUM(P35,P37,P39))</f>
        <v>-</v>
      </c>
      <c r="Q33" s="45" t="str">
        <f>IF(SUM(Q35,Q37,Q39)=0,"-",SUM(Q35,Q37,Q39))</f>
        <v>-</v>
      </c>
      <c r="R33" s="45" t="str">
        <f>IF(SUM(R35,R37,R39)=0,"-",SUM(R35,R37,R39))</f>
        <v>-</v>
      </c>
      <c r="S33" s="45" t="str">
        <f>IF(SUM(S35,S37,S39)=0,"-",SUM(S35,S37,S39))</f>
        <v>-</v>
      </c>
      <c r="T33" s="45" t="str">
        <f>IF(SUM(T35,T37,T39)=0,"-",SUM(T35,T37,T39))</f>
        <v>-</v>
      </c>
      <c r="U33" s="45" t="str">
        <f>IF(SUM(U35,U37,U39)=0,"-",SUM(U35,U37,U39))</f>
        <v>-</v>
      </c>
      <c r="V33" s="45" t="str">
        <f>IF(SUM(V35,V37,V39)=0,"-",SUM(V35,V37,V39))</f>
        <v>-</v>
      </c>
      <c r="W33" s="45" t="str">
        <f>IF(SUM(W35,W37,W39)=0,"-",SUM(W35,W37,W39))</f>
        <v>-</v>
      </c>
      <c r="X33" s="45" t="str">
        <f>IF(SUM(X35,X37,X39)=0,"-",SUM(X35,X37,X39))</f>
        <v>-</v>
      </c>
      <c r="Y33" s="45" t="str">
        <f>IF(SUM(Y35,Y37,Y39)=0,"-",SUM(Y35,Y37,Y39))</f>
        <v>-</v>
      </c>
      <c r="Z33" s="45" t="str">
        <f>IF(SUM(Z35,Z37,Z39)=0,"-",SUM(Z35,Z37,Z39))</f>
        <v>-</v>
      </c>
      <c r="AA33" s="45" t="str">
        <f>IF(SUM(AA35,AA37,AA39)=0,"-",SUM(AA35,AA37,AA39))</f>
        <v>-</v>
      </c>
      <c r="AB33" s="45" t="str">
        <f>IF(SUM(AB35,AB37,AB39)=0,"-",SUM(AB35,AB37,AB39))</f>
        <v>-</v>
      </c>
      <c r="AC33" s="45" t="str">
        <f>IF(SUM(AC35,AC37,AC39)=0,"-",SUM(AC35,AC37,AC39))</f>
        <v>-</v>
      </c>
      <c r="AD33" s="46" t="str">
        <f>IF(AB33="-","-",AB33/AA33*100)</f>
        <v>-</v>
      </c>
      <c r="AE33" s="45" t="str">
        <f>IF(SUM(AE35,AE37,AE39)=0,"-",SUM(AE35,AE37,AE39))</f>
        <v>-</v>
      </c>
      <c r="AF33" s="45" t="str">
        <f>IF(SUM(AF35,AF37,AF39)=0,"-",SUM(AF35,AF37,AF39))</f>
        <v>-</v>
      </c>
      <c r="AG33" s="45" t="str">
        <f>IF(SUM(AG35,AG37,AG39)=0,"-",SUM(AG35,AG37,AG39))</f>
        <v>-</v>
      </c>
      <c r="AH33" s="46" t="str">
        <f>IF(AF33="-","-",AF33/AE33*100)</f>
        <v>-</v>
      </c>
      <c r="AI33" s="45" t="str">
        <f>IF(SUM(AI35,AI37,AI39)=0,"-",SUM(AI35,AI37,AI39))</f>
        <v>-</v>
      </c>
      <c r="AJ33" s="45" t="str">
        <f>IF(SUM(AJ35,AJ37,AJ39)=0,"-",SUM(AJ35,AJ37,AJ39))</f>
        <v>-</v>
      </c>
      <c r="AK33" s="45" t="str">
        <f>IF(SUM(AK35,AK37,AK39)=0,"-",SUM(AK35,AK37,AK39))</f>
        <v>-</v>
      </c>
      <c r="AL33" s="56" t="str">
        <f>IF(AJ33="-","-",AJ33/AI33*100)</f>
        <v>-</v>
      </c>
      <c r="AM33" s="45" t="str">
        <f>IF(SUM(AM35,AM37,AM39)=0,"-",SUM(AM35,AM37,AM39))</f>
        <v>-</v>
      </c>
      <c r="AN33" s="45" t="str">
        <f>IF(SUM(AN35,AN37,AN39)=0,"-",SUM(AN35,AN37,AN39))</f>
        <v>-</v>
      </c>
      <c r="AO33" s="45" t="str">
        <f>IF(SUM(AO35,AO37,AO39)=0,"-",SUM(AO35,AO37,AO39))</f>
        <v>-</v>
      </c>
      <c r="AP33" s="45" t="str">
        <f>IF(SUM(AP35,AP37,AP39)=0,"-",SUM(AP35,AP37,AP39))</f>
        <v>-</v>
      </c>
      <c r="AQ33" s="45" t="str">
        <f>IF(SUM(AQ35,AQ37,AQ39)=0,"-",SUM(AQ35,AQ37,AQ39))</f>
        <v>-</v>
      </c>
      <c r="AR33" s="45" t="str">
        <f>IF(SUM(AR35,AR37,AR39)=0,"-",SUM(AR35,AR37,AR39))</f>
        <v>-</v>
      </c>
      <c r="AS33" s="45" t="str">
        <f>IF(SUM(AS35,AS37,AS39)=0,"-",SUM(AS35,AS37,AS39))</f>
        <v>-</v>
      </c>
      <c r="AT33" s="45" t="str">
        <f>IF(SUM(AT35,AT37,AT39)=0,"-",SUM(AT35,AT37,AT39))</f>
        <v>-</v>
      </c>
      <c r="AU33" s="45" t="str">
        <f>IF(SUM(AU35,AU37,AU39)=0,"-",SUM(AU35,AU37,AU39))</f>
        <v>-</v>
      </c>
      <c r="AV33" s="45" t="str">
        <f>IF(SUM(AV35,AV37,AV39)=0,"-",SUM(AV35,AV37,AV39))</f>
        <v>-</v>
      </c>
      <c r="AW33" s="45" t="str">
        <f>IF(SUM(AW35,AW37,AW39)=0,"-",SUM(AW35,AW37,AW39))</f>
        <v>-</v>
      </c>
      <c r="AX33" s="45" t="str">
        <f>IF(SUM(AX35,AX37,AX39)=0,"-",SUM(AX35,AX37,AX39))</f>
        <v>-</v>
      </c>
      <c r="AY33" s="45">
        <f>IF(SUM(AY35,AY37,AY39)=0,"-",SUM(AY35,AY37,AY39))</f>
        <v>169</v>
      </c>
      <c r="AZ33" s="45" t="str">
        <f>IF(SUM(AZ35,AZ37,AZ39)=0,"-",SUM(AZ35,AZ37,AZ39))</f>
        <v>-</v>
      </c>
      <c r="BA33" s="45" t="str">
        <f>IF(SUM(BA35,BA37,BA39)=0,"-",SUM(BA35,BA37,BA39))</f>
        <v>-</v>
      </c>
      <c r="BB33" s="31"/>
    </row>
    <row r="34" spans="1:54" ht="16.5" customHeight="1" x14ac:dyDescent="0.35">
      <c r="A34" s="42" t="s">
        <v>14</v>
      </c>
      <c r="B34" s="41" t="s">
        <v>3</v>
      </c>
      <c r="C34" s="40"/>
      <c r="D34" s="39">
        <v>135</v>
      </c>
      <c r="E34" s="32">
        <v>120</v>
      </c>
      <c r="F34" s="32">
        <v>13</v>
      </c>
      <c r="G34" s="32">
        <v>2</v>
      </c>
      <c r="H34" s="32" t="s">
        <v>1</v>
      </c>
      <c r="I34" s="32" t="s">
        <v>1</v>
      </c>
      <c r="J34" s="32" t="s">
        <v>1</v>
      </c>
      <c r="K34" s="32">
        <v>228</v>
      </c>
      <c r="L34" s="32">
        <v>2177</v>
      </c>
      <c r="M34" s="32" t="s">
        <v>1</v>
      </c>
      <c r="N34" s="32" t="s">
        <v>1</v>
      </c>
      <c r="O34" s="32" t="s">
        <v>1</v>
      </c>
      <c r="P34" s="32" t="s">
        <v>1</v>
      </c>
      <c r="Q34" s="32" t="s">
        <v>1</v>
      </c>
      <c r="R34" s="32">
        <v>130</v>
      </c>
      <c r="S34" s="32">
        <v>127</v>
      </c>
      <c r="T34" s="32">
        <v>139</v>
      </c>
      <c r="U34" s="32" t="s">
        <v>1</v>
      </c>
      <c r="V34" s="32" t="s">
        <v>1</v>
      </c>
      <c r="W34" s="32" t="s">
        <v>1</v>
      </c>
      <c r="X34" s="32" t="s">
        <v>1</v>
      </c>
      <c r="Y34" s="32" t="s">
        <v>1</v>
      </c>
      <c r="Z34" s="32" t="s">
        <v>1</v>
      </c>
      <c r="AA34" s="32">
        <v>132</v>
      </c>
      <c r="AB34" s="32">
        <v>124</v>
      </c>
      <c r="AC34" s="32">
        <v>127</v>
      </c>
      <c r="AD34" s="33">
        <v>93.939393939393938</v>
      </c>
      <c r="AE34" s="32">
        <v>142</v>
      </c>
      <c r="AF34" s="32">
        <v>137</v>
      </c>
      <c r="AG34" s="32">
        <v>144</v>
      </c>
      <c r="AH34" s="33">
        <v>96.478873239436624</v>
      </c>
      <c r="AI34" s="32" t="s">
        <v>1</v>
      </c>
      <c r="AJ34" s="32" t="s">
        <v>1</v>
      </c>
      <c r="AK34" s="32" t="s">
        <v>1</v>
      </c>
      <c r="AL34" s="33" t="s">
        <v>1</v>
      </c>
      <c r="AM34" s="32" t="s">
        <v>1</v>
      </c>
      <c r="AN34" s="32" t="s">
        <v>1</v>
      </c>
      <c r="AO34" s="32" t="s">
        <v>1</v>
      </c>
      <c r="AP34" s="32" t="s">
        <v>1</v>
      </c>
      <c r="AQ34" s="32">
        <v>6</v>
      </c>
      <c r="AR34" s="32" t="s">
        <v>1</v>
      </c>
      <c r="AS34" s="32" t="s">
        <v>1</v>
      </c>
      <c r="AT34" s="32" t="s">
        <v>1</v>
      </c>
      <c r="AU34" s="32">
        <v>6</v>
      </c>
      <c r="AV34" s="32">
        <v>5</v>
      </c>
      <c r="AW34" s="32" t="s">
        <v>1</v>
      </c>
      <c r="AX34" s="32" t="s">
        <v>1</v>
      </c>
      <c r="AY34" s="32">
        <v>139</v>
      </c>
      <c r="AZ34" s="32" t="s">
        <v>1</v>
      </c>
      <c r="BA34" s="32" t="s">
        <v>1</v>
      </c>
      <c r="BB34" s="11"/>
    </row>
    <row r="35" spans="1:54" ht="16.5" customHeight="1" x14ac:dyDescent="0.35">
      <c r="A35" s="38"/>
      <c r="B35" s="37"/>
      <c r="C35" s="36" t="s">
        <v>2</v>
      </c>
      <c r="D35" s="35"/>
      <c r="E35" s="34"/>
      <c r="F35" s="34"/>
      <c r="G35" s="34"/>
      <c r="H35" s="34"/>
      <c r="I35" s="34"/>
      <c r="J35" s="34"/>
      <c r="K35" s="32">
        <v>228</v>
      </c>
      <c r="L35" s="32">
        <v>2177</v>
      </c>
      <c r="M35" s="32" t="s">
        <v>1</v>
      </c>
      <c r="N35" s="32" t="s">
        <v>1</v>
      </c>
      <c r="O35" s="32" t="s">
        <v>1</v>
      </c>
      <c r="P35" s="32" t="s">
        <v>1</v>
      </c>
      <c r="Q35" s="32" t="s">
        <v>1</v>
      </c>
      <c r="R35" s="32" t="s">
        <v>1</v>
      </c>
      <c r="S35" s="32" t="s">
        <v>1</v>
      </c>
      <c r="T35" s="32" t="s">
        <v>1</v>
      </c>
      <c r="U35" s="32" t="s">
        <v>1</v>
      </c>
      <c r="V35" s="32" t="s">
        <v>1</v>
      </c>
      <c r="W35" s="32" t="s">
        <v>1</v>
      </c>
      <c r="X35" s="32" t="s">
        <v>1</v>
      </c>
      <c r="Y35" s="32" t="s">
        <v>1</v>
      </c>
      <c r="Z35" s="32" t="s">
        <v>1</v>
      </c>
      <c r="AA35" s="32" t="s">
        <v>1</v>
      </c>
      <c r="AB35" s="32" t="s">
        <v>1</v>
      </c>
      <c r="AC35" s="32"/>
      <c r="AD35" s="33" t="s">
        <v>1</v>
      </c>
      <c r="AE35" s="32" t="s">
        <v>1</v>
      </c>
      <c r="AF35" s="32" t="s">
        <v>1</v>
      </c>
      <c r="AG35" s="32" t="s">
        <v>1</v>
      </c>
      <c r="AH35" s="33" t="s">
        <v>1</v>
      </c>
      <c r="AI35" s="32" t="s">
        <v>1</v>
      </c>
      <c r="AJ35" s="32" t="s">
        <v>1</v>
      </c>
      <c r="AK35" s="32" t="s">
        <v>1</v>
      </c>
      <c r="AL35" s="33" t="s">
        <v>1</v>
      </c>
      <c r="AM35" s="32" t="s">
        <v>1</v>
      </c>
      <c r="AN35" s="32" t="s">
        <v>1</v>
      </c>
      <c r="AO35" s="32" t="s">
        <v>1</v>
      </c>
      <c r="AP35" s="32" t="s">
        <v>1</v>
      </c>
      <c r="AQ35" s="32" t="s">
        <v>1</v>
      </c>
      <c r="AR35" s="32" t="s">
        <v>1</v>
      </c>
      <c r="AS35" s="32" t="s">
        <v>1</v>
      </c>
      <c r="AT35" s="32" t="s">
        <v>1</v>
      </c>
      <c r="AU35" s="32" t="s">
        <v>1</v>
      </c>
      <c r="AV35" s="32" t="s">
        <v>1</v>
      </c>
      <c r="AW35" s="32" t="s">
        <v>1</v>
      </c>
      <c r="AX35" s="32" t="s">
        <v>1</v>
      </c>
      <c r="AY35" s="32">
        <v>139</v>
      </c>
      <c r="AZ35" s="32" t="s">
        <v>1</v>
      </c>
      <c r="BA35" s="32" t="s">
        <v>1</v>
      </c>
      <c r="BB35" s="11"/>
    </row>
    <row r="36" spans="1:54" ht="16.5" customHeight="1" x14ac:dyDescent="0.35">
      <c r="A36" s="42" t="s">
        <v>13</v>
      </c>
      <c r="B36" s="41" t="s">
        <v>3</v>
      </c>
      <c r="C36" s="40"/>
      <c r="D36" s="39">
        <v>27</v>
      </c>
      <c r="E36" s="32">
        <v>27</v>
      </c>
      <c r="F36" s="32" t="s">
        <v>1</v>
      </c>
      <c r="G36" s="32" t="s">
        <v>1</v>
      </c>
      <c r="H36" s="32" t="s">
        <v>1</v>
      </c>
      <c r="I36" s="32" t="s">
        <v>1</v>
      </c>
      <c r="J36" s="32" t="s">
        <v>1</v>
      </c>
      <c r="K36" s="32">
        <v>56</v>
      </c>
      <c r="L36" s="32">
        <v>351</v>
      </c>
      <c r="M36" s="32" t="s">
        <v>1</v>
      </c>
      <c r="N36" s="32" t="s">
        <v>1</v>
      </c>
      <c r="O36" s="32" t="s">
        <v>1</v>
      </c>
      <c r="P36" s="32" t="s">
        <v>1</v>
      </c>
      <c r="Q36" s="32" t="s">
        <v>1</v>
      </c>
      <c r="R36" s="32">
        <v>50</v>
      </c>
      <c r="S36" s="32">
        <v>45</v>
      </c>
      <c r="T36" s="32">
        <v>45</v>
      </c>
      <c r="U36" s="32">
        <v>49</v>
      </c>
      <c r="V36" s="32">
        <v>41</v>
      </c>
      <c r="W36" s="32">
        <v>41</v>
      </c>
      <c r="X36" s="32">
        <v>99</v>
      </c>
      <c r="Y36" s="32">
        <v>75</v>
      </c>
      <c r="Z36" s="32">
        <v>75</v>
      </c>
      <c r="AA36" s="32">
        <v>38</v>
      </c>
      <c r="AB36" s="32">
        <v>35</v>
      </c>
      <c r="AC36" s="32">
        <v>35</v>
      </c>
      <c r="AD36" s="33">
        <v>92.10526315789474</v>
      </c>
      <c r="AE36" s="32" t="s">
        <v>1</v>
      </c>
      <c r="AF36" s="32" t="s">
        <v>1</v>
      </c>
      <c r="AG36" s="32" t="s">
        <v>1</v>
      </c>
      <c r="AH36" s="33" t="s">
        <v>1</v>
      </c>
      <c r="AI36" s="32" t="s">
        <v>1</v>
      </c>
      <c r="AJ36" s="32" t="s">
        <v>1</v>
      </c>
      <c r="AK36" s="32" t="s">
        <v>1</v>
      </c>
      <c r="AL36" s="33" t="s">
        <v>1</v>
      </c>
      <c r="AM36" s="32" t="s">
        <v>1</v>
      </c>
      <c r="AN36" s="32" t="s">
        <v>1</v>
      </c>
      <c r="AO36" s="32" t="s">
        <v>1</v>
      </c>
      <c r="AP36" s="32" t="s">
        <v>1</v>
      </c>
      <c r="AQ36" s="32" t="s">
        <v>1</v>
      </c>
      <c r="AR36" s="32">
        <v>1</v>
      </c>
      <c r="AS36" s="32">
        <v>1</v>
      </c>
      <c r="AT36" s="32" t="s">
        <v>1</v>
      </c>
      <c r="AU36" s="32" t="s">
        <v>1</v>
      </c>
      <c r="AV36" s="32" t="s">
        <v>1</v>
      </c>
      <c r="AW36" s="32" t="s">
        <v>1</v>
      </c>
      <c r="AX36" s="32" t="s">
        <v>1</v>
      </c>
      <c r="AY36" s="32">
        <v>30</v>
      </c>
      <c r="AZ36" s="32" t="s">
        <v>1</v>
      </c>
      <c r="BA36" s="32" t="s">
        <v>1</v>
      </c>
      <c r="BB36" s="11"/>
    </row>
    <row r="37" spans="1:54" ht="16.5" customHeight="1" x14ac:dyDescent="0.35">
      <c r="A37" s="38"/>
      <c r="B37" s="37"/>
      <c r="C37" s="36" t="s">
        <v>2</v>
      </c>
      <c r="D37" s="35"/>
      <c r="E37" s="34"/>
      <c r="F37" s="34"/>
      <c r="G37" s="34"/>
      <c r="H37" s="34"/>
      <c r="I37" s="34"/>
      <c r="J37" s="34"/>
      <c r="K37" s="32">
        <v>56</v>
      </c>
      <c r="L37" s="32">
        <v>351</v>
      </c>
      <c r="M37" s="32" t="s">
        <v>1</v>
      </c>
      <c r="N37" s="32" t="s">
        <v>1</v>
      </c>
      <c r="O37" s="32" t="s">
        <v>1</v>
      </c>
      <c r="P37" s="32" t="s">
        <v>1</v>
      </c>
      <c r="Q37" s="32" t="s">
        <v>1</v>
      </c>
      <c r="R37" s="32" t="s">
        <v>1</v>
      </c>
      <c r="S37" s="32" t="s">
        <v>1</v>
      </c>
      <c r="T37" s="32" t="s">
        <v>1</v>
      </c>
      <c r="U37" s="32" t="s">
        <v>1</v>
      </c>
      <c r="V37" s="32" t="s">
        <v>1</v>
      </c>
      <c r="W37" s="32" t="s">
        <v>1</v>
      </c>
      <c r="X37" s="32" t="s">
        <v>1</v>
      </c>
      <c r="Y37" s="32" t="s">
        <v>1</v>
      </c>
      <c r="Z37" s="32" t="s">
        <v>1</v>
      </c>
      <c r="AA37" s="32" t="s">
        <v>1</v>
      </c>
      <c r="AB37" s="32" t="s">
        <v>1</v>
      </c>
      <c r="AC37" s="32" t="s">
        <v>1</v>
      </c>
      <c r="AD37" s="33" t="s">
        <v>1</v>
      </c>
      <c r="AE37" s="32" t="s">
        <v>1</v>
      </c>
      <c r="AF37" s="32" t="s">
        <v>1</v>
      </c>
      <c r="AG37" s="32" t="s">
        <v>1</v>
      </c>
      <c r="AH37" s="33" t="s">
        <v>1</v>
      </c>
      <c r="AI37" s="32" t="s">
        <v>1</v>
      </c>
      <c r="AJ37" s="32" t="s">
        <v>1</v>
      </c>
      <c r="AK37" s="32" t="s">
        <v>1</v>
      </c>
      <c r="AL37" s="33" t="s">
        <v>1</v>
      </c>
      <c r="AM37" s="32" t="s">
        <v>1</v>
      </c>
      <c r="AN37" s="32" t="s">
        <v>1</v>
      </c>
      <c r="AO37" s="32" t="s">
        <v>1</v>
      </c>
      <c r="AP37" s="32" t="s">
        <v>1</v>
      </c>
      <c r="AQ37" s="32" t="s">
        <v>1</v>
      </c>
      <c r="AR37" s="32" t="s">
        <v>1</v>
      </c>
      <c r="AS37" s="32" t="s">
        <v>1</v>
      </c>
      <c r="AT37" s="32" t="s">
        <v>1</v>
      </c>
      <c r="AU37" s="32" t="s">
        <v>1</v>
      </c>
      <c r="AV37" s="32" t="s">
        <v>1</v>
      </c>
      <c r="AW37" s="32" t="s">
        <v>1</v>
      </c>
      <c r="AX37" s="32" t="s">
        <v>1</v>
      </c>
      <c r="AY37" s="32">
        <v>30</v>
      </c>
      <c r="AZ37" s="32" t="s">
        <v>1</v>
      </c>
      <c r="BA37" s="32" t="s">
        <v>1</v>
      </c>
      <c r="BB37" s="11"/>
    </row>
    <row r="38" spans="1:54" ht="16.5" customHeight="1" x14ac:dyDescent="0.35">
      <c r="A38" s="42" t="s">
        <v>12</v>
      </c>
      <c r="B38" s="41" t="s">
        <v>3</v>
      </c>
      <c r="C38" s="40"/>
      <c r="D38" s="39">
        <v>28</v>
      </c>
      <c r="E38" s="32">
        <v>25</v>
      </c>
      <c r="F38" s="32">
        <v>2</v>
      </c>
      <c r="G38" s="32">
        <v>1</v>
      </c>
      <c r="H38" s="32" t="s">
        <v>1</v>
      </c>
      <c r="I38" s="32" t="s">
        <v>1</v>
      </c>
      <c r="J38" s="32" t="s">
        <v>1</v>
      </c>
      <c r="K38" s="32">
        <v>32</v>
      </c>
      <c r="L38" s="32">
        <v>361</v>
      </c>
      <c r="M38" s="32" t="s">
        <v>1</v>
      </c>
      <c r="N38" s="32" t="s">
        <v>1</v>
      </c>
      <c r="O38" s="32" t="s">
        <v>1</v>
      </c>
      <c r="P38" s="32" t="s">
        <v>1</v>
      </c>
      <c r="Q38" s="32" t="s">
        <v>1</v>
      </c>
      <c r="R38" s="32">
        <v>37</v>
      </c>
      <c r="S38" s="32">
        <v>37</v>
      </c>
      <c r="T38" s="32">
        <v>42</v>
      </c>
      <c r="U38" s="32" t="s">
        <v>1</v>
      </c>
      <c r="V38" s="32" t="s">
        <v>1</v>
      </c>
      <c r="W38" s="32" t="s">
        <v>1</v>
      </c>
      <c r="X38" s="32" t="s">
        <v>1</v>
      </c>
      <c r="Y38" s="32" t="s">
        <v>1</v>
      </c>
      <c r="Z38" s="32" t="s">
        <v>1</v>
      </c>
      <c r="AA38" s="32">
        <v>36</v>
      </c>
      <c r="AB38" s="32">
        <v>36</v>
      </c>
      <c r="AC38" s="32">
        <v>36</v>
      </c>
      <c r="AD38" s="33">
        <v>100</v>
      </c>
      <c r="AE38" s="32">
        <v>35</v>
      </c>
      <c r="AF38" s="32">
        <v>35</v>
      </c>
      <c r="AG38" s="32">
        <v>35</v>
      </c>
      <c r="AH38" s="33">
        <v>100</v>
      </c>
      <c r="AI38" s="32">
        <v>27</v>
      </c>
      <c r="AJ38" s="32">
        <v>26</v>
      </c>
      <c r="AK38" s="32">
        <v>26</v>
      </c>
      <c r="AL38" s="33">
        <v>96.296296296296291</v>
      </c>
      <c r="AM38" s="32" t="s">
        <v>1</v>
      </c>
      <c r="AN38" s="32" t="s">
        <v>1</v>
      </c>
      <c r="AO38" s="32" t="s">
        <v>1</v>
      </c>
      <c r="AP38" s="32" t="s">
        <v>1</v>
      </c>
      <c r="AQ38" s="32" t="s">
        <v>1</v>
      </c>
      <c r="AR38" s="32">
        <v>5</v>
      </c>
      <c r="AS38" s="32" t="s">
        <v>1</v>
      </c>
      <c r="AT38" s="32" t="s">
        <v>1</v>
      </c>
      <c r="AU38" s="32">
        <v>2</v>
      </c>
      <c r="AV38" s="32" t="s">
        <v>1</v>
      </c>
      <c r="AW38" s="32">
        <v>1</v>
      </c>
      <c r="AX38" s="32" t="s">
        <v>1</v>
      </c>
      <c r="AY38" s="32">
        <v>28</v>
      </c>
      <c r="AZ38" s="32" t="s">
        <v>1</v>
      </c>
      <c r="BA38" s="32" t="s">
        <v>1</v>
      </c>
      <c r="BB38" s="11"/>
    </row>
    <row r="39" spans="1:54" ht="16.5" customHeight="1" x14ac:dyDescent="0.35">
      <c r="A39" s="38"/>
      <c r="B39" s="37"/>
      <c r="C39" s="36" t="s">
        <v>2</v>
      </c>
      <c r="D39" s="65"/>
      <c r="E39" s="34"/>
      <c r="F39" s="43"/>
      <c r="G39" s="43"/>
      <c r="H39" s="34"/>
      <c r="I39" s="34"/>
      <c r="J39" s="34"/>
      <c r="K39" s="32" t="s">
        <v>1</v>
      </c>
      <c r="L39" s="32" t="s">
        <v>1</v>
      </c>
      <c r="M39" s="32" t="s">
        <v>1</v>
      </c>
      <c r="N39" s="32" t="s">
        <v>1</v>
      </c>
      <c r="O39" s="32" t="s">
        <v>1</v>
      </c>
      <c r="P39" s="32" t="s">
        <v>1</v>
      </c>
      <c r="Q39" s="32" t="s">
        <v>1</v>
      </c>
      <c r="R39" s="32" t="s">
        <v>1</v>
      </c>
      <c r="S39" s="32" t="s">
        <v>1</v>
      </c>
      <c r="T39" s="32" t="s">
        <v>1</v>
      </c>
      <c r="U39" s="32" t="s">
        <v>1</v>
      </c>
      <c r="V39" s="32" t="s">
        <v>1</v>
      </c>
      <c r="W39" s="32" t="s">
        <v>1</v>
      </c>
      <c r="X39" s="32" t="s">
        <v>1</v>
      </c>
      <c r="Y39" s="32" t="s">
        <v>1</v>
      </c>
      <c r="Z39" s="32" t="s">
        <v>1</v>
      </c>
      <c r="AA39" s="32" t="s">
        <v>1</v>
      </c>
      <c r="AB39" s="32" t="s">
        <v>1</v>
      </c>
      <c r="AC39" s="32" t="s">
        <v>1</v>
      </c>
      <c r="AD39" s="33" t="s">
        <v>1</v>
      </c>
      <c r="AE39" s="32" t="s">
        <v>1</v>
      </c>
      <c r="AF39" s="32" t="s">
        <v>1</v>
      </c>
      <c r="AG39" s="32" t="s">
        <v>1</v>
      </c>
      <c r="AH39" s="33" t="s">
        <v>1</v>
      </c>
      <c r="AI39" s="32" t="s">
        <v>1</v>
      </c>
      <c r="AJ39" s="32" t="s">
        <v>1</v>
      </c>
      <c r="AK39" s="32" t="s">
        <v>1</v>
      </c>
      <c r="AL39" s="33" t="s">
        <v>1</v>
      </c>
      <c r="AM39" s="32" t="s">
        <v>1</v>
      </c>
      <c r="AN39" s="32" t="s">
        <v>1</v>
      </c>
      <c r="AO39" s="32" t="s">
        <v>1</v>
      </c>
      <c r="AP39" s="32" t="s">
        <v>1</v>
      </c>
      <c r="AQ39" s="32" t="s">
        <v>1</v>
      </c>
      <c r="AR39" s="32" t="s">
        <v>1</v>
      </c>
      <c r="AS39" s="32" t="s">
        <v>1</v>
      </c>
      <c r="AT39" s="32" t="s">
        <v>1</v>
      </c>
      <c r="AU39" s="32" t="s">
        <v>1</v>
      </c>
      <c r="AV39" s="32" t="s">
        <v>1</v>
      </c>
      <c r="AW39" s="32" t="s">
        <v>1</v>
      </c>
      <c r="AX39" s="32" t="s">
        <v>1</v>
      </c>
      <c r="AY39" s="32" t="s">
        <v>1</v>
      </c>
      <c r="AZ39" s="32" t="s">
        <v>1</v>
      </c>
      <c r="BA39" s="32" t="s">
        <v>1</v>
      </c>
      <c r="BB39" s="11"/>
    </row>
    <row r="40" spans="1:54" ht="16.5" customHeight="1" x14ac:dyDescent="0.35">
      <c r="A40" s="42" t="s">
        <v>11</v>
      </c>
      <c r="B40" s="41" t="s">
        <v>3</v>
      </c>
      <c r="C40" s="40"/>
      <c r="D40" s="39">
        <v>40</v>
      </c>
      <c r="E40" s="32">
        <v>35</v>
      </c>
      <c r="F40" s="32">
        <v>4</v>
      </c>
      <c r="G40" s="32">
        <v>1</v>
      </c>
      <c r="H40" s="32" t="s">
        <v>1</v>
      </c>
      <c r="I40" s="32" t="s">
        <v>1</v>
      </c>
      <c r="J40" s="32" t="s">
        <v>1</v>
      </c>
      <c r="K40" s="32">
        <v>58</v>
      </c>
      <c r="L40" s="32">
        <v>457</v>
      </c>
      <c r="M40" s="32" t="s">
        <v>1</v>
      </c>
      <c r="N40" s="32" t="s">
        <v>1</v>
      </c>
      <c r="O40" s="32" t="s">
        <v>1</v>
      </c>
      <c r="P40" s="32" t="s">
        <v>1</v>
      </c>
      <c r="Q40" s="32" t="s">
        <v>1</v>
      </c>
      <c r="R40" s="32">
        <v>37</v>
      </c>
      <c r="S40" s="32">
        <v>37</v>
      </c>
      <c r="T40" s="32">
        <v>37</v>
      </c>
      <c r="U40" s="32" t="s">
        <v>1</v>
      </c>
      <c r="V40" s="32" t="s">
        <v>1</v>
      </c>
      <c r="W40" s="32" t="s">
        <v>1</v>
      </c>
      <c r="X40" s="32" t="s">
        <v>1</v>
      </c>
      <c r="Y40" s="32" t="s">
        <v>1</v>
      </c>
      <c r="Z40" s="32" t="s">
        <v>1</v>
      </c>
      <c r="AA40" s="32">
        <v>37</v>
      </c>
      <c r="AB40" s="32">
        <v>36</v>
      </c>
      <c r="AC40" s="32">
        <v>36</v>
      </c>
      <c r="AD40" s="33">
        <v>97.297297297297305</v>
      </c>
      <c r="AE40" s="32">
        <v>51</v>
      </c>
      <c r="AF40" s="32">
        <v>49</v>
      </c>
      <c r="AG40" s="32">
        <v>49</v>
      </c>
      <c r="AH40" s="33">
        <v>96.078431372549019</v>
      </c>
      <c r="AI40" s="32" t="s">
        <v>1</v>
      </c>
      <c r="AJ40" s="32" t="s">
        <v>1</v>
      </c>
      <c r="AK40" s="32" t="s">
        <v>1</v>
      </c>
      <c r="AL40" s="33" t="s">
        <v>1</v>
      </c>
      <c r="AM40" s="32" t="s">
        <v>1</v>
      </c>
      <c r="AN40" s="32" t="s">
        <v>1</v>
      </c>
      <c r="AO40" s="32" t="s">
        <v>1</v>
      </c>
      <c r="AP40" s="32" t="s">
        <v>1</v>
      </c>
      <c r="AQ40" s="32" t="s">
        <v>1</v>
      </c>
      <c r="AR40" s="32" t="s">
        <v>1</v>
      </c>
      <c r="AS40" s="32" t="s">
        <v>1</v>
      </c>
      <c r="AT40" s="32" t="s">
        <v>1</v>
      </c>
      <c r="AU40" s="32" t="s">
        <v>1</v>
      </c>
      <c r="AV40" s="32" t="s">
        <v>1</v>
      </c>
      <c r="AW40" s="32" t="s">
        <v>1</v>
      </c>
      <c r="AX40" s="32" t="s">
        <v>1</v>
      </c>
      <c r="AY40" s="32">
        <v>36</v>
      </c>
      <c r="AZ40" s="32" t="s">
        <v>1</v>
      </c>
      <c r="BA40" s="32" t="s">
        <v>1</v>
      </c>
      <c r="BB40" s="11"/>
    </row>
    <row r="41" spans="1:54" ht="16.5" customHeight="1" x14ac:dyDescent="0.35">
      <c r="A41" s="38"/>
      <c r="B41" s="37"/>
      <c r="C41" s="36" t="s">
        <v>2</v>
      </c>
      <c r="D41" s="35"/>
      <c r="E41" s="34"/>
      <c r="F41" s="34"/>
      <c r="G41" s="34"/>
      <c r="H41" s="34"/>
      <c r="I41" s="34"/>
      <c r="J41" s="34"/>
      <c r="K41" s="32">
        <v>58</v>
      </c>
      <c r="L41" s="32">
        <v>457</v>
      </c>
      <c r="M41" s="32" t="s">
        <v>1</v>
      </c>
      <c r="N41" s="32" t="s">
        <v>1</v>
      </c>
      <c r="O41" s="32" t="s">
        <v>1</v>
      </c>
      <c r="P41" s="32" t="s">
        <v>1</v>
      </c>
      <c r="Q41" s="32" t="s">
        <v>1</v>
      </c>
      <c r="R41" s="32">
        <v>2</v>
      </c>
      <c r="S41" s="32">
        <v>2</v>
      </c>
      <c r="T41" s="32">
        <v>2</v>
      </c>
      <c r="U41" s="32" t="s">
        <v>1</v>
      </c>
      <c r="V41" s="32" t="s">
        <v>1</v>
      </c>
      <c r="W41" s="32" t="s">
        <v>1</v>
      </c>
      <c r="X41" s="32" t="s">
        <v>1</v>
      </c>
      <c r="Y41" s="32" t="s">
        <v>1</v>
      </c>
      <c r="Z41" s="32" t="s">
        <v>1</v>
      </c>
      <c r="AA41" s="32" t="s">
        <v>1</v>
      </c>
      <c r="AB41" s="32" t="s">
        <v>1</v>
      </c>
      <c r="AC41" s="32" t="s">
        <v>1</v>
      </c>
      <c r="AD41" s="33" t="s">
        <v>1</v>
      </c>
      <c r="AE41" s="32" t="s">
        <v>1</v>
      </c>
      <c r="AF41" s="32" t="s">
        <v>1</v>
      </c>
      <c r="AG41" s="32" t="s">
        <v>1</v>
      </c>
      <c r="AH41" s="33" t="s">
        <v>1</v>
      </c>
      <c r="AI41" s="32" t="s">
        <v>1</v>
      </c>
      <c r="AJ41" s="32" t="s">
        <v>1</v>
      </c>
      <c r="AK41" s="32" t="s">
        <v>1</v>
      </c>
      <c r="AL41" s="33" t="s">
        <v>1</v>
      </c>
      <c r="AM41" s="32" t="s">
        <v>1</v>
      </c>
      <c r="AN41" s="32" t="s">
        <v>1</v>
      </c>
      <c r="AO41" s="32" t="s">
        <v>1</v>
      </c>
      <c r="AP41" s="32" t="s">
        <v>1</v>
      </c>
      <c r="AQ41" s="32" t="s">
        <v>1</v>
      </c>
      <c r="AR41" s="32" t="s">
        <v>1</v>
      </c>
      <c r="AS41" s="32" t="s">
        <v>1</v>
      </c>
      <c r="AT41" s="32" t="s">
        <v>1</v>
      </c>
      <c r="AU41" s="32" t="s">
        <v>1</v>
      </c>
      <c r="AV41" s="32" t="s">
        <v>1</v>
      </c>
      <c r="AW41" s="32" t="s">
        <v>1</v>
      </c>
      <c r="AX41" s="32" t="s">
        <v>1</v>
      </c>
      <c r="AY41" s="32">
        <v>36</v>
      </c>
      <c r="AZ41" s="32" t="s">
        <v>1</v>
      </c>
      <c r="BA41" s="32" t="s">
        <v>1</v>
      </c>
      <c r="BB41" s="11"/>
    </row>
    <row r="42" spans="1:54" s="44" customFormat="1" ht="16.5" customHeight="1" x14ac:dyDescent="0.35">
      <c r="A42" s="64" t="s">
        <v>10</v>
      </c>
      <c r="B42" s="63" t="s">
        <v>3</v>
      </c>
      <c r="C42" s="62"/>
      <c r="D42" s="55">
        <f>D44</f>
        <v>153</v>
      </c>
      <c r="E42" s="55">
        <f>E44</f>
        <v>131</v>
      </c>
      <c r="F42" s="55">
        <f>F44</f>
        <v>21</v>
      </c>
      <c r="G42" s="55">
        <f>G44</f>
        <v>1</v>
      </c>
      <c r="H42" s="55" t="str">
        <f>H44</f>
        <v>-</v>
      </c>
      <c r="I42" s="55" t="str">
        <f>I44</f>
        <v>-</v>
      </c>
      <c r="J42" s="55" t="str">
        <f>J44</f>
        <v>-</v>
      </c>
      <c r="K42" s="55">
        <f>K44</f>
        <v>230</v>
      </c>
      <c r="L42" s="55">
        <f>L44</f>
        <v>1712</v>
      </c>
      <c r="M42" s="55" t="str">
        <f>M44</f>
        <v>-</v>
      </c>
      <c r="N42" s="55" t="str">
        <f>N44</f>
        <v>-</v>
      </c>
      <c r="O42" s="55">
        <f>O44</f>
        <v>45</v>
      </c>
      <c r="P42" s="55">
        <f>P44</f>
        <v>41</v>
      </c>
      <c r="Q42" s="55">
        <f>Q44</f>
        <v>41</v>
      </c>
      <c r="R42" s="55">
        <f>R44</f>
        <v>150</v>
      </c>
      <c r="S42" s="55">
        <f>S44</f>
        <v>137</v>
      </c>
      <c r="T42" s="55">
        <f>T44</f>
        <v>137</v>
      </c>
      <c r="U42" s="55">
        <f>U44</f>
        <v>36</v>
      </c>
      <c r="V42" s="55">
        <f>V44</f>
        <v>31</v>
      </c>
      <c r="W42" s="55">
        <f>W44</f>
        <v>31</v>
      </c>
      <c r="X42" s="55">
        <f>X44</f>
        <v>144</v>
      </c>
      <c r="Y42" s="55">
        <f>Y44</f>
        <v>130</v>
      </c>
      <c r="Z42" s="55">
        <f>Z44</f>
        <v>130</v>
      </c>
      <c r="AA42" s="55">
        <f>AA44</f>
        <v>134</v>
      </c>
      <c r="AB42" s="55">
        <f>AB44</f>
        <v>122</v>
      </c>
      <c r="AC42" s="55">
        <f>AC44</f>
        <v>122</v>
      </c>
      <c r="AD42" s="56">
        <f>AD44</f>
        <v>91.044776119402982</v>
      </c>
      <c r="AE42" s="55">
        <f>AE44</f>
        <v>161</v>
      </c>
      <c r="AF42" s="55">
        <f>AF44</f>
        <v>138</v>
      </c>
      <c r="AG42" s="55">
        <f>AG44</f>
        <v>138</v>
      </c>
      <c r="AH42" s="56">
        <f>AH44</f>
        <v>85.714285714285708</v>
      </c>
      <c r="AI42" s="55">
        <f>AI44</f>
        <v>81</v>
      </c>
      <c r="AJ42" s="55">
        <f>AJ44</f>
        <v>66</v>
      </c>
      <c r="AK42" s="55">
        <f>AK44</f>
        <v>66</v>
      </c>
      <c r="AL42" s="56">
        <f>AL44</f>
        <v>81.481481481481481</v>
      </c>
      <c r="AM42" s="55">
        <f>AM44</f>
        <v>18</v>
      </c>
      <c r="AN42" s="55">
        <f>AN44</f>
        <v>18</v>
      </c>
      <c r="AO42" s="55">
        <f>AO44</f>
        <v>5</v>
      </c>
      <c r="AP42" s="55" t="str">
        <f>AP44</f>
        <v>-</v>
      </c>
      <c r="AQ42" s="55">
        <f>AQ44</f>
        <v>1</v>
      </c>
      <c r="AR42" s="55">
        <f>AR44</f>
        <v>2</v>
      </c>
      <c r="AS42" s="55" t="str">
        <f>AS44</f>
        <v>-</v>
      </c>
      <c r="AT42" s="55">
        <f>AT44</f>
        <v>4</v>
      </c>
      <c r="AU42" s="55" t="str">
        <f>AU44</f>
        <v>-</v>
      </c>
      <c r="AV42" s="55">
        <f>AV44</f>
        <v>4</v>
      </c>
      <c r="AW42" s="55" t="str">
        <f>AW44</f>
        <v>-</v>
      </c>
      <c r="AX42" s="55" t="str">
        <f>AX44</f>
        <v>-</v>
      </c>
      <c r="AY42" s="55">
        <f>AY44</f>
        <v>133</v>
      </c>
      <c r="AZ42" s="55" t="str">
        <f>AZ44</f>
        <v>-</v>
      </c>
      <c r="BA42" s="55" t="str">
        <f>BA44</f>
        <v>-</v>
      </c>
      <c r="BB42" s="31"/>
    </row>
    <row r="43" spans="1:54" s="44" customFormat="1" ht="16.5" customHeight="1" x14ac:dyDescent="0.35">
      <c r="A43" s="61"/>
      <c r="B43" s="60"/>
      <c r="C43" s="59" t="s">
        <v>2</v>
      </c>
      <c r="D43" s="58"/>
      <c r="E43" s="57"/>
      <c r="F43" s="57"/>
      <c r="G43" s="57"/>
      <c r="H43" s="57"/>
      <c r="I43" s="57"/>
      <c r="J43" s="57"/>
      <c r="K43" s="55">
        <f>K45</f>
        <v>169</v>
      </c>
      <c r="L43" s="55">
        <f>L45</f>
        <v>1267</v>
      </c>
      <c r="M43" s="55" t="str">
        <f>M45</f>
        <v>-</v>
      </c>
      <c r="N43" s="55" t="str">
        <f>N45</f>
        <v>-</v>
      </c>
      <c r="O43" s="55">
        <f>O45</f>
        <v>24</v>
      </c>
      <c r="P43" s="55">
        <f>P45</f>
        <v>20</v>
      </c>
      <c r="Q43" s="55">
        <f>Q45</f>
        <v>20</v>
      </c>
      <c r="R43" s="55">
        <f>R45</f>
        <v>1</v>
      </c>
      <c r="S43" s="55">
        <f>S45</f>
        <v>1</v>
      </c>
      <c r="T43" s="55">
        <f>T45</f>
        <v>1</v>
      </c>
      <c r="U43" s="55" t="str">
        <f>U45</f>
        <v>-</v>
      </c>
      <c r="V43" s="55" t="str">
        <f>V45</f>
        <v>-</v>
      </c>
      <c r="W43" s="55" t="str">
        <f>W45</f>
        <v>-</v>
      </c>
      <c r="X43" s="55" t="str">
        <f>X45</f>
        <v>-</v>
      </c>
      <c r="Y43" s="55" t="str">
        <f>Y45</f>
        <v>-</v>
      </c>
      <c r="Z43" s="55" t="str">
        <f>Z45</f>
        <v>-</v>
      </c>
      <c r="AA43" s="55" t="str">
        <f>AA45</f>
        <v>-</v>
      </c>
      <c r="AB43" s="55" t="str">
        <f>AB45</f>
        <v>-</v>
      </c>
      <c r="AC43" s="55" t="str">
        <f>AC45</f>
        <v>-</v>
      </c>
      <c r="AD43" s="56" t="str">
        <f>AD45</f>
        <v>-</v>
      </c>
      <c r="AE43" s="55" t="str">
        <f>AE45</f>
        <v>-</v>
      </c>
      <c r="AF43" s="55" t="str">
        <f>AF45</f>
        <v>-</v>
      </c>
      <c r="AG43" s="55" t="str">
        <f>AG45</f>
        <v>-</v>
      </c>
      <c r="AH43" s="56" t="str">
        <f>AH45</f>
        <v>-</v>
      </c>
      <c r="AI43" s="55" t="str">
        <f>AI45</f>
        <v>-</v>
      </c>
      <c r="AJ43" s="55" t="str">
        <f>AJ45</f>
        <v>-</v>
      </c>
      <c r="AK43" s="55" t="str">
        <f>AK45</f>
        <v>-</v>
      </c>
      <c r="AL43" s="56" t="str">
        <f>AL45</f>
        <v>-</v>
      </c>
      <c r="AM43" s="55" t="str">
        <f>AM45</f>
        <v>-</v>
      </c>
      <c r="AN43" s="55" t="str">
        <f>AN45</f>
        <v>-</v>
      </c>
      <c r="AO43" s="55">
        <f>AO45</f>
        <v>3</v>
      </c>
      <c r="AP43" s="55" t="str">
        <f>AP45</f>
        <v>-</v>
      </c>
      <c r="AQ43" s="55">
        <f>AQ45</f>
        <v>1</v>
      </c>
      <c r="AR43" s="55">
        <f>AR45</f>
        <v>1</v>
      </c>
      <c r="AS43" s="55" t="str">
        <f>AS45</f>
        <v>-</v>
      </c>
      <c r="AT43" s="55" t="str">
        <f>AT45</f>
        <v>-</v>
      </c>
      <c r="AU43" s="55" t="str">
        <f>AU45</f>
        <v>-</v>
      </c>
      <c r="AV43" s="55" t="str">
        <f>AV45</f>
        <v>-</v>
      </c>
      <c r="AW43" s="55" t="str">
        <f>AW45</f>
        <v>-</v>
      </c>
      <c r="AX43" s="55" t="str">
        <f>AX45</f>
        <v>-</v>
      </c>
      <c r="AY43" s="55">
        <f>AY45</f>
        <v>101</v>
      </c>
      <c r="AZ43" s="55" t="str">
        <f>AZ45</f>
        <v>-</v>
      </c>
      <c r="BA43" s="55" t="str">
        <f>BA45</f>
        <v>-</v>
      </c>
      <c r="BB43" s="31"/>
    </row>
    <row r="44" spans="1:54" s="44" customFormat="1" ht="16.5" customHeight="1" x14ac:dyDescent="0.35">
      <c r="A44" s="54" t="s">
        <v>9</v>
      </c>
      <c r="B44" s="53" t="s">
        <v>3</v>
      </c>
      <c r="C44" s="52"/>
      <c r="D44" s="45">
        <f>IF(SUM(D46,D48,D50,D52,D54,)=0,"-",SUM(D46,D48,D50,D52,D54,))</f>
        <v>153</v>
      </c>
      <c r="E44" s="45">
        <f>IF(SUM(E46,E48,E50,E52,E54,)=0,"-",SUM(E46,E48,E50,E52,E54,))</f>
        <v>131</v>
      </c>
      <c r="F44" s="45">
        <f>IF(SUM(F46,F48,F50,F52,F54,)=0,"-",SUM(F46,F48,F50,F52,F54,))</f>
        <v>21</v>
      </c>
      <c r="G44" s="45">
        <f>IF(SUM(G46,G48,G50,G52,G54,)=0,"-",SUM(G46,G48,G50,G52,G54,))</f>
        <v>1</v>
      </c>
      <c r="H44" s="45" t="str">
        <f>IF(SUM(H46,H48,H50,H52,H54,)=0,"-",SUM(H46,H48,H50,H52,H54,))</f>
        <v>-</v>
      </c>
      <c r="I44" s="45" t="str">
        <f>IF(SUM(I46,I48,I50,I52,I54,)=0,"-",SUM(I46,I48,I50,I52,I54,))</f>
        <v>-</v>
      </c>
      <c r="J44" s="45" t="str">
        <f>IF(SUM(J46,J48,J50,J52,J54,)=0,"-",SUM(J46,J48,J50,J52,J54,))</f>
        <v>-</v>
      </c>
      <c r="K44" s="45">
        <f>IF(SUM(K46,K48,K50,K52,K54,)=0,"-",SUM(K46,K48,K50,K52,K54,))</f>
        <v>230</v>
      </c>
      <c r="L44" s="45">
        <f>IF(SUM(L46,L48,L50,L52,L54,)=0,"-",SUM(L46,L48,L50,L52,L54,))</f>
        <v>1712</v>
      </c>
      <c r="M44" s="45" t="str">
        <f>IF(SUM(M46,M48,M50,M52,M54,)=0,"-",SUM(M46,M48,M50,M52,M54,))</f>
        <v>-</v>
      </c>
      <c r="N44" s="45" t="str">
        <f>IF(SUM(N46,N48,N50,N52,N54,)=0,"-",SUM(N46,N48,N50,N52,N54,))</f>
        <v>-</v>
      </c>
      <c r="O44" s="45">
        <f>IF(SUM(O46,O48,O50,O52,O54,)=0,"-",SUM(O46,O48,O50,O52,O54,))</f>
        <v>45</v>
      </c>
      <c r="P44" s="45">
        <f>IF(SUM(P46,P48,P50,P52,P54,)=0,"-",SUM(P46,P48,P50,P52,P54,))</f>
        <v>41</v>
      </c>
      <c r="Q44" s="45">
        <f>IF(SUM(Q46,Q48,Q50,Q52,Q54,)=0,"-",SUM(Q46,Q48,Q50,Q52,Q54,))</f>
        <v>41</v>
      </c>
      <c r="R44" s="45">
        <f>IF(SUM(R46,R48,R50,R52,R54,)=0,"-",SUM(R46,R48,R50,R52,R54,))</f>
        <v>150</v>
      </c>
      <c r="S44" s="45">
        <f>IF(SUM(S46,S48,S50,S52,S54,)=0,"-",SUM(S46,S48,S50,S52,S54,))</f>
        <v>137</v>
      </c>
      <c r="T44" s="45">
        <f>IF(SUM(T46,T48,T50,T52,T54,)=0,"-",SUM(T46,T48,T50,T52,T54,))</f>
        <v>137</v>
      </c>
      <c r="U44" s="45">
        <f>IF(SUM(U46,U48,U50,U52,U54,)=0,"-",SUM(U46,U48,U50,U52,U54,))</f>
        <v>36</v>
      </c>
      <c r="V44" s="45">
        <f>IF(SUM(V46,V48,V50,V52,V54,)=0,"-",SUM(V46,V48,V50,V52,V54,))</f>
        <v>31</v>
      </c>
      <c r="W44" s="45">
        <f>IF(SUM(W46,W48,W50,W52,W54,)=0,"-",SUM(W46,W48,W50,W52,W54,))</f>
        <v>31</v>
      </c>
      <c r="X44" s="45">
        <f>IF(SUM(X46,X48,X50,X52,X54,)=0,"-",SUM(X46,X48,X50,X52,X54,))</f>
        <v>144</v>
      </c>
      <c r="Y44" s="45">
        <f>IF(SUM(Y46,Y48,Y50,Y52,Y54,)=0,"-",SUM(Y46,Y48,Y50,Y52,Y54,))</f>
        <v>130</v>
      </c>
      <c r="Z44" s="45">
        <f>IF(SUM(Z46,Z48,Z50,Z52,Z54,)=0,"-",SUM(Z46,Z48,Z50,Z52,Z54,))</f>
        <v>130</v>
      </c>
      <c r="AA44" s="45">
        <f>IF(SUM(AA46,AA48,AA50,AA52,AA54,)=0,"-",SUM(AA46,AA48,AA50,AA52,AA54,))</f>
        <v>134</v>
      </c>
      <c r="AB44" s="45">
        <f>IF(SUM(AB46,AB48,AB50,AB52,AB54,)=0,"-",SUM(AB46,AB48,AB50,AB52,AB54,))</f>
        <v>122</v>
      </c>
      <c r="AC44" s="45">
        <f>IF(SUM(AC46,AC48,AC50,AC52,AC54,)=0,"-",SUM(AC46,AC48,AC50,AC52,AC54,))</f>
        <v>122</v>
      </c>
      <c r="AD44" s="46">
        <f>IF(AB44="-","-",AB44/AA44*100)</f>
        <v>91.044776119402982</v>
      </c>
      <c r="AE44" s="45">
        <f>IF(SUM(AE46,AE48,AE50,AE52,AE54,)=0,"-",SUM(AE46,AE48,AE50,AE52,AE54,))</f>
        <v>161</v>
      </c>
      <c r="AF44" s="45">
        <f>IF(SUM(AF46,AF48,AF50,AF52,AF54,)=0,"-",SUM(AF46,AF48,AF50,AF52,AF54,))</f>
        <v>138</v>
      </c>
      <c r="AG44" s="45">
        <f>IF(SUM(AG46,AG48,AG50,AG52,AG54,)=0,"-",SUM(AG46,AG48,AG50,AG52,AG54,))</f>
        <v>138</v>
      </c>
      <c r="AH44" s="46">
        <f>IF(AF44="-","-",AF44/AE44*100)</f>
        <v>85.714285714285708</v>
      </c>
      <c r="AI44" s="45">
        <f>IF(SUM(AI46,AI48,AI50,AI52,AI54,)=0,"-",SUM(AI46,AI48,AI50,AI52,AI54,))</f>
        <v>81</v>
      </c>
      <c r="AJ44" s="45">
        <f>IF(SUM(AJ46,AJ48,AJ50,AJ52,AJ54,)=0,"-",SUM(AJ46,AJ48,AJ50,AJ52,AJ54,))</f>
        <v>66</v>
      </c>
      <c r="AK44" s="45">
        <f>IF(SUM(AK46,AK48,AK50,AK52,AK54,)=0,"-",SUM(AK46,AK48,AK50,AK52,AK54,))</f>
        <v>66</v>
      </c>
      <c r="AL44" s="46">
        <f>IF(AJ44="-","-",AJ44/AI44*100)</f>
        <v>81.481481481481481</v>
      </c>
      <c r="AM44" s="45">
        <f>IF(SUM(AM46,AM48,AM50,AM52,AM54,)=0,"-",SUM(AM46,AM48,AM50,AM52,AM54,))</f>
        <v>18</v>
      </c>
      <c r="AN44" s="45">
        <f>IF(SUM(AN46,AN48,AN50,AN52,AN54,)=0,"-",SUM(AN46,AN48,AN50,AN52,AN54,))</f>
        <v>18</v>
      </c>
      <c r="AO44" s="45">
        <f>IF(SUM(AO46,AO48,AO50,AO52,AO54,)=0,"-",SUM(AO46,AO48,AO50,AO52,AO54,))</f>
        <v>5</v>
      </c>
      <c r="AP44" s="45" t="str">
        <f>IF(SUM(AP46,AP48,AP50,AP52,AP54,)=0,"-",SUM(AP46,AP48,AP50,AP52,AP54,))</f>
        <v>-</v>
      </c>
      <c r="AQ44" s="45">
        <f>IF(SUM(AQ46,AQ48,AQ50,AQ52,AQ54,)=0,"-",SUM(AQ46,AQ48,AQ50,AQ52,AQ54,))</f>
        <v>1</v>
      </c>
      <c r="AR44" s="45">
        <f>IF(SUM(AR46,AR48,AR50,AR52,AR54,)=0,"-",SUM(AR46,AR48,AR50,AR52,AR54,))</f>
        <v>2</v>
      </c>
      <c r="AS44" s="45" t="str">
        <f>IF(SUM(AS46,AS48,AS50,AS52,AS54,)=0,"-",SUM(AS46,AS48,AS50,AS52,AS54,))</f>
        <v>-</v>
      </c>
      <c r="AT44" s="45">
        <f>IF(SUM(AT46,AT48,AT50,AT52,AT54,)=0,"-",SUM(AT46,AT48,AT50,AT52,AT54,))</f>
        <v>4</v>
      </c>
      <c r="AU44" s="45" t="str">
        <f>IF(SUM(AU46,AU48,AU50,AU52,AU54,)=0,"-",SUM(AU46,AU48,AU50,AU52,AU54,))</f>
        <v>-</v>
      </c>
      <c r="AV44" s="45">
        <f>IF(SUM(AV46,AV48,AV50,AV52,AV54,)=0,"-",SUM(AV46,AV48,AV50,AV52,AV54,))</f>
        <v>4</v>
      </c>
      <c r="AW44" s="45" t="str">
        <f>IF(SUM(AW46,AW48,AW50,AW52,AW54,)=0,"-",SUM(AW46,AW48,AW50,AW52,AW54,))</f>
        <v>-</v>
      </c>
      <c r="AX44" s="45" t="str">
        <f>IF(SUM(AX46,AX48,AX50,AX52,AX54,)=0,"-",SUM(AX46,AX48,AX50,AX52,AX54,))</f>
        <v>-</v>
      </c>
      <c r="AY44" s="45">
        <f>IF(SUM(AY46,AY48,AY50,AY52,AY54,)=0,"-",SUM(AY46,AY48,AY50,AY52,AY54,))</f>
        <v>133</v>
      </c>
      <c r="AZ44" s="45" t="str">
        <f>IF(SUM(AZ46,AZ48,AZ50,AZ52,AZ54,)=0,"-",SUM(AZ46,AZ48,AZ50,AZ52,AZ54,))</f>
        <v>-</v>
      </c>
      <c r="BA44" s="45" t="str">
        <f>IF(SUM(BA46,BA48,BA50,BA52,BA54,)=0,"-",SUM(BA46,BA48,BA50,BA52,BA54,))</f>
        <v>-</v>
      </c>
      <c r="BB44" s="31"/>
    </row>
    <row r="45" spans="1:54" s="44" customFormat="1" ht="16.5" customHeight="1" x14ac:dyDescent="0.35">
      <c r="A45" s="51"/>
      <c r="B45" s="50"/>
      <c r="C45" s="49" t="s">
        <v>2</v>
      </c>
      <c r="D45" s="48"/>
      <c r="E45" s="47"/>
      <c r="F45" s="47"/>
      <c r="G45" s="47"/>
      <c r="H45" s="47"/>
      <c r="I45" s="47"/>
      <c r="J45" s="47"/>
      <c r="K45" s="45">
        <f>IF(SUM(K47,K49,K51)=0,"-",SUM(K47,K49,K51))</f>
        <v>169</v>
      </c>
      <c r="L45" s="45">
        <f>IF(SUM(L47,L49,L51)=0,"-",SUM(L47,L49,L51))</f>
        <v>1267</v>
      </c>
      <c r="M45" s="45" t="str">
        <f>IF(SUM(M47,M49,M51)=0,"-",SUM(M47,M49,M51))</f>
        <v>-</v>
      </c>
      <c r="N45" s="45" t="str">
        <f>IF(SUM(N47,N49,N51)=0,"-",SUM(N47,N49,N51))</f>
        <v>-</v>
      </c>
      <c r="O45" s="45">
        <f>IF(SUM(O47,O49,O51)=0,"-",SUM(O47,O49,O51))</f>
        <v>24</v>
      </c>
      <c r="P45" s="45">
        <f>IF(SUM(P47,P49,P51)=0,"-",SUM(P47,P49,P51))</f>
        <v>20</v>
      </c>
      <c r="Q45" s="45">
        <f>IF(SUM(Q47,Q49,Q51)=0,"-",SUM(Q47,Q49,Q51))</f>
        <v>20</v>
      </c>
      <c r="R45" s="45">
        <f>IF(SUM(R47,R49,R51)=0,"-",SUM(R47,R49,R51))</f>
        <v>1</v>
      </c>
      <c r="S45" s="45">
        <f>IF(SUM(S47,S49,S51)=0,"-",SUM(S47,S49,S51))</f>
        <v>1</v>
      </c>
      <c r="T45" s="45">
        <f>IF(SUM(T47,T49,T51)=0,"-",SUM(T47,T49,T51))</f>
        <v>1</v>
      </c>
      <c r="U45" s="45" t="str">
        <f>IF(SUM(U47,U49,U51)=0,"-",SUM(U47,U49,U51))</f>
        <v>-</v>
      </c>
      <c r="V45" s="45" t="str">
        <f>IF(SUM(V47,V49,V51)=0,"-",SUM(V47,V49,V51))</f>
        <v>-</v>
      </c>
      <c r="W45" s="45" t="str">
        <f>IF(SUM(W47,W49,W51)=0,"-",SUM(W47,W49,W51))</f>
        <v>-</v>
      </c>
      <c r="X45" s="45" t="str">
        <f>IF(SUM(X47,X49,X51)=0,"-",SUM(X47,X49,X51))</f>
        <v>-</v>
      </c>
      <c r="Y45" s="45" t="str">
        <f>IF(SUM(Y47,Y49,Y51)=0,"-",SUM(Y47,Y49,Y51))</f>
        <v>-</v>
      </c>
      <c r="Z45" s="45" t="str">
        <f>IF(SUM(Z47,Z49,Z51)=0,"-",SUM(Z47,Z49,Z51))</f>
        <v>-</v>
      </c>
      <c r="AA45" s="45" t="str">
        <f>IF(SUM(AA47,AA49,AA51)=0,"-",SUM(AA47,AA49,AA51))</f>
        <v>-</v>
      </c>
      <c r="AB45" s="45" t="str">
        <f>IF(SUM(AB47,AB49,AB51)=0,"-",SUM(AB47,AB49,AB51))</f>
        <v>-</v>
      </c>
      <c r="AC45" s="45" t="str">
        <f>IF(SUM(AC47,AC49,AC51)=0,"-",SUM(AC47,AC49,AC51))</f>
        <v>-</v>
      </c>
      <c r="AD45" s="46" t="str">
        <f>IF(AB45="-","-",AB45/AA45*100)</f>
        <v>-</v>
      </c>
      <c r="AE45" s="45" t="str">
        <f>IF(SUM(AE47,AE49,AE51)=0,"-",SUM(AE47,AE49,AE51))</f>
        <v>-</v>
      </c>
      <c r="AF45" s="45" t="str">
        <f>IF(SUM(AF47,AF49,AF51)=0,"-",SUM(AF47,AF49,AF51))</f>
        <v>-</v>
      </c>
      <c r="AG45" s="45" t="str">
        <f>IF(SUM(AG47,AG49,AG51)=0,"-",SUM(AG47,AG49,AG51))</f>
        <v>-</v>
      </c>
      <c r="AH45" s="46" t="str">
        <f>IF(AF45="-","-",AF45/AE45*100)</f>
        <v>-</v>
      </c>
      <c r="AI45" s="45" t="str">
        <f>IF(SUM(AI47,AI49,AI51)=0,"-",SUM(AI47,AI49,AI51))</f>
        <v>-</v>
      </c>
      <c r="AJ45" s="45" t="str">
        <f>IF(SUM(AJ47,AJ49,AJ51)=0,"-",SUM(AJ47,AJ49,AJ51))</f>
        <v>-</v>
      </c>
      <c r="AK45" s="45" t="str">
        <f>IF(SUM(AK47,AK49,AK51)=0,"-",SUM(AK47,AK49,AK51))</f>
        <v>-</v>
      </c>
      <c r="AL45" s="46" t="str">
        <f>IF(AJ45="-","-",AJ45/AI45*100)</f>
        <v>-</v>
      </c>
      <c r="AM45" s="45" t="str">
        <f>IF(SUM(AM47,AM49,AM51)=0,"-",SUM(AM47,AM49,AM51))</f>
        <v>-</v>
      </c>
      <c r="AN45" s="45" t="str">
        <f>IF(SUM(AN47,AN49,AN51)=0,"-",SUM(AN47,AN49,AN51))</f>
        <v>-</v>
      </c>
      <c r="AO45" s="45">
        <f>IF(SUM(AO47,AO49,AO51)=0,"-",SUM(AO47,AO49,AO51))</f>
        <v>3</v>
      </c>
      <c r="AP45" s="45" t="str">
        <f>IF(SUM(AP47,AP49,AP51)=0,"-",SUM(AP47,AP49,AP51))</f>
        <v>-</v>
      </c>
      <c r="AQ45" s="45">
        <f>IF(SUM(AQ47,AQ49,AQ51)=0,"-",SUM(AQ47,AQ49,AQ51))</f>
        <v>1</v>
      </c>
      <c r="AR45" s="45">
        <f>IF(SUM(AR47,AR49,AR51)=0,"-",SUM(AR47,AR49,AR51))</f>
        <v>1</v>
      </c>
      <c r="AS45" s="45" t="str">
        <f>IF(SUM(AS47,AS49,AS51)=0,"-",SUM(AS47,AS49,AS51))</f>
        <v>-</v>
      </c>
      <c r="AT45" s="45" t="str">
        <f>IF(SUM(AT47,AT49,AT51)=0,"-",SUM(AT47,AT49,AT51))</f>
        <v>-</v>
      </c>
      <c r="AU45" s="45" t="str">
        <f>IF(SUM(AU47,AU49,AU51)=0,"-",SUM(AU47,AU49,AU51))</f>
        <v>-</v>
      </c>
      <c r="AV45" s="45" t="str">
        <f>IF(SUM(AV47,AV49,AV51)=0,"-",SUM(AV47,AV49,AV51))</f>
        <v>-</v>
      </c>
      <c r="AW45" s="45" t="str">
        <f>IF(SUM(AW47,AW49,AW51)=0,"-",SUM(AW47,AW49,AW51))</f>
        <v>-</v>
      </c>
      <c r="AX45" s="45" t="str">
        <f>IF(SUM(AX47,AX49,AX51)=0,"-",SUM(AX47,AX49,AX51))</f>
        <v>-</v>
      </c>
      <c r="AY45" s="45">
        <f>IF(SUM(AY47,AY49,AY51)=0,"-",SUM(AY47,AY49,AY51))</f>
        <v>101</v>
      </c>
      <c r="AZ45" s="45" t="str">
        <f>IF(SUM(AZ47,AZ49,AZ51)=0,"-",SUM(AZ47,AZ49,AZ51))</f>
        <v>-</v>
      </c>
      <c r="BA45" s="45" t="str">
        <f>IF(SUM(BA47,BA49,BA51)=0,"-",SUM(BA47,BA49,BA51))</f>
        <v>-</v>
      </c>
      <c r="BB45" s="31"/>
    </row>
    <row r="46" spans="1:54" ht="16.5" customHeight="1" x14ac:dyDescent="0.35">
      <c r="A46" s="42" t="s">
        <v>8</v>
      </c>
      <c r="B46" s="41" t="s">
        <v>3</v>
      </c>
      <c r="C46" s="40"/>
      <c r="D46" s="39">
        <v>54</v>
      </c>
      <c r="E46" s="32">
        <v>47</v>
      </c>
      <c r="F46" s="32">
        <v>7</v>
      </c>
      <c r="G46" s="32" t="s">
        <v>1</v>
      </c>
      <c r="H46" s="32" t="s">
        <v>1</v>
      </c>
      <c r="I46" s="32" t="s">
        <v>1</v>
      </c>
      <c r="J46" s="32" t="s">
        <v>1</v>
      </c>
      <c r="K46" s="32">
        <v>77</v>
      </c>
      <c r="L46" s="32">
        <v>614</v>
      </c>
      <c r="M46" s="32" t="s">
        <v>1</v>
      </c>
      <c r="N46" s="32" t="s">
        <v>1</v>
      </c>
      <c r="O46" s="32" t="s">
        <v>1</v>
      </c>
      <c r="P46" s="32" t="s">
        <v>1</v>
      </c>
      <c r="Q46" s="32" t="s">
        <v>1</v>
      </c>
      <c r="R46" s="32">
        <v>47</v>
      </c>
      <c r="S46" s="32">
        <v>42</v>
      </c>
      <c r="T46" s="32">
        <v>42</v>
      </c>
      <c r="U46" s="32" t="s">
        <v>1</v>
      </c>
      <c r="V46" s="32" t="s">
        <v>1</v>
      </c>
      <c r="W46" s="32" t="s">
        <v>1</v>
      </c>
      <c r="X46" s="32">
        <v>56</v>
      </c>
      <c r="Y46" s="32">
        <v>52</v>
      </c>
      <c r="Z46" s="32">
        <v>52</v>
      </c>
      <c r="AA46" s="32">
        <v>50</v>
      </c>
      <c r="AB46" s="32">
        <v>47</v>
      </c>
      <c r="AC46" s="32">
        <v>47</v>
      </c>
      <c r="AD46" s="33">
        <v>94</v>
      </c>
      <c r="AE46" s="32">
        <v>55</v>
      </c>
      <c r="AF46" s="32">
        <v>45</v>
      </c>
      <c r="AG46" s="32">
        <v>45</v>
      </c>
      <c r="AH46" s="33">
        <v>81.818181818181827</v>
      </c>
      <c r="AI46" s="32">
        <v>53</v>
      </c>
      <c r="AJ46" s="32">
        <v>42</v>
      </c>
      <c r="AK46" s="32">
        <v>42</v>
      </c>
      <c r="AL46" s="33">
        <v>79.245283018867923</v>
      </c>
      <c r="AM46" s="32" t="s">
        <v>1</v>
      </c>
      <c r="AN46" s="32" t="s">
        <v>1</v>
      </c>
      <c r="AO46" s="32" t="s">
        <v>1</v>
      </c>
      <c r="AP46" s="32" t="s">
        <v>1</v>
      </c>
      <c r="AQ46" s="32" t="s">
        <v>1</v>
      </c>
      <c r="AR46" s="32">
        <v>1</v>
      </c>
      <c r="AS46" s="32" t="s">
        <v>1</v>
      </c>
      <c r="AT46" s="32">
        <v>3</v>
      </c>
      <c r="AU46" s="32" t="s">
        <v>1</v>
      </c>
      <c r="AV46" s="32">
        <v>4</v>
      </c>
      <c r="AW46" s="32" t="s">
        <v>1</v>
      </c>
      <c r="AX46" s="32" t="s">
        <v>1</v>
      </c>
      <c r="AY46" s="32">
        <v>47</v>
      </c>
      <c r="AZ46" s="32" t="s">
        <v>1</v>
      </c>
      <c r="BA46" s="32" t="s">
        <v>1</v>
      </c>
      <c r="BB46" s="11"/>
    </row>
    <row r="47" spans="1:54" ht="16.5" customHeight="1" x14ac:dyDescent="0.35">
      <c r="A47" s="38"/>
      <c r="B47" s="37"/>
      <c r="C47" s="36" t="s">
        <v>2</v>
      </c>
      <c r="D47" s="35"/>
      <c r="E47" s="34"/>
      <c r="F47" s="34"/>
      <c r="G47" s="34"/>
      <c r="H47" s="34"/>
      <c r="I47" s="34"/>
      <c r="J47" s="34"/>
      <c r="K47" s="32">
        <v>77</v>
      </c>
      <c r="L47" s="32">
        <v>614</v>
      </c>
      <c r="M47" s="32" t="s">
        <v>1</v>
      </c>
      <c r="N47" s="32" t="s">
        <v>1</v>
      </c>
      <c r="O47" s="32" t="s">
        <v>1</v>
      </c>
      <c r="P47" s="32" t="s">
        <v>1</v>
      </c>
      <c r="Q47" s="32" t="s">
        <v>1</v>
      </c>
      <c r="R47" s="32" t="s">
        <v>1</v>
      </c>
      <c r="S47" s="32" t="s">
        <v>1</v>
      </c>
      <c r="T47" s="32" t="s">
        <v>1</v>
      </c>
      <c r="U47" s="32" t="s">
        <v>1</v>
      </c>
      <c r="V47" s="32" t="s">
        <v>1</v>
      </c>
      <c r="W47" s="32" t="s">
        <v>1</v>
      </c>
      <c r="X47" s="32" t="s">
        <v>1</v>
      </c>
      <c r="Y47" s="32" t="s">
        <v>1</v>
      </c>
      <c r="Z47" s="32" t="s">
        <v>1</v>
      </c>
      <c r="AA47" s="32" t="s">
        <v>1</v>
      </c>
      <c r="AB47" s="32" t="s">
        <v>1</v>
      </c>
      <c r="AC47" s="32" t="s">
        <v>1</v>
      </c>
      <c r="AD47" s="33" t="s">
        <v>1</v>
      </c>
      <c r="AE47" s="32" t="s">
        <v>1</v>
      </c>
      <c r="AF47" s="32" t="s">
        <v>1</v>
      </c>
      <c r="AG47" s="32" t="s">
        <v>1</v>
      </c>
      <c r="AH47" s="33" t="s">
        <v>1</v>
      </c>
      <c r="AI47" s="32" t="s">
        <v>1</v>
      </c>
      <c r="AJ47" s="32" t="s">
        <v>1</v>
      </c>
      <c r="AK47" s="32" t="s">
        <v>1</v>
      </c>
      <c r="AL47" s="33" t="s">
        <v>1</v>
      </c>
      <c r="AM47" s="32" t="s">
        <v>1</v>
      </c>
      <c r="AN47" s="32" t="s">
        <v>1</v>
      </c>
      <c r="AO47" s="32" t="s">
        <v>1</v>
      </c>
      <c r="AP47" s="32" t="s">
        <v>1</v>
      </c>
      <c r="AQ47" s="32" t="s">
        <v>1</v>
      </c>
      <c r="AR47" s="32" t="s">
        <v>1</v>
      </c>
      <c r="AS47" s="32" t="s">
        <v>1</v>
      </c>
      <c r="AT47" s="32" t="s">
        <v>1</v>
      </c>
      <c r="AU47" s="32" t="s">
        <v>1</v>
      </c>
      <c r="AV47" s="32" t="s">
        <v>1</v>
      </c>
      <c r="AW47" s="32" t="s">
        <v>1</v>
      </c>
      <c r="AX47" s="32" t="s">
        <v>1</v>
      </c>
      <c r="AY47" s="32">
        <v>47</v>
      </c>
      <c r="AZ47" s="32" t="s">
        <v>1</v>
      </c>
      <c r="BA47" s="32" t="s">
        <v>1</v>
      </c>
      <c r="BB47" s="11"/>
    </row>
    <row r="48" spans="1:54" ht="16.5" customHeight="1" x14ac:dyDescent="0.35">
      <c r="A48" s="42" t="s">
        <v>7</v>
      </c>
      <c r="B48" s="41" t="s">
        <v>3</v>
      </c>
      <c r="C48" s="40"/>
      <c r="D48" s="39">
        <v>29</v>
      </c>
      <c r="E48" s="32">
        <v>27</v>
      </c>
      <c r="F48" s="32">
        <v>1</v>
      </c>
      <c r="G48" s="32">
        <v>1</v>
      </c>
      <c r="H48" s="32" t="s">
        <v>1</v>
      </c>
      <c r="I48" s="32" t="s">
        <v>1</v>
      </c>
      <c r="J48" s="32" t="s">
        <v>1</v>
      </c>
      <c r="K48" s="32">
        <v>45</v>
      </c>
      <c r="L48" s="32">
        <v>344</v>
      </c>
      <c r="M48" s="32" t="s">
        <v>1</v>
      </c>
      <c r="N48" s="32" t="s">
        <v>1</v>
      </c>
      <c r="O48" s="32" t="s">
        <v>1</v>
      </c>
      <c r="P48" s="32" t="s">
        <v>1</v>
      </c>
      <c r="Q48" s="32" t="s">
        <v>1</v>
      </c>
      <c r="R48" s="32">
        <v>24</v>
      </c>
      <c r="S48" s="32">
        <v>24</v>
      </c>
      <c r="T48" s="32">
        <v>24</v>
      </c>
      <c r="U48" s="32" t="s">
        <v>1</v>
      </c>
      <c r="V48" s="32" t="s">
        <v>1</v>
      </c>
      <c r="W48" s="32" t="s">
        <v>1</v>
      </c>
      <c r="X48" s="32">
        <v>26</v>
      </c>
      <c r="Y48" s="32">
        <v>23</v>
      </c>
      <c r="Z48" s="32">
        <v>23</v>
      </c>
      <c r="AA48" s="32">
        <v>30</v>
      </c>
      <c r="AB48" s="32">
        <v>26</v>
      </c>
      <c r="AC48" s="32">
        <v>26</v>
      </c>
      <c r="AD48" s="33">
        <v>86.666666666666671</v>
      </c>
      <c r="AE48" s="32">
        <v>31</v>
      </c>
      <c r="AF48" s="32">
        <v>27</v>
      </c>
      <c r="AG48" s="32">
        <v>27</v>
      </c>
      <c r="AH48" s="33">
        <v>87.096774193548384</v>
      </c>
      <c r="AI48" s="32" t="s">
        <v>1</v>
      </c>
      <c r="AJ48" s="32" t="s">
        <v>1</v>
      </c>
      <c r="AK48" s="32" t="s">
        <v>1</v>
      </c>
      <c r="AL48" s="33" t="s">
        <v>1</v>
      </c>
      <c r="AM48" s="32" t="s">
        <v>1</v>
      </c>
      <c r="AN48" s="32" t="s">
        <v>1</v>
      </c>
      <c r="AO48" s="32">
        <v>1</v>
      </c>
      <c r="AP48" s="32" t="s">
        <v>1</v>
      </c>
      <c r="AQ48" s="32" t="s">
        <v>1</v>
      </c>
      <c r="AR48" s="32">
        <v>1</v>
      </c>
      <c r="AS48" s="32" t="s">
        <v>1</v>
      </c>
      <c r="AT48" s="32">
        <v>1</v>
      </c>
      <c r="AU48" s="32" t="s">
        <v>1</v>
      </c>
      <c r="AV48" s="32" t="s">
        <v>1</v>
      </c>
      <c r="AW48" s="32" t="s">
        <v>1</v>
      </c>
      <c r="AX48" s="32" t="s">
        <v>1</v>
      </c>
      <c r="AY48" s="32">
        <v>27</v>
      </c>
      <c r="AZ48" s="32" t="s">
        <v>1</v>
      </c>
      <c r="BA48" s="32" t="s">
        <v>1</v>
      </c>
      <c r="BB48" s="11"/>
    </row>
    <row r="49" spans="1:54" ht="16.5" customHeight="1" x14ac:dyDescent="0.35">
      <c r="A49" s="38"/>
      <c r="B49" s="37"/>
      <c r="C49" s="36" t="s">
        <v>2</v>
      </c>
      <c r="D49" s="35"/>
      <c r="E49" s="34"/>
      <c r="F49" s="34"/>
      <c r="G49" s="34"/>
      <c r="H49" s="34"/>
      <c r="I49" s="34"/>
      <c r="J49" s="34"/>
      <c r="K49" s="32">
        <v>45</v>
      </c>
      <c r="L49" s="32">
        <v>344</v>
      </c>
      <c r="M49" s="32" t="s">
        <v>1</v>
      </c>
      <c r="N49" s="32" t="s">
        <v>1</v>
      </c>
      <c r="O49" s="32" t="s">
        <v>1</v>
      </c>
      <c r="P49" s="32" t="s">
        <v>1</v>
      </c>
      <c r="Q49" s="32" t="s">
        <v>1</v>
      </c>
      <c r="R49" s="32">
        <v>1</v>
      </c>
      <c r="S49" s="32">
        <v>1</v>
      </c>
      <c r="T49" s="32">
        <v>1</v>
      </c>
      <c r="U49" s="32" t="s">
        <v>1</v>
      </c>
      <c r="V49" s="32" t="s">
        <v>1</v>
      </c>
      <c r="W49" s="32" t="s">
        <v>1</v>
      </c>
      <c r="X49" s="32" t="s">
        <v>1</v>
      </c>
      <c r="Y49" s="32" t="s">
        <v>1</v>
      </c>
      <c r="Z49" s="32" t="s">
        <v>1</v>
      </c>
      <c r="AA49" s="32" t="s">
        <v>1</v>
      </c>
      <c r="AB49" s="32" t="s">
        <v>1</v>
      </c>
      <c r="AC49" s="32" t="s">
        <v>1</v>
      </c>
      <c r="AD49" s="33" t="s">
        <v>1</v>
      </c>
      <c r="AE49" s="32" t="s">
        <v>1</v>
      </c>
      <c r="AF49" s="32" t="s">
        <v>1</v>
      </c>
      <c r="AG49" s="32" t="s">
        <v>1</v>
      </c>
      <c r="AH49" s="33" t="s">
        <v>1</v>
      </c>
      <c r="AI49" s="32" t="s">
        <v>1</v>
      </c>
      <c r="AJ49" s="32" t="s">
        <v>1</v>
      </c>
      <c r="AK49" s="32" t="s">
        <v>1</v>
      </c>
      <c r="AL49" s="33" t="s">
        <v>1</v>
      </c>
      <c r="AM49" s="32" t="s">
        <v>1</v>
      </c>
      <c r="AN49" s="32" t="s">
        <v>1</v>
      </c>
      <c r="AO49" s="32">
        <v>1</v>
      </c>
      <c r="AP49" s="32" t="s">
        <v>1</v>
      </c>
      <c r="AQ49" s="32" t="s">
        <v>1</v>
      </c>
      <c r="AR49" s="32">
        <v>1</v>
      </c>
      <c r="AS49" s="32" t="s">
        <v>1</v>
      </c>
      <c r="AT49" s="32" t="s">
        <v>1</v>
      </c>
      <c r="AU49" s="32" t="s">
        <v>1</v>
      </c>
      <c r="AV49" s="32" t="s">
        <v>1</v>
      </c>
      <c r="AW49" s="32" t="s">
        <v>1</v>
      </c>
      <c r="AX49" s="32" t="s">
        <v>1</v>
      </c>
      <c r="AY49" s="32">
        <v>27</v>
      </c>
      <c r="AZ49" s="32" t="s">
        <v>1</v>
      </c>
      <c r="BA49" s="32" t="s">
        <v>1</v>
      </c>
      <c r="BB49" s="11"/>
    </row>
    <row r="50" spans="1:54" ht="16.5" customHeight="1" x14ac:dyDescent="0.35">
      <c r="A50" s="42" t="s">
        <v>6</v>
      </c>
      <c r="B50" s="41" t="s">
        <v>3</v>
      </c>
      <c r="C50" s="40"/>
      <c r="D50" s="39">
        <v>28</v>
      </c>
      <c r="E50" s="32">
        <v>27</v>
      </c>
      <c r="F50" s="32">
        <v>1</v>
      </c>
      <c r="G50" s="32" t="s">
        <v>1</v>
      </c>
      <c r="H50" s="32" t="s">
        <v>1</v>
      </c>
      <c r="I50" s="32" t="s">
        <v>1</v>
      </c>
      <c r="J50" s="32" t="s">
        <v>1</v>
      </c>
      <c r="K50" s="32">
        <v>47</v>
      </c>
      <c r="L50" s="32">
        <v>309</v>
      </c>
      <c r="M50" s="32" t="s">
        <v>1</v>
      </c>
      <c r="N50" s="32" t="s">
        <v>1</v>
      </c>
      <c r="O50" s="32">
        <v>24</v>
      </c>
      <c r="P50" s="32">
        <v>20</v>
      </c>
      <c r="Q50" s="32">
        <v>20</v>
      </c>
      <c r="R50" s="32">
        <v>26</v>
      </c>
      <c r="S50" s="32">
        <v>25</v>
      </c>
      <c r="T50" s="32">
        <v>25</v>
      </c>
      <c r="U50" s="32" t="s">
        <v>1</v>
      </c>
      <c r="V50" s="32" t="s">
        <v>1</v>
      </c>
      <c r="W50" s="32" t="s">
        <v>1</v>
      </c>
      <c r="X50" s="32">
        <v>25</v>
      </c>
      <c r="Y50" s="32">
        <v>23</v>
      </c>
      <c r="Z50" s="32">
        <v>23</v>
      </c>
      <c r="AA50" s="32">
        <v>26</v>
      </c>
      <c r="AB50" s="32">
        <v>26</v>
      </c>
      <c r="AC50" s="32">
        <v>26</v>
      </c>
      <c r="AD50" s="33">
        <v>100</v>
      </c>
      <c r="AE50" s="32">
        <v>35</v>
      </c>
      <c r="AF50" s="32">
        <v>32</v>
      </c>
      <c r="AG50" s="32">
        <v>32</v>
      </c>
      <c r="AH50" s="33">
        <v>91.428571428571431</v>
      </c>
      <c r="AI50" s="32">
        <v>28</v>
      </c>
      <c r="AJ50" s="32">
        <v>24</v>
      </c>
      <c r="AK50" s="32">
        <v>24</v>
      </c>
      <c r="AL50" s="33">
        <v>85.714285714285708</v>
      </c>
      <c r="AM50" s="32" t="s">
        <v>1</v>
      </c>
      <c r="AN50" s="32" t="s">
        <v>1</v>
      </c>
      <c r="AO50" s="32">
        <v>2</v>
      </c>
      <c r="AP50" s="32" t="s">
        <v>1</v>
      </c>
      <c r="AQ50" s="32">
        <v>1</v>
      </c>
      <c r="AR50" s="32" t="s">
        <v>1</v>
      </c>
      <c r="AS50" s="32" t="s">
        <v>1</v>
      </c>
      <c r="AT50" s="32" t="s">
        <v>1</v>
      </c>
      <c r="AU50" s="32" t="s">
        <v>1</v>
      </c>
      <c r="AV50" s="32" t="s">
        <v>1</v>
      </c>
      <c r="AW50" s="32" t="s">
        <v>1</v>
      </c>
      <c r="AX50" s="32" t="s">
        <v>1</v>
      </c>
      <c r="AY50" s="32">
        <v>27</v>
      </c>
      <c r="AZ50" s="32" t="s">
        <v>1</v>
      </c>
      <c r="BA50" s="32" t="s">
        <v>1</v>
      </c>
      <c r="BB50" s="11"/>
    </row>
    <row r="51" spans="1:54" ht="16.5" customHeight="1" x14ac:dyDescent="0.35">
      <c r="A51" s="38"/>
      <c r="B51" s="37"/>
      <c r="C51" s="36" t="s">
        <v>2</v>
      </c>
      <c r="D51" s="35"/>
      <c r="E51" s="34"/>
      <c r="F51" s="43"/>
      <c r="G51" s="43"/>
      <c r="H51" s="34"/>
      <c r="I51" s="34"/>
      <c r="J51" s="34"/>
      <c r="K51" s="32">
        <v>47</v>
      </c>
      <c r="L51" s="32">
        <v>309</v>
      </c>
      <c r="M51" s="32" t="s">
        <v>1</v>
      </c>
      <c r="N51" s="32" t="s">
        <v>1</v>
      </c>
      <c r="O51" s="32">
        <v>24</v>
      </c>
      <c r="P51" s="32">
        <v>20</v>
      </c>
      <c r="Q51" s="32">
        <v>20</v>
      </c>
      <c r="R51" s="32" t="s">
        <v>1</v>
      </c>
      <c r="S51" s="32" t="s">
        <v>1</v>
      </c>
      <c r="T51" s="32" t="s">
        <v>1</v>
      </c>
      <c r="U51" s="32" t="s">
        <v>1</v>
      </c>
      <c r="V51" s="32" t="s">
        <v>1</v>
      </c>
      <c r="W51" s="32" t="s">
        <v>1</v>
      </c>
      <c r="X51" s="32" t="s">
        <v>1</v>
      </c>
      <c r="Y51" s="32" t="s">
        <v>1</v>
      </c>
      <c r="Z51" s="32" t="s">
        <v>1</v>
      </c>
      <c r="AA51" s="32" t="s">
        <v>1</v>
      </c>
      <c r="AB51" s="32" t="s">
        <v>1</v>
      </c>
      <c r="AC51" s="32" t="s">
        <v>1</v>
      </c>
      <c r="AD51" s="33" t="s">
        <v>1</v>
      </c>
      <c r="AE51" s="32" t="s">
        <v>1</v>
      </c>
      <c r="AF51" s="32" t="s">
        <v>1</v>
      </c>
      <c r="AG51" s="32" t="s">
        <v>1</v>
      </c>
      <c r="AH51" s="33" t="s">
        <v>1</v>
      </c>
      <c r="AI51" s="32" t="s">
        <v>1</v>
      </c>
      <c r="AJ51" s="32" t="s">
        <v>1</v>
      </c>
      <c r="AK51" s="32" t="s">
        <v>1</v>
      </c>
      <c r="AL51" s="33" t="s">
        <v>1</v>
      </c>
      <c r="AM51" s="32" t="s">
        <v>1</v>
      </c>
      <c r="AN51" s="32" t="s">
        <v>1</v>
      </c>
      <c r="AO51" s="32">
        <v>2</v>
      </c>
      <c r="AP51" s="32" t="s">
        <v>1</v>
      </c>
      <c r="AQ51" s="32">
        <v>1</v>
      </c>
      <c r="AR51" s="32" t="s">
        <v>1</v>
      </c>
      <c r="AS51" s="32" t="s">
        <v>1</v>
      </c>
      <c r="AT51" s="32" t="s">
        <v>1</v>
      </c>
      <c r="AU51" s="32" t="s">
        <v>1</v>
      </c>
      <c r="AV51" s="32" t="s">
        <v>1</v>
      </c>
      <c r="AW51" s="32" t="s">
        <v>1</v>
      </c>
      <c r="AX51" s="32" t="s">
        <v>1</v>
      </c>
      <c r="AY51" s="32">
        <v>27</v>
      </c>
      <c r="AZ51" s="32" t="s">
        <v>1</v>
      </c>
      <c r="BA51" s="32" t="s">
        <v>1</v>
      </c>
      <c r="BB51" s="11"/>
    </row>
    <row r="52" spans="1:54" ht="16.5" customHeight="1" x14ac:dyDescent="0.35">
      <c r="A52" s="42" t="s">
        <v>5</v>
      </c>
      <c r="B52" s="41" t="s">
        <v>3</v>
      </c>
      <c r="C52" s="40"/>
      <c r="D52" s="39">
        <v>15</v>
      </c>
      <c r="E52" s="32">
        <v>14</v>
      </c>
      <c r="F52" s="32">
        <v>1</v>
      </c>
      <c r="G52" s="32" t="s">
        <v>1</v>
      </c>
      <c r="H52" s="32" t="s">
        <v>1</v>
      </c>
      <c r="I52" s="32" t="s">
        <v>1</v>
      </c>
      <c r="J52" s="32" t="s">
        <v>1</v>
      </c>
      <c r="K52" s="32">
        <v>29</v>
      </c>
      <c r="L52" s="32">
        <v>210</v>
      </c>
      <c r="M52" s="32" t="s">
        <v>1</v>
      </c>
      <c r="N52" s="32" t="s">
        <v>1</v>
      </c>
      <c r="O52" s="32">
        <v>21</v>
      </c>
      <c r="P52" s="32">
        <v>21</v>
      </c>
      <c r="Q52" s="32">
        <v>21</v>
      </c>
      <c r="R52" s="32">
        <v>21</v>
      </c>
      <c r="S52" s="32">
        <v>20</v>
      </c>
      <c r="T52" s="32">
        <v>20</v>
      </c>
      <c r="U52" s="32">
        <v>22</v>
      </c>
      <c r="V52" s="32">
        <v>19</v>
      </c>
      <c r="W52" s="32">
        <v>19</v>
      </c>
      <c r="X52" s="32">
        <v>19</v>
      </c>
      <c r="Y52" s="32">
        <v>17</v>
      </c>
      <c r="Z52" s="32">
        <v>17</v>
      </c>
      <c r="AA52" s="32">
        <v>18</v>
      </c>
      <c r="AB52" s="32">
        <v>14</v>
      </c>
      <c r="AC52" s="32">
        <v>14</v>
      </c>
      <c r="AD52" s="33">
        <v>77.777777777777786</v>
      </c>
      <c r="AE52" s="32">
        <v>26</v>
      </c>
      <c r="AF52" s="32">
        <v>22</v>
      </c>
      <c r="AG52" s="32">
        <v>22</v>
      </c>
      <c r="AH52" s="33">
        <v>84.615384615384613</v>
      </c>
      <c r="AI52" s="32" t="s">
        <v>1</v>
      </c>
      <c r="AJ52" s="32" t="s">
        <v>1</v>
      </c>
      <c r="AK52" s="32" t="s">
        <v>1</v>
      </c>
      <c r="AL52" s="33" t="s">
        <v>1</v>
      </c>
      <c r="AM52" s="32" t="s">
        <v>1</v>
      </c>
      <c r="AN52" s="32" t="s">
        <v>1</v>
      </c>
      <c r="AO52" s="32">
        <v>2</v>
      </c>
      <c r="AP52" s="32" t="s">
        <v>1</v>
      </c>
      <c r="AQ52" s="32" t="s">
        <v>1</v>
      </c>
      <c r="AR52" s="32" t="s">
        <v>1</v>
      </c>
      <c r="AS52" s="32" t="s">
        <v>1</v>
      </c>
      <c r="AT52" s="32" t="s">
        <v>1</v>
      </c>
      <c r="AU52" s="32" t="s">
        <v>1</v>
      </c>
      <c r="AV52" s="32" t="s">
        <v>1</v>
      </c>
      <c r="AW52" s="32" t="s">
        <v>1</v>
      </c>
      <c r="AX52" s="32" t="s">
        <v>1</v>
      </c>
      <c r="AY52" s="32" t="s">
        <v>1</v>
      </c>
      <c r="AZ52" s="32" t="s">
        <v>1</v>
      </c>
      <c r="BA52" s="32" t="s">
        <v>1</v>
      </c>
      <c r="BB52" s="11"/>
    </row>
    <row r="53" spans="1:54" ht="16.5" customHeight="1" x14ac:dyDescent="0.35">
      <c r="A53" s="38"/>
      <c r="B53" s="37"/>
      <c r="C53" s="36" t="s">
        <v>2</v>
      </c>
      <c r="D53" s="35"/>
      <c r="E53" s="34"/>
      <c r="F53" s="34"/>
      <c r="G53" s="34"/>
      <c r="H53" s="34"/>
      <c r="I53" s="34"/>
      <c r="J53" s="34"/>
      <c r="K53" s="32">
        <v>29</v>
      </c>
      <c r="L53" s="32">
        <v>210</v>
      </c>
      <c r="M53" s="32" t="s">
        <v>1</v>
      </c>
      <c r="N53" s="32" t="s">
        <v>1</v>
      </c>
      <c r="O53" s="32" t="s">
        <v>1</v>
      </c>
      <c r="P53" s="32" t="s">
        <v>1</v>
      </c>
      <c r="Q53" s="32" t="s">
        <v>1</v>
      </c>
      <c r="R53" s="32" t="s">
        <v>1</v>
      </c>
      <c r="S53" s="32" t="s">
        <v>1</v>
      </c>
      <c r="T53" s="32" t="s">
        <v>1</v>
      </c>
      <c r="U53" s="32" t="s">
        <v>1</v>
      </c>
      <c r="V53" s="32" t="s">
        <v>1</v>
      </c>
      <c r="W53" s="32" t="s">
        <v>1</v>
      </c>
      <c r="X53" s="32" t="s">
        <v>1</v>
      </c>
      <c r="Y53" s="32" t="s">
        <v>1</v>
      </c>
      <c r="Z53" s="32" t="s">
        <v>1</v>
      </c>
      <c r="AA53" s="32" t="s">
        <v>1</v>
      </c>
      <c r="AB53" s="32" t="s">
        <v>1</v>
      </c>
      <c r="AC53" s="32" t="s">
        <v>1</v>
      </c>
      <c r="AD53" s="33" t="s">
        <v>1</v>
      </c>
      <c r="AE53" s="32" t="s">
        <v>1</v>
      </c>
      <c r="AF53" s="32" t="s">
        <v>1</v>
      </c>
      <c r="AG53" s="32" t="s">
        <v>1</v>
      </c>
      <c r="AH53" s="33" t="s">
        <v>1</v>
      </c>
      <c r="AI53" s="32" t="s">
        <v>1</v>
      </c>
      <c r="AJ53" s="32" t="s">
        <v>1</v>
      </c>
      <c r="AK53" s="32" t="s">
        <v>1</v>
      </c>
      <c r="AL53" s="33" t="s">
        <v>1</v>
      </c>
      <c r="AM53" s="32" t="s">
        <v>1</v>
      </c>
      <c r="AN53" s="32" t="s">
        <v>1</v>
      </c>
      <c r="AO53" s="32">
        <v>2</v>
      </c>
      <c r="AP53" s="32" t="s">
        <v>1</v>
      </c>
      <c r="AQ53" s="32" t="s">
        <v>1</v>
      </c>
      <c r="AR53" s="32" t="s">
        <v>1</v>
      </c>
      <c r="AS53" s="32" t="s">
        <v>1</v>
      </c>
      <c r="AT53" s="32" t="s">
        <v>1</v>
      </c>
      <c r="AU53" s="32" t="s">
        <v>1</v>
      </c>
      <c r="AV53" s="32" t="s">
        <v>1</v>
      </c>
      <c r="AW53" s="32" t="s">
        <v>1</v>
      </c>
      <c r="AX53" s="32" t="s">
        <v>1</v>
      </c>
      <c r="AY53" s="32" t="s">
        <v>1</v>
      </c>
      <c r="AZ53" s="32" t="s">
        <v>1</v>
      </c>
      <c r="BA53" s="32" t="s">
        <v>1</v>
      </c>
      <c r="BB53" s="11"/>
    </row>
    <row r="54" spans="1:54" ht="16.5" customHeight="1" x14ac:dyDescent="0.35">
      <c r="A54" s="42" t="s">
        <v>4</v>
      </c>
      <c r="B54" s="41" t="s">
        <v>3</v>
      </c>
      <c r="C54" s="40"/>
      <c r="D54" s="39">
        <v>27</v>
      </c>
      <c r="E54" s="32">
        <v>16</v>
      </c>
      <c r="F54" s="32">
        <v>11</v>
      </c>
      <c r="G54" s="32" t="s">
        <v>1</v>
      </c>
      <c r="H54" s="32" t="s">
        <v>1</v>
      </c>
      <c r="I54" s="32" t="s">
        <v>1</v>
      </c>
      <c r="J54" s="32" t="s">
        <v>1</v>
      </c>
      <c r="K54" s="32">
        <v>32</v>
      </c>
      <c r="L54" s="32">
        <v>235</v>
      </c>
      <c r="M54" s="32" t="s">
        <v>1</v>
      </c>
      <c r="N54" s="32" t="s">
        <v>1</v>
      </c>
      <c r="O54" s="32" t="s">
        <v>1</v>
      </c>
      <c r="P54" s="32" t="s">
        <v>1</v>
      </c>
      <c r="Q54" s="32" t="s">
        <v>1</v>
      </c>
      <c r="R54" s="32">
        <v>32</v>
      </c>
      <c r="S54" s="32">
        <v>26</v>
      </c>
      <c r="T54" s="32">
        <v>26</v>
      </c>
      <c r="U54" s="32">
        <v>14</v>
      </c>
      <c r="V54" s="32">
        <v>12</v>
      </c>
      <c r="W54" s="32">
        <v>12</v>
      </c>
      <c r="X54" s="32">
        <v>18</v>
      </c>
      <c r="Y54" s="32">
        <v>15</v>
      </c>
      <c r="Z54" s="32">
        <v>15</v>
      </c>
      <c r="AA54" s="32">
        <v>10</v>
      </c>
      <c r="AB54" s="32">
        <v>9</v>
      </c>
      <c r="AC54" s="32">
        <v>9</v>
      </c>
      <c r="AD54" s="33">
        <v>90</v>
      </c>
      <c r="AE54" s="32">
        <v>14</v>
      </c>
      <c r="AF54" s="32">
        <v>12</v>
      </c>
      <c r="AG54" s="32">
        <v>12</v>
      </c>
      <c r="AH54" s="33">
        <v>85.714285714285708</v>
      </c>
      <c r="AI54" s="32" t="s">
        <v>1</v>
      </c>
      <c r="AJ54" s="32" t="s">
        <v>1</v>
      </c>
      <c r="AK54" s="32" t="s">
        <v>1</v>
      </c>
      <c r="AL54" s="33" t="s">
        <v>1</v>
      </c>
      <c r="AM54" s="32">
        <v>18</v>
      </c>
      <c r="AN54" s="32">
        <v>18</v>
      </c>
      <c r="AO54" s="32" t="s">
        <v>1</v>
      </c>
      <c r="AP54" s="32" t="s">
        <v>1</v>
      </c>
      <c r="AQ54" s="32" t="s">
        <v>1</v>
      </c>
      <c r="AR54" s="32" t="s">
        <v>1</v>
      </c>
      <c r="AS54" s="32" t="s">
        <v>1</v>
      </c>
      <c r="AT54" s="32" t="s">
        <v>1</v>
      </c>
      <c r="AU54" s="32" t="s">
        <v>1</v>
      </c>
      <c r="AV54" s="32" t="s">
        <v>1</v>
      </c>
      <c r="AW54" s="32" t="s">
        <v>1</v>
      </c>
      <c r="AX54" s="32" t="s">
        <v>1</v>
      </c>
      <c r="AY54" s="32">
        <v>32</v>
      </c>
      <c r="AZ54" s="32" t="s">
        <v>1</v>
      </c>
      <c r="BA54" s="32" t="s">
        <v>1</v>
      </c>
      <c r="BB54" s="11"/>
    </row>
    <row r="55" spans="1:54" ht="16.5" customHeight="1" x14ac:dyDescent="0.35">
      <c r="A55" s="38"/>
      <c r="B55" s="37"/>
      <c r="C55" s="36" t="s">
        <v>2</v>
      </c>
      <c r="D55" s="35"/>
      <c r="E55" s="34"/>
      <c r="F55" s="34"/>
      <c r="G55" s="34"/>
      <c r="H55" s="34"/>
      <c r="I55" s="34"/>
      <c r="J55" s="34"/>
      <c r="K55" s="32">
        <v>32</v>
      </c>
      <c r="L55" s="32">
        <v>235</v>
      </c>
      <c r="M55" s="32" t="s">
        <v>1</v>
      </c>
      <c r="N55" s="32" t="s">
        <v>1</v>
      </c>
      <c r="O55" s="32" t="s">
        <v>1</v>
      </c>
      <c r="P55" s="32" t="s">
        <v>1</v>
      </c>
      <c r="Q55" s="32" t="s">
        <v>1</v>
      </c>
      <c r="R55" s="32">
        <v>14</v>
      </c>
      <c r="S55" s="32">
        <v>14</v>
      </c>
      <c r="T55" s="32">
        <v>14</v>
      </c>
      <c r="U55" s="32" t="s">
        <v>1</v>
      </c>
      <c r="V55" s="32" t="s">
        <v>1</v>
      </c>
      <c r="W55" s="32" t="s">
        <v>1</v>
      </c>
      <c r="X55" s="32" t="s">
        <v>1</v>
      </c>
      <c r="Y55" s="32" t="s">
        <v>1</v>
      </c>
      <c r="Z55" s="32" t="s">
        <v>1</v>
      </c>
      <c r="AA55" s="32" t="s">
        <v>1</v>
      </c>
      <c r="AB55" s="32" t="s">
        <v>1</v>
      </c>
      <c r="AC55" s="32" t="s">
        <v>1</v>
      </c>
      <c r="AD55" s="33" t="s">
        <v>1</v>
      </c>
      <c r="AE55" s="32" t="s">
        <v>1</v>
      </c>
      <c r="AF55" s="32" t="s">
        <v>1</v>
      </c>
      <c r="AG55" s="32" t="s">
        <v>1</v>
      </c>
      <c r="AH55" s="33" t="s">
        <v>1</v>
      </c>
      <c r="AI55" s="32" t="s">
        <v>1</v>
      </c>
      <c r="AJ55" s="32" t="s">
        <v>1</v>
      </c>
      <c r="AK55" s="32" t="s">
        <v>1</v>
      </c>
      <c r="AL55" s="33" t="s">
        <v>1</v>
      </c>
      <c r="AM55" s="32" t="s">
        <v>1</v>
      </c>
      <c r="AN55" s="32" t="s">
        <v>1</v>
      </c>
      <c r="AO55" s="32" t="s">
        <v>1</v>
      </c>
      <c r="AP55" s="32" t="s">
        <v>1</v>
      </c>
      <c r="AQ55" s="32" t="s">
        <v>1</v>
      </c>
      <c r="AR55" s="32" t="s">
        <v>1</v>
      </c>
      <c r="AS55" s="32" t="s">
        <v>1</v>
      </c>
      <c r="AT55" s="32" t="s">
        <v>1</v>
      </c>
      <c r="AU55" s="32" t="s">
        <v>1</v>
      </c>
      <c r="AV55" s="32" t="s">
        <v>1</v>
      </c>
      <c r="AW55" s="32" t="s">
        <v>1</v>
      </c>
      <c r="AX55" s="32" t="s">
        <v>1</v>
      </c>
      <c r="AY55" s="32">
        <v>32</v>
      </c>
      <c r="AZ55" s="32" t="s">
        <v>1</v>
      </c>
      <c r="BA55" s="32" t="s">
        <v>1</v>
      </c>
      <c r="BB55" s="11"/>
    </row>
    <row r="56" spans="1:54" ht="16.5" customHeight="1" x14ac:dyDescent="0.35">
      <c r="A56" s="31" t="s">
        <v>0</v>
      </c>
      <c r="B56" s="30"/>
      <c r="C56" s="29"/>
      <c r="D56" s="25"/>
      <c r="E56" s="25"/>
      <c r="F56" s="25"/>
      <c r="G56" s="25"/>
      <c r="H56" s="25"/>
      <c r="I56" s="25"/>
      <c r="J56" s="25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7"/>
      <c r="AE56" s="28"/>
      <c r="AF56" s="28"/>
      <c r="AG56" s="28"/>
      <c r="AH56" s="27"/>
      <c r="AI56" s="26"/>
      <c r="AJ56" s="26"/>
      <c r="AK56" s="26"/>
      <c r="AL56" s="26"/>
      <c r="AM56" s="26"/>
      <c r="AN56" s="26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11"/>
    </row>
    <row r="57" spans="1:54" s="12" customFormat="1" ht="16.5" customHeight="1" x14ac:dyDescent="0.45">
      <c r="B57" s="2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</row>
    <row r="58" spans="1:54" s="18" customFormat="1" ht="16.5" customHeight="1" x14ac:dyDescent="0.45">
      <c r="A58" s="22"/>
      <c r="B58" s="21"/>
      <c r="C58" s="21"/>
      <c r="D58" s="21"/>
      <c r="E58" s="21"/>
      <c r="F58" s="21"/>
      <c r="G58" s="21"/>
      <c r="H58" s="21"/>
      <c r="I58" s="21"/>
      <c r="J58" s="21"/>
      <c r="K58" s="14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0"/>
      <c r="AG58" s="19"/>
    </row>
    <row r="59" spans="1:54" s="12" customFormat="1" ht="16.5" customHeight="1" x14ac:dyDescent="0.45">
      <c r="B59" s="1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AE59" s="14"/>
      <c r="AF59" s="17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54" s="12" customFormat="1" ht="16.5" customHeight="1" x14ac:dyDescent="0.45">
      <c r="B60" s="15"/>
      <c r="I60" s="14"/>
      <c r="J60" s="14"/>
      <c r="K60" s="16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AF60" s="13"/>
    </row>
    <row r="61" spans="1:54" s="12" customFormat="1" ht="11.25" customHeight="1" x14ac:dyDescent="0.45">
      <c r="B61" s="15"/>
      <c r="I61" s="14"/>
      <c r="J61" s="14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AF61" s="13"/>
    </row>
    <row r="62" spans="1:54" s="12" customFormat="1" ht="11.25" customHeight="1" x14ac:dyDescent="0.45">
      <c r="B62" s="15"/>
      <c r="I62" s="14"/>
      <c r="J62" s="14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AF62" s="13"/>
    </row>
    <row r="63" spans="1:54" ht="11.25" customHeight="1" x14ac:dyDescent="0.35">
      <c r="I63" s="11"/>
      <c r="J63" s="11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54" ht="11.25" customHeight="1" x14ac:dyDescent="0.35">
      <c r="I64" s="11"/>
      <c r="J64" s="11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2:32" ht="11.25" customHeight="1" x14ac:dyDescent="0.35">
      <c r="I65" s="11"/>
      <c r="J65" s="11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2:32" s="7" customFormat="1" ht="22.5" customHeight="1" x14ac:dyDescent="0.5">
      <c r="I66" s="10"/>
      <c r="J66" s="10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AF66" s="8"/>
    </row>
    <row r="67" spans="2:32" s="7" customFormat="1" ht="19.5" customHeight="1" x14ac:dyDescent="0.5">
      <c r="I67" s="10"/>
      <c r="J67" s="10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AF67" s="8"/>
    </row>
    <row r="68" spans="2:32" s="7" customFormat="1" ht="19.5" customHeight="1" x14ac:dyDescent="0.5">
      <c r="I68" s="10"/>
      <c r="J68" s="10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AF68" s="8"/>
    </row>
    <row r="69" spans="2:32" s="7" customFormat="1" ht="13.5" customHeight="1" x14ac:dyDescent="0.5">
      <c r="I69" s="10"/>
      <c r="J69" s="10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AF69" s="8"/>
    </row>
    <row r="70" spans="2:32" s="7" customFormat="1" ht="13.5" customHeight="1" x14ac:dyDescent="0.5">
      <c r="AF70" s="8"/>
    </row>
    <row r="71" spans="2:32" s="4" customFormat="1" ht="24.75" x14ac:dyDescent="0.55000000000000004">
      <c r="B71" s="6"/>
      <c r="AF71" s="5"/>
    </row>
  </sheetData>
  <mergeCells count="65">
    <mergeCell ref="AQ4:AQ5"/>
    <mergeCell ref="AR4:AR5"/>
    <mergeCell ref="AS4:AS5"/>
    <mergeCell ref="AT4:AT5"/>
    <mergeCell ref="AU4:AU5"/>
    <mergeCell ref="A24:A25"/>
    <mergeCell ref="A50:A51"/>
    <mergeCell ref="A52:A53"/>
    <mergeCell ref="A54:A55"/>
    <mergeCell ref="A34:A35"/>
    <mergeCell ref="A36:A37"/>
    <mergeCell ref="A38:A39"/>
    <mergeCell ref="A40:A41"/>
    <mergeCell ref="A28:A29"/>
    <mergeCell ref="A20:A21"/>
    <mergeCell ref="A18:A19"/>
    <mergeCell ref="A16:A17"/>
    <mergeCell ref="A48:A49"/>
    <mergeCell ref="A30:A31"/>
    <mergeCell ref="A32:A33"/>
    <mergeCell ref="A42:A43"/>
    <mergeCell ref="A44:A45"/>
    <mergeCell ref="A46:A47"/>
    <mergeCell ref="A26:A27"/>
    <mergeCell ref="X4:Z4"/>
    <mergeCell ref="N4:N5"/>
    <mergeCell ref="K4:K5"/>
    <mergeCell ref="L4:L5"/>
    <mergeCell ref="O4:Q4"/>
    <mergeCell ref="R4:T4"/>
    <mergeCell ref="A8:A9"/>
    <mergeCell ref="A14:A15"/>
    <mergeCell ref="A22:A23"/>
    <mergeCell ref="K2:AN2"/>
    <mergeCell ref="AM4:AN4"/>
    <mergeCell ref="AO2:AX2"/>
    <mergeCell ref="M4:M5"/>
    <mergeCell ref="U4:W4"/>
    <mergeCell ref="AA3:AN3"/>
    <mergeCell ref="AQ3:AT3"/>
    <mergeCell ref="AP3:AP5"/>
    <mergeCell ref="AV4:AV5"/>
    <mergeCell ref="AW4:AW5"/>
    <mergeCell ref="A12:A13"/>
    <mergeCell ref="B2:C5"/>
    <mergeCell ref="D3:D5"/>
    <mergeCell ref="E3:J3"/>
    <mergeCell ref="J4:J5"/>
    <mergeCell ref="I4:I5"/>
    <mergeCell ref="A10:A11"/>
    <mergeCell ref="A6:A7"/>
    <mergeCell ref="AY2:BA2"/>
    <mergeCell ref="AY3:AY5"/>
    <mergeCell ref="AZ3:BA3"/>
    <mergeCell ref="AZ4:AZ5"/>
    <mergeCell ref="BA4:BA5"/>
    <mergeCell ref="AU3:AX3"/>
    <mergeCell ref="AX4:AX5"/>
    <mergeCell ref="AO3:AO5"/>
    <mergeCell ref="AE4:AH4"/>
    <mergeCell ref="K3:L3"/>
    <mergeCell ref="AI4:AL4"/>
    <mergeCell ref="M3:N3"/>
    <mergeCell ref="O3:Z3"/>
    <mergeCell ref="AA4:AD4"/>
  </mergeCells>
  <phoneticPr fontId="3"/>
  <printOptions verticalCentered="1"/>
  <pageMargins left="0.78740157480314965" right="0.11811023622047245" top="0.78740157480314965" bottom="0.78740157480314965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Normal="100" zoomScaleSheetLayoutView="80" workbookViewId="0">
      <pane ySplit="4" topLeftCell="A5" activePane="bottomLeft" state="frozen"/>
      <selection pane="bottomLeft"/>
    </sheetView>
  </sheetViews>
  <sheetFormatPr defaultColWidth="10" defaultRowHeight="15" x14ac:dyDescent="0.35"/>
  <cols>
    <col min="1" max="1" width="16.625" style="3" customWidth="1"/>
    <col min="2" max="3" width="7.625" style="1" customWidth="1"/>
    <col min="4" max="4" width="6.125" style="1" customWidth="1"/>
    <col min="5" max="5" width="7.625" style="1" customWidth="1"/>
    <col min="6" max="7" width="6.125" style="1" customWidth="1"/>
    <col min="8" max="8" width="7.125" style="1" customWidth="1"/>
    <col min="9" max="12" width="6.125" style="1" customWidth="1"/>
    <col min="13" max="14" width="6.125" style="136" customWidth="1"/>
    <col min="15" max="16" width="6.125" style="137" customWidth="1"/>
    <col min="17" max="17" width="6.125" style="136" customWidth="1"/>
    <col min="18" max="19" width="6.125" style="1" customWidth="1"/>
    <col min="20" max="16384" width="10" style="1"/>
  </cols>
  <sheetData>
    <row r="1" spans="1:19" s="204" customFormat="1" ht="18" customHeight="1" x14ac:dyDescent="0.15">
      <c r="A1" s="135" t="s">
        <v>113</v>
      </c>
      <c r="B1" s="208"/>
      <c r="C1" s="208"/>
      <c r="D1" s="208"/>
      <c r="E1" s="208"/>
      <c r="F1" s="208"/>
      <c r="M1" s="206"/>
      <c r="N1" s="206"/>
      <c r="O1" s="207"/>
      <c r="P1" s="207"/>
      <c r="R1" s="206"/>
      <c r="S1" s="205" t="s">
        <v>81</v>
      </c>
    </row>
    <row r="2" spans="1:19" s="78" customFormat="1" ht="16.5" customHeight="1" x14ac:dyDescent="0.4">
      <c r="A2" s="203"/>
      <c r="B2" s="196" t="s">
        <v>112</v>
      </c>
      <c r="C2" s="196" t="s">
        <v>111</v>
      </c>
      <c r="D2" s="196" t="s">
        <v>110</v>
      </c>
      <c r="E2" s="202" t="s">
        <v>109</v>
      </c>
      <c r="F2" s="202"/>
      <c r="G2" s="202"/>
      <c r="H2" s="202"/>
      <c r="I2" s="201" t="s">
        <v>108</v>
      </c>
      <c r="J2" s="200"/>
      <c r="K2" s="200"/>
      <c r="L2" s="200"/>
      <c r="M2" s="200"/>
      <c r="N2" s="200"/>
      <c r="O2" s="199" t="s">
        <v>107</v>
      </c>
      <c r="P2" s="199" t="s">
        <v>106</v>
      </c>
      <c r="Q2" s="199" t="s">
        <v>105</v>
      </c>
      <c r="R2" s="199" t="s">
        <v>104</v>
      </c>
      <c r="S2" s="199" t="s">
        <v>103</v>
      </c>
    </row>
    <row r="3" spans="1:19" s="78" customFormat="1" ht="132" customHeight="1" x14ac:dyDescent="0.4">
      <c r="A3" s="198"/>
      <c r="B3" s="197"/>
      <c r="C3" s="197"/>
      <c r="D3" s="197"/>
      <c r="E3" s="196" t="s">
        <v>102</v>
      </c>
      <c r="F3" s="196" t="s">
        <v>101</v>
      </c>
      <c r="G3" s="196" t="s">
        <v>64</v>
      </c>
      <c r="H3" s="196" t="s">
        <v>100</v>
      </c>
      <c r="I3" s="196" t="s">
        <v>99</v>
      </c>
      <c r="J3" s="196" t="s">
        <v>98</v>
      </c>
      <c r="K3" s="196" t="s">
        <v>97</v>
      </c>
      <c r="L3" s="196" t="s">
        <v>64</v>
      </c>
      <c r="M3" s="196" t="s">
        <v>96</v>
      </c>
      <c r="N3" s="195" t="s">
        <v>95</v>
      </c>
      <c r="O3" s="194"/>
      <c r="P3" s="194"/>
      <c r="Q3" s="194"/>
      <c r="R3" s="194"/>
      <c r="S3" s="194"/>
    </row>
    <row r="4" spans="1:19" s="78" customFormat="1" ht="16.5" customHeight="1" x14ac:dyDescent="0.4">
      <c r="A4" s="193"/>
      <c r="B4" s="189" t="s">
        <v>94</v>
      </c>
      <c r="C4" s="189" t="s">
        <v>93</v>
      </c>
      <c r="D4" s="189" t="s">
        <v>92</v>
      </c>
      <c r="E4" s="192"/>
      <c r="F4" s="192"/>
      <c r="G4" s="192"/>
      <c r="H4" s="192"/>
      <c r="I4" s="192"/>
      <c r="J4" s="192"/>
      <c r="K4" s="192"/>
      <c r="L4" s="192"/>
      <c r="M4" s="191"/>
      <c r="N4" s="189" t="s">
        <v>91</v>
      </c>
      <c r="O4" s="190" t="s">
        <v>90</v>
      </c>
      <c r="P4" s="189" t="s">
        <v>89</v>
      </c>
      <c r="Q4" s="188"/>
      <c r="R4" s="188"/>
      <c r="S4" s="188"/>
    </row>
    <row r="5" spans="1:19" s="78" customFormat="1" ht="16.5" customHeight="1" x14ac:dyDescent="0.4">
      <c r="A5" s="187" t="s">
        <v>30</v>
      </c>
      <c r="B5" s="184">
        <v>39394</v>
      </c>
      <c r="C5" s="184">
        <v>37579</v>
      </c>
      <c r="D5" s="56">
        <v>95.392699395847075</v>
      </c>
      <c r="E5" s="184">
        <v>27549</v>
      </c>
      <c r="F5" s="184">
        <v>8770</v>
      </c>
      <c r="G5" s="184">
        <v>250</v>
      </c>
      <c r="H5" s="186">
        <v>36569</v>
      </c>
      <c r="I5" s="184">
        <v>891</v>
      </c>
      <c r="J5" s="184">
        <v>84</v>
      </c>
      <c r="K5" s="184">
        <v>30</v>
      </c>
      <c r="L5" s="184">
        <v>5</v>
      </c>
      <c r="M5" s="186">
        <v>1010</v>
      </c>
      <c r="N5" s="185">
        <v>2.687671305782485</v>
      </c>
      <c r="O5" s="184">
        <v>3134</v>
      </c>
      <c r="P5" s="185">
        <v>8.339764230022087E-2</v>
      </c>
      <c r="Q5" s="184">
        <v>2072</v>
      </c>
      <c r="R5" s="184">
        <v>1455</v>
      </c>
      <c r="S5" s="183">
        <v>832</v>
      </c>
    </row>
    <row r="6" spans="1:19" s="78" customFormat="1" ht="30" x14ac:dyDescent="0.4">
      <c r="A6" s="175" t="s">
        <v>28</v>
      </c>
      <c r="B6" s="45">
        <f>IF(SUM(B7,B16)=0,"-",SUM(B7,B16))</f>
        <v>2555</v>
      </c>
      <c r="C6" s="45">
        <f>IF(SUM(C7,C16)=0,"-",SUM(C7,C16))</f>
        <v>2318</v>
      </c>
      <c r="D6" s="46">
        <f>IF(SUM(C6)=0,"-",C6/B6*100)</f>
        <v>90.724070450097855</v>
      </c>
      <c r="E6" s="45">
        <f>IF(SUM(E7,E16)=0,"-",SUM(E7,E16))</f>
        <v>1893</v>
      </c>
      <c r="F6" s="45">
        <f>IF(SUM(F7,F16)=0,"-",SUM(F7,F16))</f>
        <v>308</v>
      </c>
      <c r="G6" s="45">
        <f>IF(SUM(G7,G16)=0,"-",SUM(G7,G16))</f>
        <v>19</v>
      </c>
      <c r="H6" s="66">
        <f>IF(SUM(E6:G6)=0,"-",SUM((E6:G6)))</f>
        <v>2220</v>
      </c>
      <c r="I6" s="45">
        <f>IF(SUM(I7,I16)=0,"-",SUM(I7,I16))</f>
        <v>93</v>
      </c>
      <c r="J6" s="45">
        <f>IF(SUM(J7,J16)=0,"-",SUM(J7,J16))</f>
        <v>4</v>
      </c>
      <c r="K6" s="45">
        <f>IF(SUM(K7,K16)=0,"-",SUM(K7,K16))</f>
        <v>1</v>
      </c>
      <c r="L6" s="45" t="str">
        <f>IF(SUM(L7,L16)=0,"-",SUM(L7,L16))</f>
        <v>-</v>
      </c>
      <c r="M6" s="66">
        <f>IF(SUM(I6:L6)=0,"-",SUM(I6:L6))</f>
        <v>98</v>
      </c>
      <c r="N6" s="159">
        <f>IF(SUM(M6)=0,"-",M6/C6*100)</f>
        <v>4.227782571182054</v>
      </c>
      <c r="O6" s="45">
        <f>IF(SUM(O7,O16)=0,"-",SUM(O7,O16))</f>
        <v>295</v>
      </c>
      <c r="P6" s="159">
        <f>IF(SUM(O6)=0,"-",O6/C6)</f>
        <v>0.1272648835202761</v>
      </c>
      <c r="Q6" s="45">
        <f>IF(SUM(Q7,Q16)=0,"-",SUM(Q7,Q16))</f>
        <v>170</v>
      </c>
      <c r="R6" s="45">
        <f>IF(SUM(R7,R16)=0,"-",SUM(R7,R16))</f>
        <v>47</v>
      </c>
      <c r="S6" s="45">
        <f>IF(SUM(S7,S16)=0,"-",SUM(S7,S16))</f>
        <v>93</v>
      </c>
    </row>
    <row r="7" spans="1:19" s="78" customFormat="1" ht="16.5" customHeight="1" x14ac:dyDescent="0.4">
      <c r="A7" s="182" t="s">
        <v>88</v>
      </c>
      <c r="B7" s="161">
        <f>IF(SUM(B8:B15)=0,"-",SUM(B8:B15))</f>
        <v>805</v>
      </c>
      <c r="C7" s="161">
        <f>IF(SUM(C8:C15)=0,"-",SUM(C8:C15))</f>
        <v>679</v>
      </c>
      <c r="D7" s="164">
        <f>IF(SUM(C7)=0,"-",C7/B7*100)</f>
        <v>84.34782608695653</v>
      </c>
      <c r="E7" s="161">
        <f>IF(SUM(E8:E15)=0,"-",SUM(E8:E15))</f>
        <v>633</v>
      </c>
      <c r="F7" s="161">
        <f>IF(SUM(F8:F15)=0,"-",SUM(F8:F15))</f>
        <v>9</v>
      </c>
      <c r="G7" s="161">
        <f>IF(SUM(G8:G15)=0,"-",SUM(G8:G15))</f>
        <v>19</v>
      </c>
      <c r="H7" s="163">
        <f>IF(SUM(E7:G7)=0,"-",SUM((E7:G7)))</f>
        <v>661</v>
      </c>
      <c r="I7" s="161">
        <f>IF(SUM(I8:I15)=0,"-",SUM(I8:I15))</f>
        <v>17</v>
      </c>
      <c r="J7" s="161">
        <f>IF(SUM(J8:J15)=0,"-",SUM(J8:J15))</f>
        <v>1</v>
      </c>
      <c r="K7" s="161" t="str">
        <f>IF(SUM(K8:K15)=0,"-",SUM(K8:K15))</f>
        <v>-</v>
      </c>
      <c r="L7" s="161" t="str">
        <f>IF(SUM(L8:L15)=0,"-",SUM(L8:L15))</f>
        <v>-</v>
      </c>
      <c r="M7" s="163">
        <f>IF(SUM(I7:L7)=0,"-",SUM(I7:L7))</f>
        <v>18</v>
      </c>
      <c r="N7" s="162">
        <f>IF(SUM(M7)=0,"-",M7/C7*100)</f>
        <v>2.6509572901325478</v>
      </c>
      <c r="O7" s="161">
        <f>IF(SUM(O8:O15)=0,"-",SUM(O8:O15))</f>
        <v>47</v>
      </c>
      <c r="P7" s="159">
        <f>IF(SUM(O7)=0,"-",O7/C7)</f>
        <v>6.9219440353460976E-2</v>
      </c>
      <c r="Q7" s="161">
        <f>IF(SUM(Q8:Q15)=0,"-",SUM(Q8:Q15))</f>
        <v>2</v>
      </c>
      <c r="R7" s="161">
        <f>IF(SUM(R8:R15)=0,"-",SUM(R8:R15))</f>
        <v>19</v>
      </c>
      <c r="S7" s="161">
        <f>IF(SUM(S8:S15)=0,"-",SUM(S8:S15))</f>
        <v>5</v>
      </c>
    </row>
    <row r="8" spans="1:19" s="78" customFormat="1" ht="16.5" customHeight="1" x14ac:dyDescent="0.4">
      <c r="A8" s="158" t="s">
        <v>26</v>
      </c>
      <c r="B8" s="149">
        <v>372</v>
      </c>
      <c r="C8" s="149">
        <v>280</v>
      </c>
      <c r="D8" s="181">
        <f>IF(SUM(C8)=0,"-",C8/B8*100)</f>
        <v>75.268817204301072</v>
      </c>
      <c r="E8" s="149">
        <v>260</v>
      </c>
      <c r="F8" s="149">
        <v>5</v>
      </c>
      <c r="G8" s="149">
        <v>5</v>
      </c>
      <c r="H8" s="180">
        <f>IF(SUM(E8:G8)=0,"-",SUM((E8:G8)))</f>
        <v>270</v>
      </c>
      <c r="I8" s="149">
        <v>10</v>
      </c>
      <c r="J8" s="149" t="s">
        <v>29</v>
      </c>
      <c r="K8" s="149" t="s">
        <v>29</v>
      </c>
      <c r="L8" s="149" t="s">
        <v>29</v>
      </c>
      <c r="M8" s="156">
        <f>IF(SUM(I8:L8)=0,"-",SUM(I8:L8))</f>
        <v>10</v>
      </c>
      <c r="N8" s="150">
        <f>IF(SUM(M8)=0,"-",M8/C8*100)</f>
        <v>3.5714285714285712</v>
      </c>
      <c r="O8" s="149">
        <v>23</v>
      </c>
      <c r="P8" s="155">
        <f>IF(SUM(O8)=0,"-",O8/C8)</f>
        <v>8.2142857142857142E-2</v>
      </c>
      <c r="Q8" s="149">
        <v>2</v>
      </c>
      <c r="R8" s="149">
        <v>12</v>
      </c>
      <c r="S8" s="149">
        <v>4</v>
      </c>
    </row>
    <row r="9" spans="1:19" s="78" customFormat="1" ht="16.5" customHeight="1" x14ac:dyDescent="0.4">
      <c r="A9" s="153" t="s">
        <v>25</v>
      </c>
      <c r="B9" s="149">
        <v>27</v>
      </c>
      <c r="C9" s="149">
        <v>24</v>
      </c>
      <c r="D9" s="181">
        <f>IF(SUM(C9)=0,"-",C9/B9*100)</f>
        <v>88.888888888888886</v>
      </c>
      <c r="E9" s="149">
        <v>24</v>
      </c>
      <c r="F9" s="149" t="s">
        <v>29</v>
      </c>
      <c r="G9" s="149" t="s">
        <v>29</v>
      </c>
      <c r="H9" s="180">
        <f>IF(SUM(E9:G9)=0,"-",SUM((E9:G9)))</f>
        <v>24</v>
      </c>
      <c r="I9" s="149" t="s">
        <v>29</v>
      </c>
      <c r="J9" s="149" t="s">
        <v>29</v>
      </c>
      <c r="K9" s="149" t="s">
        <v>29</v>
      </c>
      <c r="L9" s="149" t="s">
        <v>29</v>
      </c>
      <c r="M9" s="151" t="str">
        <f>IF(SUM(I9:L9)=0,"-",SUM(I9:L9))</f>
        <v>-</v>
      </c>
      <c r="N9" s="150" t="str">
        <f>IF(SUM(M9)=0,"-",M9/C9*100)</f>
        <v>-</v>
      </c>
      <c r="O9" s="149" t="s">
        <v>29</v>
      </c>
      <c r="P9" s="150" t="str">
        <f>IF(SUM(O9)=0,"-",O9/C9)</f>
        <v>-</v>
      </c>
      <c r="Q9" s="149" t="s">
        <v>29</v>
      </c>
      <c r="R9" s="149" t="s">
        <v>29</v>
      </c>
      <c r="S9" s="149" t="s">
        <v>29</v>
      </c>
    </row>
    <row r="10" spans="1:19" s="78" customFormat="1" ht="16.5" customHeight="1" x14ac:dyDescent="0.4">
      <c r="A10" s="153" t="s">
        <v>24</v>
      </c>
      <c r="B10" s="149">
        <v>19</v>
      </c>
      <c r="C10" s="149">
        <v>14</v>
      </c>
      <c r="D10" s="181">
        <f>IF(SUM(C10)=0,"-",C10/B10*100)</f>
        <v>73.68421052631578</v>
      </c>
      <c r="E10" s="149" t="s">
        <v>29</v>
      </c>
      <c r="F10" s="149" t="s">
        <v>29</v>
      </c>
      <c r="G10" s="149">
        <v>14</v>
      </c>
      <c r="H10" s="180">
        <f>IF(SUM(E10:G10)=0,"-",SUM((E10:G10)))</f>
        <v>14</v>
      </c>
      <c r="I10" s="149" t="s">
        <v>29</v>
      </c>
      <c r="J10" s="149" t="s">
        <v>29</v>
      </c>
      <c r="K10" s="149" t="s">
        <v>29</v>
      </c>
      <c r="L10" s="149" t="s">
        <v>29</v>
      </c>
      <c r="M10" s="151" t="str">
        <f>IF(SUM(I10:L10)=0,"-",SUM(I10:L10))</f>
        <v>-</v>
      </c>
      <c r="N10" s="150" t="str">
        <f>IF(SUM(M10)=0,"-",M10/C10*100)</f>
        <v>-</v>
      </c>
      <c r="O10" s="149" t="s">
        <v>29</v>
      </c>
      <c r="P10" s="150" t="str">
        <f>IF(SUM(O10)=0,"-",O10/C10)</f>
        <v>-</v>
      </c>
      <c r="Q10" s="149" t="s">
        <v>29</v>
      </c>
      <c r="R10" s="149">
        <v>1</v>
      </c>
      <c r="S10" s="149">
        <v>1</v>
      </c>
    </row>
    <row r="11" spans="1:19" s="78" customFormat="1" ht="16.5" customHeight="1" x14ac:dyDescent="0.4">
      <c r="A11" s="153" t="s">
        <v>87</v>
      </c>
      <c r="B11" s="149">
        <v>30</v>
      </c>
      <c r="C11" s="149">
        <v>28</v>
      </c>
      <c r="D11" s="181">
        <f>IF(SUM(C11)=0,"-",C11/B11*100)</f>
        <v>93.333333333333329</v>
      </c>
      <c r="E11" s="149">
        <v>28</v>
      </c>
      <c r="F11" s="149" t="s">
        <v>29</v>
      </c>
      <c r="G11" s="149" t="s">
        <v>29</v>
      </c>
      <c r="H11" s="180">
        <f>IF(SUM(E11:G11)=0,"-",SUM((E11:G11)))</f>
        <v>28</v>
      </c>
      <c r="I11" s="149" t="s">
        <v>29</v>
      </c>
      <c r="J11" s="149" t="s">
        <v>29</v>
      </c>
      <c r="K11" s="149" t="s">
        <v>29</v>
      </c>
      <c r="L11" s="149" t="s">
        <v>29</v>
      </c>
      <c r="M11" s="151" t="str">
        <f>IF(SUM(I11:L11)=0,"-",SUM(I11:L11))</f>
        <v>-</v>
      </c>
      <c r="N11" s="150" t="str">
        <f>IF(SUM(M11)=0,"-",M11/C11*100)</f>
        <v>-</v>
      </c>
      <c r="O11" s="149" t="s">
        <v>29</v>
      </c>
      <c r="P11" s="150" t="str">
        <f>IF(SUM(O11)=0,"-",O11/C11)</f>
        <v>-</v>
      </c>
      <c r="Q11" s="149" t="s">
        <v>29</v>
      </c>
      <c r="R11" s="149">
        <v>1</v>
      </c>
      <c r="S11" s="149" t="s">
        <v>29</v>
      </c>
    </row>
    <row r="12" spans="1:19" s="78" customFormat="1" ht="16.5" customHeight="1" x14ac:dyDescent="0.4">
      <c r="A12" s="153" t="s">
        <v>22</v>
      </c>
      <c r="B12" s="149">
        <v>21</v>
      </c>
      <c r="C12" s="149">
        <v>20</v>
      </c>
      <c r="D12" s="181">
        <f>IF(SUM(C12)=0,"-",C12/B12*100)</f>
        <v>95.238095238095227</v>
      </c>
      <c r="E12" s="149">
        <v>19</v>
      </c>
      <c r="F12" s="149" t="s">
        <v>29</v>
      </c>
      <c r="G12" s="149" t="s">
        <v>29</v>
      </c>
      <c r="H12" s="180">
        <f>IF(SUM(E12:G12)=0,"-",SUM((E12:G12)))</f>
        <v>19</v>
      </c>
      <c r="I12" s="149" t="s">
        <v>29</v>
      </c>
      <c r="J12" s="149">
        <v>1</v>
      </c>
      <c r="K12" s="149" t="s">
        <v>29</v>
      </c>
      <c r="L12" s="149" t="s">
        <v>29</v>
      </c>
      <c r="M12" s="151">
        <f>IF(SUM(I12:L12)=0,"-",SUM(I12:L12))</f>
        <v>1</v>
      </c>
      <c r="N12" s="150">
        <f>IF(SUM(M12)=0,"-",M12/C12*100)</f>
        <v>5</v>
      </c>
      <c r="O12" s="149">
        <v>6</v>
      </c>
      <c r="P12" s="150">
        <f>IF(SUM(O12)=0,"-",O12/C12)</f>
        <v>0.3</v>
      </c>
      <c r="Q12" s="149" t="s">
        <v>29</v>
      </c>
      <c r="R12" s="149" t="s">
        <v>29</v>
      </c>
      <c r="S12" s="149" t="s">
        <v>29</v>
      </c>
    </row>
    <row r="13" spans="1:19" s="78" customFormat="1" ht="16.5" customHeight="1" x14ac:dyDescent="0.4">
      <c r="A13" s="153" t="s">
        <v>86</v>
      </c>
      <c r="B13" s="149">
        <v>208</v>
      </c>
      <c r="C13" s="149">
        <v>200</v>
      </c>
      <c r="D13" s="181">
        <f>IF(SUM(C13)=0,"-",C13/B13*100)</f>
        <v>96.15384615384616</v>
      </c>
      <c r="E13" s="149">
        <v>197</v>
      </c>
      <c r="F13" s="149" t="s">
        <v>29</v>
      </c>
      <c r="G13" s="149" t="s">
        <v>29</v>
      </c>
      <c r="H13" s="180">
        <f>IF(SUM(E13:G13)=0,"-",SUM((E13:G13)))</f>
        <v>197</v>
      </c>
      <c r="I13" s="149">
        <v>3</v>
      </c>
      <c r="J13" s="149" t="s">
        <v>29</v>
      </c>
      <c r="K13" s="149" t="s">
        <v>29</v>
      </c>
      <c r="L13" s="149" t="s">
        <v>29</v>
      </c>
      <c r="M13" s="151">
        <f>IF(SUM(I13:L13)=0,"-",SUM(I13:L13))</f>
        <v>3</v>
      </c>
      <c r="N13" s="150">
        <f>IF(SUM(M13)=0,"-",M13/C13*100)</f>
        <v>1.5</v>
      </c>
      <c r="O13" s="149">
        <v>6</v>
      </c>
      <c r="P13" s="150">
        <f>IF(SUM(O13)=0,"-",O13/C13)</f>
        <v>0.03</v>
      </c>
      <c r="Q13" s="149" t="s">
        <v>29</v>
      </c>
      <c r="R13" s="149">
        <v>2</v>
      </c>
      <c r="S13" s="149" t="s">
        <v>29</v>
      </c>
    </row>
    <row r="14" spans="1:19" s="78" customFormat="1" ht="16.5" customHeight="1" x14ac:dyDescent="0.4">
      <c r="A14" s="153" t="s">
        <v>85</v>
      </c>
      <c r="B14" s="149">
        <v>28</v>
      </c>
      <c r="C14" s="149">
        <v>23</v>
      </c>
      <c r="D14" s="181">
        <f>IF(SUM(C14)=0,"-",C14/B14*100)</f>
        <v>82.142857142857139</v>
      </c>
      <c r="E14" s="149">
        <v>18</v>
      </c>
      <c r="F14" s="149">
        <v>3</v>
      </c>
      <c r="G14" s="149" t="s">
        <v>29</v>
      </c>
      <c r="H14" s="180">
        <f>IF(SUM(E14:G14)=0,"-",SUM((E14:G14)))</f>
        <v>21</v>
      </c>
      <c r="I14" s="149">
        <v>2</v>
      </c>
      <c r="J14" s="149" t="s">
        <v>29</v>
      </c>
      <c r="K14" s="149" t="s">
        <v>29</v>
      </c>
      <c r="L14" s="149" t="s">
        <v>29</v>
      </c>
      <c r="M14" s="151">
        <f>IF(SUM(I14:L14)=0,"-",SUM(I14:L14))</f>
        <v>2</v>
      </c>
      <c r="N14" s="150">
        <f>IF(SUM(M14)=0,"-",M14/C14*100)</f>
        <v>8.695652173913043</v>
      </c>
      <c r="O14" s="149">
        <v>6</v>
      </c>
      <c r="P14" s="150">
        <f>IF(SUM(O14)=0,"-",O14/C14)</f>
        <v>0.2608695652173913</v>
      </c>
      <c r="Q14" s="149" t="s">
        <v>29</v>
      </c>
      <c r="R14" s="149" t="s">
        <v>29</v>
      </c>
      <c r="S14" s="149" t="s">
        <v>29</v>
      </c>
    </row>
    <row r="15" spans="1:19" s="78" customFormat="1" ht="16.5" customHeight="1" x14ac:dyDescent="0.4">
      <c r="A15" s="148" t="s">
        <v>19</v>
      </c>
      <c r="B15" s="144">
        <v>100</v>
      </c>
      <c r="C15" s="144">
        <v>90</v>
      </c>
      <c r="D15" s="179">
        <f>IF(SUM(C15)=0,"-",C15/B15*100)</f>
        <v>90</v>
      </c>
      <c r="E15" s="144">
        <v>87</v>
      </c>
      <c r="F15" s="144">
        <v>1</v>
      </c>
      <c r="G15" s="144" t="s">
        <v>29</v>
      </c>
      <c r="H15" s="178">
        <f>IF(SUM(E15:G15)=0,"-",SUM((E15:G15)))</f>
        <v>88</v>
      </c>
      <c r="I15" s="144">
        <v>2</v>
      </c>
      <c r="J15" s="144" t="s">
        <v>29</v>
      </c>
      <c r="K15" s="144" t="s">
        <v>29</v>
      </c>
      <c r="L15" s="144" t="s">
        <v>29</v>
      </c>
      <c r="M15" s="146">
        <f>IF(SUM(I15:L15)=0,"-",SUM(I15:L15))</f>
        <v>2</v>
      </c>
      <c r="N15" s="145">
        <f>IF(SUM(M15)=0,"-",M15/C15*100)</f>
        <v>2.2222222222222223</v>
      </c>
      <c r="O15" s="149">
        <v>6</v>
      </c>
      <c r="P15" s="150">
        <f>IF(SUM(O15)=0,"-",O15/C15)</f>
        <v>6.6666666666666666E-2</v>
      </c>
      <c r="Q15" s="144" t="s">
        <v>29</v>
      </c>
      <c r="R15" s="144">
        <v>3</v>
      </c>
      <c r="S15" s="144" t="s">
        <v>29</v>
      </c>
    </row>
    <row r="16" spans="1:19" s="78" customFormat="1" ht="16.5" customHeight="1" x14ac:dyDescent="0.4">
      <c r="A16" s="160" t="s">
        <v>17</v>
      </c>
      <c r="B16" s="45">
        <v>1750</v>
      </c>
      <c r="C16" s="45">
        <v>1639</v>
      </c>
      <c r="D16" s="177">
        <v>93.657142857142858</v>
      </c>
      <c r="E16" s="45">
        <v>1260</v>
      </c>
      <c r="F16" s="45">
        <v>299</v>
      </c>
      <c r="G16" s="45">
        <v>0</v>
      </c>
      <c r="H16" s="176">
        <v>1559</v>
      </c>
      <c r="I16" s="45">
        <v>76</v>
      </c>
      <c r="J16" s="45">
        <v>3</v>
      </c>
      <c r="K16" s="45">
        <v>1</v>
      </c>
      <c r="L16" s="45" t="s">
        <v>84</v>
      </c>
      <c r="M16" s="163">
        <v>80</v>
      </c>
      <c r="N16" s="162">
        <v>4.8810250152532033</v>
      </c>
      <c r="O16" s="45">
        <v>248</v>
      </c>
      <c r="P16" s="159">
        <v>0.1513117754728493</v>
      </c>
      <c r="Q16" s="45">
        <v>168</v>
      </c>
      <c r="R16" s="45">
        <v>28</v>
      </c>
      <c r="S16" s="45">
        <v>88</v>
      </c>
    </row>
    <row r="17" spans="1:20" s="173" customFormat="1" ht="33" customHeight="1" x14ac:dyDescent="0.15">
      <c r="A17" s="175" t="s">
        <v>16</v>
      </c>
      <c r="B17" s="45">
        <f>B18</f>
        <v>245</v>
      </c>
      <c r="C17" s="45">
        <f>C18</f>
        <v>227</v>
      </c>
      <c r="D17" s="46">
        <f>D18</f>
        <v>92.65306122448979</v>
      </c>
      <c r="E17" s="45">
        <f>E18</f>
        <v>205</v>
      </c>
      <c r="F17" s="45">
        <f>F18</f>
        <v>10</v>
      </c>
      <c r="G17" s="45">
        <f>G18</f>
        <v>3</v>
      </c>
      <c r="H17" s="66">
        <f>H18</f>
        <v>218</v>
      </c>
      <c r="I17" s="45">
        <f>I18</f>
        <v>8</v>
      </c>
      <c r="J17" s="45">
        <f>J18</f>
        <v>1</v>
      </c>
      <c r="K17" s="45" t="str">
        <f>K18</f>
        <v>-</v>
      </c>
      <c r="L17" s="45" t="str">
        <f>L18</f>
        <v>-</v>
      </c>
      <c r="M17" s="66">
        <f>M18</f>
        <v>9</v>
      </c>
      <c r="N17" s="159">
        <f>N18</f>
        <v>3.9647577092511015</v>
      </c>
      <c r="O17" s="45">
        <f>O18</f>
        <v>32</v>
      </c>
      <c r="P17" s="159">
        <f>P18</f>
        <v>0.14096916299559473</v>
      </c>
      <c r="Q17" s="45" t="str">
        <f>Q18</f>
        <v>-</v>
      </c>
      <c r="R17" s="45">
        <f>R18</f>
        <v>2</v>
      </c>
      <c r="S17" s="45" t="str">
        <f>S18</f>
        <v>-</v>
      </c>
      <c r="T17" s="174"/>
    </row>
    <row r="18" spans="1:20" s="111" customFormat="1" ht="16.5" customHeight="1" x14ac:dyDescent="0.4">
      <c r="A18" s="160" t="s">
        <v>15</v>
      </c>
      <c r="B18" s="45">
        <f>IF(SUM(B19:B22)=0,"-",SUM(B19:B22))</f>
        <v>245</v>
      </c>
      <c r="C18" s="45">
        <f>IF(SUM(C19:C22)=0,"-",SUM(C19:C22))</f>
        <v>227</v>
      </c>
      <c r="D18" s="46">
        <f>IF(SUM(C18)=0,"-",C18/B18*100)</f>
        <v>92.65306122448979</v>
      </c>
      <c r="E18" s="45">
        <f>IF(SUM(E19:E22)=0,"-",SUM(E19:E22))</f>
        <v>205</v>
      </c>
      <c r="F18" s="45">
        <f>IF(SUM(F19:F22)=0,"-",SUM(F19:F22))</f>
        <v>10</v>
      </c>
      <c r="G18" s="45">
        <f>IF(SUM(G19:G22)=0,"-",SUM(G19:G22))</f>
        <v>3</v>
      </c>
      <c r="H18" s="66">
        <f>IF(SUM(E18:G18)=0,"-",SUM((E18:G18)))</f>
        <v>218</v>
      </c>
      <c r="I18" s="45">
        <f>IF(SUM(I19:I22)=0,"-",SUM(I19:I22))</f>
        <v>8</v>
      </c>
      <c r="J18" s="45">
        <f>IF(SUM(J19:J22)=0,"-",SUM(J19:J22))</f>
        <v>1</v>
      </c>
      <c r="K18" s="45" t="str">
        <f>IF(SUM(K19:K22)=0,"-",SUM(K19:K22))</f>
        <v>-</v>
      </c>
      <c r="L18" s="45" t="str">
        <f>IF(SUM(L19:L22)=0,"-",SUM(L19:L22))</f>
        <v>-</v>
      </c>
      <c r="M18" s="66">
        <f>IF(SUM(I18:L18)=0,"-",SUM(I18:L18))</f>
        <v>9</v>
      </c>
      <c r="N18" s="159">
        <f>IF(SUM(M18)=0,"-",M18/C18*100)</f>
        <v>3.9647577092511015</v>
      </c>
      <c r="O18" s="172">
        <f>IF(SUM(O19:O22)=0,"-",SUM(O19:O22))</f>
        <v>32</v>
      </c>
      <c r="P18" s="159">
        <f>IF(SUM(O18)=0,"-",O18/C18)</f>
        <v>0.14096916299559473</v>
      </c>
      <c r="Q18" s="45" t="str">
        <f>IF(SUM(Q19:Q22)=0,"-",SUM(Q19:Q22))</f>
        <v>-</v>
      </c>
      <c r="R18" s="45">
        <f>IF(SUM(R19:R22)=0,"-",SUM(R19:R22))</f>
        <v>2</v>
      </c>
      <c r="S18" s="45" t="str">
        <f>IF(SUM(S19:S22)=0,"-",SUM(S19:S22))</f>
        <v>-</v>
      </c>
      <c r="T18" s="93"/>
    </row>
    <row r="19" spans="1:20" s="111" customFormat="1" ht="16.5" customHeight="1" x14ac:dyDescent="0.4">
      <c r="A19" s="158" t="s">
        <v>14</v>
      </c>
      <c r="B19" s="154">
        <v>132</v>
      </c>
      <c r="C19" s="154">
        <v>124</v>
      </c>
      <c r="D19" s="157">
        <v>93.939393939393938</v>
      </c>
      <c r="E19" s="154">
        <v>109</v>
      </c>
      <c r="F19" s="154">
        <v>8</v>
      </c>
      <c r="G19" s="154" t="s">
        <v>1</v>
      </c>
      <c r="H19" s="156">
        <v>117</v>
      </c>
      <c r="I19" s="154">
        <v>6</v>
      </c>
      <c r="J19" s="154">
        <v>1</v>
      </c>
      <c r="K19" s="154" t="s">
        <v>1</v>
      </c>
      <c r="L19" s="154" t="s">
        <v>1</v>
      </c>
      <c r="M19" s="156">
        <v>7</v>
      </c>
      <c r="N19" s="171">
        <v>5.6451612903225801</v>
      </c>
      <c r="O19" s="154">
        <v>26</v>
      </c>
      <c r="P19" s="170">
        <v>0.20967741935483872</v>
      </c>
      <c r="Q19" s="154" t="s">
        <v>1</v>
      </c>
      <c r="R19" s="154">
        <v>1</v>
      </c>
      <c r="S19" s="154" t="s">
        <v>1</v>
      </c>
      <c r="T19" s="93"/>
    </row>
    <row r="20" spans="1:20" s="111" customFormat="1" ht="16.5" customHeight="1" x14ac:dyDescent="0.4">
      <c r="A20" s="153" t="s">
        <v>13</v>
      </c>
      <c r="B20" s="149">
        <v>38</v>
      </c>
      <c r="C20" s="149">
        <v>35</v>
      </c>
      <c r="D20" s="152">
        <v>92.10526315789474</v>
      </c>
      <c r="E20" s="149">
        <v>35</v>
      </c>
      <c r="F20" s="149" t="s">
        <v>1</v>
      </c>
      <c r="G20" s="149" t="s">
        <v>1</v>
      </c>
      <c r="H20" s="151">
        <v>35</v>
      </c>
      <c r="I20" s="149" t="s">
        <v>1</v>
      </c>
      <c r="J20" s="149" t="s">
        <v>1</v>
      </c>
      <c r="K20" s="149" t="s">
        <v>1</v>
      </c>
      <c r="L20" s="149" t="s">
        <v>1</v>
      </c>
      <c r="M20" s="151" t="s">
        <v>1</v>
      </c>
      <c r="N20" s="169" t="s">
        <v>1</v>
      </c>
      <c r="O20" s="149" t="s">
        <v>1</v>
      </c>
      <c r="P20" s="168" t="s">
        <v>1</v>
      </c>
      <c r="Q20" s="149" t="s">
        <v>1</v>
      </c>
      <c r="R20" s="149" t="s">
        <v>1</v>
      </c>
      <c r="S20" s="149" t="s">
        <v>1</v>
      </c>
      <c r="T20" s="93"/>
    </row>
    <row r="21" spans="1:20" s="111" customFormat="1" ht="16.5" customHeight="1" x14ac:dyDescent="0.4">
      <c r="A21" s="153" t="s">
        <v>12</v>
      </c>
      <c r="B21" s="149">
        <v>38</v>
      </c>
      <c r="C21" s="149">
        <v>33</v>
      </c>
      <c r="D21" s="152">
        <v>86.842105263157904</v>
      </c>
      <c r="E21" s="149">
        <v>33</v>
      </c>
      <c r="F21" s="149" t="s">
        <v>1</v>
      </c>
      <c r="G21" s="149" t="s">
        <v>1</v>
      </c>
      <c r="H21" s="151">
        <v>33</v>
      </c>
      <c r="I21" s="149" t="s">
        <v>1</v>
      </c>
      <c r="J21" s="149" t="s">
        <v>1</v>
      </c>
      <c r="K21" s="149" t="s">
        <v>1</v>
      </c>
      <c r="L21" s="149" t="s">
        <v>1</v>
      </c>
      <c r="M21" s="151" t="s">
        <v>1</v>
      </c>
      <c r="N21" s="169" t="s">
        <v>1</v>
      </c>
      <c r="O21" s="149" t="s">
        <v>1</v>
      </c>
      <c r="P21" s="168" t="s">
        <v>1</v>
      </c>
      <c r="Q21" s="149" t="s">
        <v>1</v>
      </c>
      <c r="R21" s="149" t="s">
        <v>1</v>
      </c>
      <c r="S21" s="149" t="s">
        <v>1</v>
      </c>
      <c r="T21" s="93"/>
    </row>
    <row r="22" spans="1:20" s="111" customFormat="1" ht="16.5" customHeight="1" x14ac:dyDescent="0.4">
      <c r="A22" s="148" t="s">
        <v>11</v>
      </c>
      <c r="B22" s="144">
        <v>37</v>
      </c>
      <c r="C22" s="144">
        <v>35</v>
      </c>
      <c r="D22" s="147">
        <v>94.594594594594597</v>
      </c>
      <c r="E22" s="144">
        <v>28</v>
      </c>
      <c r="F22" s="144">
        <v>2</v>
      </c>
      <c r="G22" s="144">
        <v>3</v>
      </c>
      <c r="H22" s="146">
        <v>33</v>
      </c>
      <c r="I22" s="144">
        <v>2</v>
      </c>
      <c r="J22" s="144" t="s">
        <v>1</v>
      </c>
      <c r="K22" s="144" t="s">
        <v>1</v>
      </c>
      <c r="L22" s="144" t="s">
        <v>1</v>
      </c>
      <c r="M22" s="146">
        <v>2</v>
      </c>
      <c r="N22" s="167">
        <v>5.7142857142857144</v>
      </c>
      <c r="O22" s="144">
        <v>6</v>
      </c>
      <c r="P22" s="166">
        <v>0.17142857142857143</v>
      </c>
      <c r="Q22" s="144" t="s">
        <v>1</v>
      </c>
      <c r="R22" s="144">
        <v>1</v>
      </c>
      <c r="S22" s="144" t="s">
        <v>1</v>
      </c>
      <c r="T22" s="93"/>
    </row>
    <row r="23" spans="1:20" s="111" customFormat="1" ht="30" x14ac:dyDescent="0.4">
      <c r="A23" s="165" t="s">
        <v>10</v>
      </c>
      <c r="B23" s="161">
        <f>B24</f>
        <v>143</v>
      </c>
      <c r="C23" s="161">
        <f>C24</f>
        <v>119</v>
      </c>
      <c r="D23" s="164">
        <f>D24</f>
        <v>83.216783216783213</v>
      </c>
      <c r="E23" s="161">
        <f>E24</f>
        <v>21</v>
      </c>
      <c r="F23" s="161">
        <f>F24</f>
        <v>59</v>
      </c>
      <c r="G23" s="161">
        <f>G24</f>
        <v>35</v>
      </c>
      <c r="H23" s="163">
        <f>H24</f>
        <v>115</v>
      </c>
      <c r="I23" s="161">
        <f>I24</f>
        <v>1</v>
      </c>
      <c r="J23" s="161" t="str">
        <f>J24</f>
        <v>-</v>
      </c>
      <c r="K23" s="161" t="str">
        <f>K24</f>
        <v>-</v>
      </c>
      <c r="L23" s="161">
        <f>L24</f>
        <v>3</v>
      </c>
      <c r="M23" s="163">
        <f>M24</f>
        <v>4</v>
      </c>
      <c r="N23" s="162">
        <f>N24</f>
        <v>3.3613445378151261</v>
      </c>
      <c r="O23" s="161">
        <f>O24</f>
        <v>10</v>
      </c>
      <c r="P23" s="162">
        <f>P24</f>
        <v>8.4033613445378158E-2</v>
      </c>
      <c r="Q23" s="161" t="str">
        <f>Q24</f>
        <v>-</v>
      </c>
      <c r="R23" s="161">
        <f>R24</f>
        <v>2</v>
      </c>
      <c r="S23" s="161">
        <f>S24</f>
        <v>1</v>
      </c>
      <c r="T23" s="93"/>
    </row>
    <row r="24" spans="1:20" s="111" customFormat="1" ht="16.5" customHeight="1" x14ac:dyDescent="0.4">
      <c r="A24" s="160" t="s">
        <v>9</v>
      </c>
      <c r="B24" s="45">
        <f>IF(SUM(B25:B29)=0,"-",SUM(B25:B29))</f>
        <v>143</v>
      </c>
      <c r="C24" s="45">
        <f>IF(SUM(C25:C29)=0,"-",SUM(C25:C29))</f>
        <v>119</v>
      </c>
      <c r="D24" s="46">
        <f>IF(SUM(C24)=0,"-",C24/B24*100)</f>
        <v>83.216783216783213</v>
      </c>
      <c r="E24" s="45">
        <f>IF(SUM(E25:E29)=0,"-",SUM(E25:E29))</f>
        <v>21</v>
      </c>
      <c r="F24" s="45">
        <f>IF(SUM(F25:F29)=0,"-",SUM(F25:F29))</f>
        <v>59</v>
      </c>
      <c r="G24" s="45">
        <f>IF(SUM(G25:G29)=0,"-",SUM(G25:G29))</f>
        <v>35</v>
      </c>
      <c r="H24" s="66">
        <f>IF(SUM(E24:G24)=0,"-",SUM((E24:G24)))</f>
        <v>115</v>
      </c>
      <c r="I24" s="45">
        <f>IF(SUM(I25:I29)=0,"-",SUM(I25:I29))</f>
        <v>1</v>
      </c>
      <c r="J24" s="45" t="str">
        <f>IF(SUM(J25:J29)=0,"-",SUM(J25:J29))</f>
        <v>-</v>
      </c>
      <c r="K24" s="45" t="str">
        <f>IF(SUM(K25:K29)=0,"-",SUM(K25:K29))</f>
        <v>-</v>
      </c>
      <c r="L24" s="45">
        <f>IF(SUM(L25:L29)=0,"-",SUM(L25:L29))</f>
        <v>3</v>
      </c>
      <c r="M24" s="66">
        <f>IF(SUM(I24:L24)=0,"-",SUM(I24:L24))</f>
        <v>4</v>
      </c>
      <c r="N24" s="159">
        <f>IF(SUM(M24)=0,"-",M24/C24*100)</f>
        <v>3.3613445378151261</v>
      </c>
      <c r="O24" s="45">
        <f>IF(SUM(O25:O29)=0,"-",SUM(O25:O29))</f>
        <v>10</v>
      </c>
      <c r="P24" s="159">
        <f>IF(SUM(O24)=0,"-",O24/C24)</f>
        <v>8.4033613445378158E-2</v>
      </c>
      <c r="Q24" s="45" t="str">
        <f>IF(SUM(Q25:Q29)=0,"-",SUM(Q25:Q29))</f>
        <v>-</v>
      </c>
      <c r="R24" s="45">
        <f>IF(SUM(R25:R29)=0,"-",SUM(R25:R29))</f>
        <v>2</v>
      </c>
      <c r="S24" s="45">
        <f>IF(SUM(S25:S29)=0,"-",SUM(S25:S29))</f>
        <v>1</v>
      </c>
      <c r="T24" s="93"/>
    </row>
    <row r="25" spans="1:20" s="111" customFormat="1" ht="16.5" customHeight="1" x14ac:dyDescent="0.4">
      <c r="A25" s="158" t="s">
        <v>8</v>
      </c>
      <c r="B25" s="154">
        <v>58</v>
      </c>
      <c r="C25" s="154">
        <v>41</v>
      </c>
      <c r="D25" s="157">
        <v>70.689655172413794</v>
      </c>
      <c r="E25" s="154">
        <v>11</v>
      </c>
      <c r="F25" s="154">
        <v>30</v>
      </c>
      <c r="G25" s="154">
        <v>0</v>
      </c>
      <c r="H25" s="156">
        <v>41</v>
      </c>
      <c r="I25" s="154" t="s">
        <v>1</v>
      </c>
      <c r="J25" s="154" t="s">
        <v>1</v>
      </c>
      <c r="K25" s="154" t="s">
        <v>1</v>
      </c>
      <c r="L25" s="154" t="s">
        <v>1</v>
      </c>
      <c r="M25" s="156" t="s">
        <v>1</v>
      </c>
      <c r="N25" s="155" t="s">
        <v>1</v>
      </c>
      <c r="O25" s="154" t="s">
        <v>1</v>
      </c>
      <c r="P25" s="155" t="s">
        <v>1</v>
      </c>
      <c r="Q25" s="154" t="s">
        <v>1</v>
      </c>
      <c r="R25" s="154" t="s">
        <v>1</v>
      </c>
      <c r="S25" s="154" t="s">
        <v>1</v>
      </c>
      <c r="T25" s="93"/>
    </row>
    <row r="26" spans="1:20" s="111" customFormat="1" ht="16.5" customHeight="1" x14ac:dyDescent="0.4">
      <c r="A26" s="153" t="s">
        <v>7</v>
      </c>
      <c r="B26" s="149">
        <v>30</v>
      </c>
      <c r="C26" s="149">
        <v>26</v>
      </c>
      <c r="D26" s="152">
        <v>86.666666666666671</v>
      </c>
      <c r="E26" s="149">
        <v>4</v>
      </c>
      <c r="F26" s="149">
        <v>22</v>
      </c>
      <c r="G26" s="149">
        <v>0</v>
      </c>
      <c r="H26" s="151">
        <v>26</v>
      </c>
      <c r="I26" s="149" t="s">
        <v>1</v>
      </c>
      <c r="J26" s="149" t="s">
        <v>1</v>
      </c>
      <c r="K26" s="149" t="s">
        <v>1</v>
      </c>
      <c r="L26" s="149" t="s">
        <v>1</v>
      </c>
      <c r="M26" s="151" t="s">
        <v>1</v>
      </c>
      <c r="N26" s="150" t="s">
        <v>1</v>
      </c>
      <c r="O26" s="149" t="s">
        <v>1</v>
      </c>
      <c r="P26" s="150" t="s">
        <v>1</v>
      </c>
      <c r="Q26" s="149" t="s">
        <v>1</v>
      </c>
      <c r="R26" s="149">
        <v>2</v>
      </c>
      <c r="S26" s="149" t="s">
        <v>1</v>
      </c>
      <c r="T26" s="93"/>
    </row>
    <row r="27" spans="1:20" s="111" customFormat="1" ht="16.5" customHeight="1" x14ac:dyDescent="0.4">
      <c r="A27" s="153" t="s">
        <v>6</v>
      </c>
      <c r="B27" s="149">
        <v>26</v>
      </c>
      <c r="C27" s="149">
        <v>26</v>
      </c>
      <c r="D27" s="152">
        <v>100</v>
      </c>
      <c r="E27" s="149" t="s">
        <v>1</v>
      </c>
      <c r="F27" s="149" t="s">
        <v>1</v>
      </c>
      <c r="G27" s="149">
        <v>23</v>
      </c>
      <c r="H27" s="151">
        <v>23</v>
      </c>
      <c r="I27" s="149" t="s">
        <v>1</v>
      </c>
      <c r="J27" s="149" t="s">
        <v>1</v>
      </c>
      <c r="K27" s="149" t="s">
        <v>1</v>
      </c>
      <c r="L27" s="149">
        <v>3</v>
      </c>
      <c r="M27" s="151">
        <v>3</v>
      </c>
      <c r="N27" s="150">
        <v>11.538461538461538</v>
      </c>
      <c r="O27" s="149">
        <v>10</v>
      </c>
      <c r="P27" s="150">
        <v>0.38461538461538464</v>
      </c>
      <c r="Q27" s="149" t="s">
        <v>1</v>
      </c>
      <c r="R27" s="149" t="s">
        <v>1</v>
      </c>
      <c r="S27" s="149" t="s">
        <v>1</v>
      </c>
      <c r="T27" s="93"/>
    </row>
    <row r="28" spans="1:20" s="111" customFormat="1" ht="16.5" customHeight="1" x14ac:dyDescent="0.4">
      <c r="A28" s="153" t="s">
        <v>5</v>
      </c>
      <c r="B28" s="149">
        <v>19</v>
      </c>
      <c r="C28" s="149">
        <v>17</v>
      </c>
      <c r="D28" s="152">
        <v>89.473684210526315</v>
      </c>
      <c r="E28" s="149">
        <v>3</v>
      </c>
      <c r="F28" s="149">
        <v>7</v>
      </c>
      <c r="G28" s="149">
        <v>7</v>
      </c>
      <c r="H28" s="151">
        <v>17</v>
      </c>
      <c r="I28" s="149" t="s">
        <v>1</v>
      </c>
      <c r="J28" s="149" t="s">
        <v>1</v>
      </c>
      <c r="K28" s="149" t="s">
        <v>1</v>
      </c>
      <c r="L28" s="149" t="s">
        <v>1</v>
      </c>
      <c r="M28" s="151" t="s">
        <v>1</v>
      </c>
      <c r="N28" s="150" t="s">
        <v>1</v>
      </c>
      <c r="O28" s="149" t="s">
        <v>1</v>
      </c>
      <c r="P28" s="150" t="s">
        <v>1</v>
      </c>
      <c r="Q28" s="149" t="s">
        <v>1</v>
      </c>
      <c r="R28" s="149" t="s">
        <v>1</v>
      </c>
      <c r="S28" s="149" t="s">
        <v>1</v>
      </c>
      <c r="T28" s="93"/>
    </row>
    <row r="29" spans="1:20" s="111" customFormat="1" ht="16.5" customHeight="1" x14ac:dyDescent="0.4">
      <c r="A29" s="148" t="s">
        <v>4</v>
      </c>
      <c r="B29" s="144">
        <v>10</v>
      </c>
      <c r="C29" s="144">
        <v>9</v>
      </c>
      <c r="D29" s="147">
        <v>90</v>
      </c>
      <c r="E29" s="144">
        <v>3</v>
      </c>
      <c r="F29" s="144">
        <v>0</v>
      </c>
      <c r="G29" s="144">
        <v>5</v>
      </c>
      <c r="H29" s="146">
        <v>8</v>
      </c>
      <c r="I29" s="144">
        <v>1</v>
      </c>
      <c r="J29" s="144" t="s">
        <v>1</v>
      </c>
      <c r="K29" s="144" t="s">
        <v>1</v>
      </c>
      <c r="L29" s="144" t="s">
        <v>1</v>
      </c>
      <c r="M29" s="146">
        <v>1</v>
      </c>
      <c r="N29" s="145">
        <v>11.111111111111111</v>
      </c>
      <c r="O29" s="144" t="s">
        <v>1</v>
      </c>
      <c r="P29" s="145" t="s">
        <v>1</v>
      </c>
      <c r="Q29" s="144" t="s">
        <v>1</v>
      </c>
      <c r="R29" s="144" t="s">
        <v>1</v>
      </c>
      <c r="S29" s="144">
        <v>1</v>
      </c>
      <c r="T29" s="93"/>
    </row>
    <row r="30" spans="1:20" s="78" customFormat="1" ht="16.5" customHeight="1" x14ac:dyDescent="0.4">
      <c r="A30" s="143" t="s">
        <v>83</v>
      </c>
      <c r="B30" s="143"/>
      <c r="C30" s="143"/>
      <c r="D30" s="143"/>
      <c r="E30" s="143"/>
      <c r="F30" s="31"/>
      <c r="G30" s="31"/>
      <c r="H30" s="11"/>
      <c r="I30" s="11"/>
      <c r="J30" s="11"/>
      <c r="K30" s="11"/>
      <c r="L30" s="11"/>
      <c r="M30" s="26"/>
      <c r="N30" s="26"/>
      <c r="O30" s="142"/>
      <c r="P30" s="142"/>
      <c r="Q30" s="26"/>
      <c r="R30" s="11"/>
      <c r="S30" s="11"/>
    </row>
    <row r="31" spans="1:20" s="78" customFormat="1" ht="16.5" customHeight="1" x14ac:dyDescent="0.4">
      <c r="A31" s="141"/>
      <c r="B31" s="111"/>
      <c r="C31" s="111"/>
      <c r="D31" s="111"/>
      <c r="E31" s="111"/>
      <c r="F31" s="111"/>
      <c r="G31" s="111"/>
      <c r="M31" s="138"/>
      <c r="N31" s="138"/>
      <c r="O31" s="139"/>
      <c r="P31" s="139"/>
      <c r="Q31" s="138"/>
    </row>
    <row r="32" spans="1:20" s="78" customFormat="1" ht="16.5" customHeight="1" x14ac:dyDescent="0.4">
      <c r="A32" s="141"/>
      <c r="B32" s="111"/>
      <c r="C32" s="111"/>
      <c r="D32" s="111"/>
      <c r="E32" s="111"/>
      <c r="F32" s="111"/>
      <c r="G32" s="111"/>
      <c r="M32" s="138"/>
      <c r="N32" s="138"/>
      <c r="O32" s="139"/>
      <c r="P32" s="139"/>
      <c r="Q32" s="138"/>
    </row>
    <row r="33" spans="1:17" s="78" customFormat="1" ht="16.5" customHeight="1" x14ac:dyDescent="0.4">
      <c r="A33" s="141"/>
      <c r="B33" s="111"/>
      <c r="C33" s="111"/>
      <c r="D33" s="111"/>
      <c r="E33" s="111"/>
      <c r="F33" s="111"/>
      <c r="G33" s="111"/>
      <c r="M33" s="138"/>
      <c r="N33" s="138"/>
      <c r="O33" s="139"/>
      <c r="P33" s="139"/>
      <c r="Q33" s="138"/>
    </row>
    <row r="34" spans="1:17" s="78" customFormat="1" ht="16.5" customHeight="1" x14ac:dyDescent="0.4">
      <c r="A34" s="14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M34" s="138"/>
      <c r="N34" s="138"/>
      <c r="O34" s="139"/>
      <c r="P34" s="139"/>
      <c r="Q34" s="138"/>
    </row>
    <row r="35" spans="1:17" s="78" customFormat="1" ht="16.5" customHeight="1" x14ac:dyDescent="0.4">
      <c r="A35" s="141"/>
      <c r="M35" s="138"/>
      <c r="N35" s="138"/>
      <c r="O35" s="139"/>
      <c r="P35" s="139"/>
      <c r="Q35" s="138"/>
    </row>
    <row r="36" spans="1:17" s="78" customFormat="1" ht="16.5" customHeight="1" x14ac:dyDescent="0.4">
      <c r="A36" s="140"/>
      <c r="M36" s="138"/>
      <c r="N36" s="138"/>
      <c r="O36" s="139"/>
      <c r="P36" s="139"/>
      <c r="Q36" s="138"/>
    </row>
  </sheetData>
  <mergeCells count="20">
    <mergeCell ref="A3:A4"/>
    <mergeCell ref="I3:I4"/>
    <mergeCell ref="E2:H2"/>
    <mergeCell ref="E3:E4"/>
    <mergeCell ref="G3:G4"/>
    <mergeCell ref="H3:H4"/>
    <mergeCell ref="B2:B3"/>
    <mergeCell ref="C2:C3"/>
    <mergeCell ref="D2:D3"/>
    <mergeCell ref="F3:F4"/>
    <mergeCell ref="S2:S4"/>
    <mergeCell ref="M3:M4"/>
    <mergeCell ref="J3:J4"/>
    <mergeCell ref="P2:P3"/>
    <mergeCell ref="R2:R4"/>
    <mergeCell ref="Q2:Q4"/>
    <mergeCell ref="K3:K4"/>
    <mergeCell ref="L3:L4"/>
    <mergeCell ref="I2:N2"/>
    <mergeCell ref="O2:O3"/>
  </mergeCells>
  <phoneticPr fontId="8"/>
  <printOptions horizontalCentered="1"/>
  <pageMargins left="0.78740157480314965" right="0.78740157480314965" top="0.59055118110236227" bottom="0.19685039370078741" header="0" footer="0"/>
  <headerFooter alignWithMargins="0"/>
  <colBreaks count="1" manualBreakCount="1">
    <brk id="19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zoomScaleNormal="100" zoomScaleSheetLayoutView="80" workbookViewId="0">
      <pane ySplit="4" topLeftCell="A5" activePane="bottomLeft" state="frozen"/>
      <selection pane="bottomLeft"/>
    </sheetView>
  </sheetViews>
  <sheetFormatPr defaultColWidth="10" defaultRowHeight="15" x14ac:dyDescent="0.35"/>
  <cols>
    <col min="1" max="1" width="16.625" style="3" customWidth="1"/>
    <col min="2" max="3" width="7.125" style="1" customWidth="1"/>
    <col min="4" max="4" width="5.625" style="1" customWidth="1"/>
    <col min="5" max="5" width="7.125" style="1" customWidth="1"/>
    <col min="6" max="9" width="5.625" style="1" customWidth="1"/>
    <col min="10" max="10" width="5.625" style="136" customWidth="1"/>
    <col min="11" max="13" width="7.125" style="136" customWidth="1"/>
    <col min="14" max="14" width="5.625" style="136" customWidth="1"/>
    <col min="15" max="16" width="5.625" style="1" customWidth="1"/>
    <col min="17" max="16384" width="10" style="1"/>
  </cols>
  <sheetData>
    <row r="1" spans="1:17" s="12" customFormat="1" ht="18" customHeight="1" x14ac:dyDescent="0.45">
      <c r="A1" s="208" t="s">
        <v>125</v>
      </c>
      <c r="B1" s="24"/>
      <c r="C1" s="24"/>
      <c r="D1" s="24"/>
      <c r="E1" s="24"/>
      <c r="J1" s="210"/>
      <c r="K1" s="210"/>
      <c r="L1" s="210"/>
      <c r="M1" s="210"/>
      <c r="N1" s="210"/>
      <c r="P1" s="205" t="s">
        <v>81</v>
      </c>
    </row>
    <row r="2" spans="1:17" ht="16.5" customHeight="1" x14ac:dyDescent="0.35">
      <c r="A2" s="203"/>
      <c r="B2" s="199" t="s">
        <v>112</v>
      </c>
      <c r="C2" s="199" t="s">
        <v>111</v>
      </c>
      <c r="D2" s="199" t="s">
        <v>110</v>
      </c>
      <c r="E2" s="239" t="s">
        <v>124</v>
      </c>
      <c r="F2" s="201" t="s">
        <v>108</v>
      </c>
      <c r="G2" s="240"/>
      <c r="H2" s="240"/>
      <c r="I2" s="240"/>
      <c r="J2" s="240"/>
      <c r="K2" s="240"/>
      <c r="L2" s="199" t="s">
        <v>107</v>
      </c>
      <c r="M2" s="199" t="s">
        <v>106</v>
      </c>
      <c r="N2" s="239" t="s">
        <v>123</v>
      </c>
      <c r="O2" s="239" t="s">
        <v>104</v>
      </c>
      <c r="P2" s="239" t="s">
        <v>103</v>
      </c>
      <c r="Q2" s="238"/>
    </row>
    <row r="3" spans="1:17" ht="132" customHeight="1" x14ac:dyDescent="0.35">
      <c r="A3" s="237"/>
      <c r="B3" s="194"/>
      <c r="C3" s="194"/>
      <c r="D3" s="236"/>
      <c r="E3" s="235"/>
      <c r="F3" s="234" t="s">
        <v>99</v>
      </c>
      <c r="G3" s="234" t="s">
        <v>98</v>
      </c>
      <c r="H3" s="234" t="s">
        <v>97</v>
      </c>
      <c r="I3" s="234" t="s">
        <v>64</v>
      </c>
      <c r="J3" s="233" t="s">
        <v>100</v>
      </c>
      <c r="K3" s="232" t="s">
        <v>122</v>
      </c>
      <c r="L3" s="194"/>
      <c r="M3" s="194"/>
      <c r="N3" s="231"/>
      <c r="O3" s="231"/>
      <c r="P3" s="231"/>
      <c r="Q3" s="11"/>
    </row>
    <row r="4" spans="1:17" ht="16.5" customHeight="1" x14ac:dyDescent="0.35">
      <c r="A4" s="230"/>
      <c r="B4" s="189" t="s">
        <v>121</v>
      </c>
      <c r="C4" s="189" t="s">
        <v>120</v>
      </c>
      <c r="D4" s="229" t="s">
        <v>119</v>
      </c>
      <c r="E4" s="228"/>
      <c r="F4" s="189"/>
      <c r="G4" s="189"/>
      <c r="H4" s="189"/>
      <c r="I4" s="189"/>
      <c r="J4" s="189" t="s">
        <v>118</v>
      </c>
      <c r="K4" s="189" t="s">
        <v>117</v>
      </c>
      <c r="L4" s="227" t="s">
        <v>116</v>
      </c>
      <c r="M4" s="189" t="s">
        <v>115</v>
      </c>
      <c r="N4" s="226"/>
      <c r="O4" s="226"/>
      <c r="P4" s="226"/>
      <c r="Q4" s="11"/>
    </row>
    <row r="5" spans="1:17" ht="16.5" customHeight="1" x14ac:dyDescent="0.35">
      <c r="A5" s="225" t="s">
        <v>30</v>
      </c>
      <c r="B5" s="224">
        <v>40255</v>
      </c>
      <c r="C5" s="224">
        <v>37259</v>
      </c>
      <c r="D5" s="56">
        <v>92.55744627996522</v>
      </c>
      <c r="E5" s="55">
        <v>29925</v>
      </c>
      <c r="F5" s="224">
        <v>4702</v>
      </c>
      <c r="G5" s="224">
        <v>2089</v>
      </c>
      <c r="H5" s="224">
        <v>487</v>
      </c>
      <c r="I5" s="224">
        <v>56</v>
      </c>
      <c r="J5" s="55">
        <v>7334</v>
      </c>
      <c r="K5" s="185">
        <v>19.683834778174401</v>
      </c>
      <c r="L5" s="224">
        <v>28344</v>
      </c>
      <c r="M5" s="185">
        <v>0.76072895139429397</v>
      </c>
      <c r="N5" s="224">
        <v>886</v>
      </c>
      <c r="O5" s="224">
        <v>4444</v>
      </c>
      <c r="P5" s="183">
        <v>1876</v>
      </c>
      <c r="Q5" s="11"/>
    </row>
    <row r="6" spans="1:17" s="222" customFormat="1" ht="33" customHeight="1" x14ac:dyDescent="0.15">
      <c r="A6" s="175" t="s">
        <v>28</v>
      </c>
      <c r="B6" s="45">
        <f>IF(SUM(B7,B16)=0,"-",SUM(B7,B16))</f>
        <v>2632</v>
      </c>
      <c r="C6" s="45">
        <f>IF(SUM(C7,C16)=0,"-",SUM(C7,C16))</f>
        <v>2284</v>
      </c>
      <c r="D6" s="46">
        <f>IF(SUM(C6)=0,"-",C6/B6*100)</f>
        <v>86.778115501519764</v>
      </c>
      <c r="E6" s="45">
        <f>IF(SUM(E7,E16)=0,"-",SUM(E7,E16))</f>
        <v>1729</v>
      </c>
      <c r="F6" s="45">
        <f>IF(SUM(F7,F16)=0,"-",SUM(F7,F16))</f>
        <v>356</v>
      </c>
      <c r="G6" s="45">
        <f>IF(SUM(G7,G16)=0,"-",SUM(G7,G16))</f>
        <v>152</v>
      </c>
      <c r="H6" s="45">
        <f>IF(SUM(H7,H16)=0,"-",SUM(H7,H16))</f>
        <v>40</v>
      </c>
      <c r="I6" s="45">
        <f>IF(SUM(I7,I16)=0,"-",SUM(I7,I16))</f>
        <v>7</v>
      </c>
      <c r="J6" s="45">
        <f>IF(SUM(F6:I6)=0,"-",SUM(F6:I6))</f>
        <v>555</v>
      </c>
      <c r="K6" s="159">
        <f>IF(SUM(J6)=0,"-",J6/C6*100)</f>
        <v>24.299474605954465</v>
      </c>
      <c r="L6" s="45">
        <f>IF(SUM(L7:L14)=0,"-",SUM(L7:L14))</f>
        <v>1057</v>
      </c>
      <c r="M6" s="162">
        <f>IF(SUM(L6)=0,"-",L6/C6)</f>
        <v>0.46278458844133102</v>
      </c>
      <c r="N6" s="45">
        <f>IF(SUM(N7,N16)=0,"-",SUM(N7,N16))</f>
        <v>125</v>
      </c>
      <c r="O6" s="45">
        <f>IF(SUM(O7,O16)=0,"-",SUM(O7,O16))</f>
        <v>95</v>
      </c>
      <c r="P6" s="45">
        <f>IF(SUM(P7,P16)=0,"-",SUM(P7,P16))</f>
        <v>117</v>
      </c>
      <c r="Q6" s="223"/>
    </row>
    <row r="7" spans="1:17" ht="16.5" customHeight="1" x14ac:dyDescent="0.35">
      <c r="A7" s="160" t="s">
        <v>114</v>
      </c>
      <c r="B7" s="45">
        <f>IF(SUM(B8:B15)=0,"-",SUM(B8:B15))</f>
        <v>812</v>
      </c>
      <c r="C7" s="213">
        <f>IF(SUM(C8:C15)=0,"-",SUM(C8:C15))</f>
        <v>649</v>
      </c>
      <c r="D7" s="164">
        <f>IF(SUM(C7)=0,"-",C7/B7*100)</f>
        <v>79.926108374384242</v>
      </c>
      <c r="E7" s="45">
        <f>IF(SUM(E8:E15)=0,"-",SUM(E8:E15))</f>
        <v>446</v>
      </c>
      <c r="F7" s="45">
        <f>IF(SUM(F8:F15)=0,"-",SUM(F8:F15))</f>
        <v>119</v>
      </c>
      <c r="G7" s="45">
        <f>IF(SUM(G8:G15)=0,"-",SUM(G8:G15))</f>
        <v>52</v>
      </c>
      <c r="H7" s="45">
        <f>IF(SUM(H8:H15)=0,"-",SUM(H8:H15))</f>
        <v>25</v>
      </c>
      <c r="I7" s="45">
        <f>IF(SUM(I8:I15)=0,"-",SUM(I8:I15))</f>
        <v>7</v>
      </c>
      <c r="J7" s="45">
        <f>IF(SUM(F7:I7)=0,"-",SUM(F7:I7))</f>
        <v>203</v>
      </c>
      <c r="K7" s="159">
        <f>IF(SUM(J7)=0,"-",J7/C7*100)</f>
        <v>31.278890600924498</v>
      </c>
      <c r="L7" s="45">
        <f>IF(SUM(L8:L15)=0,"-",SUM(L8:L15))</f>
        <v>647</v>
      </c>
      <c r="M7" s="162">
        <f>IF(SUM(L7)=0,"-",L7/C7)</f>
        <v>0.99691833590138679</v>
      </c>
      <c r="N7" s="45">
        <f>IF(SUM(N8:N15)=0,"-",SUM(N8:N15))</f>
        <v>4</v>
      </c>
      <c r="O7" s="45">
        <f>IF(SUM(O8:O15)=0,"-",SUM(O8:O15))</f>
        <v>28</v>
      </c>
      <c r="P7" s="45">
        <f>IF(SUM(P8:P15)=0,"-",SUM(P8:P15))</f>
        <v>16</v>
      </c>
      <c r="Q7" s="11"/>
    </row>
    <row r="8" spans="1:17" ht="16.5" customHeight="1" x14ac:dyDescent="0.35">
      <c r="A8" s="158" t="s">
        <v>26</v>
      </c>
      <c r="B8" s="149">
        <v>371</v>
      </c>
      <c r="C8" s="149">
        <v>227</v>
      </c>
      <c r="D8" s="181">
        <f>IF(SUM(C8)=0,"-",C8/B8*100)</f>
        <v>61.18598382749326</v>
      </c>
      <c r="E8" s="149">
        <v>156</v>
      </c>
      <c r="F8" s="149">
        <v>47</v>
      </c>
      <c r="G8" s="149">
        <v>16</v>
      </c>
      <c r="H8" s="149">
        <v>4</v>
      </c>
      <c r="I8" s="149">
        <v>4</v>
      </c>
      <c r="J8" s="149">
        <v>71</v>
      </c>
      <c r="K8" s="150">
        <f>IF(SUM(J8)=0,"-",J8/C8*100)</f>
        <v>31.277533039647576</v>
      </c>
      <c r="L8" s="149">
        <v>0</v>
      </c>
      <c r="M8" s="150" t="str">
        <f>IF(SUM(L8)=0,"-",L8/C8)</f>
        <v>-</v>
      </c>
      <c r="N8" s="149">
        <v>2</v>
      </c>
      <c r="O8" s="149">
        <v>12</v>
      </c>
      <c r="P8" s="149">
        <v>13</v>
      </c>
      <c r="Q8" s="11"/>
    </row>
    <row r="9" spans="1:17" ht="16.5" customHeight="1" x14ac:dyDescent="0.35">
      <c r="A9" s="153" t="s">
        <v>25</v>
      </c>
      <c r="B9" s="149">
        <v>33</v>
      </c>
      <c r="C9" s="149">
        <v>32</v>
      </c>
      <c r="D9" s="181">
        <f>IF(SUM(C9)=0,"-",C9/B9*100)</f>
        <v>96.969696969696969</v>
      </c>
      <c r="E9" s="149">
        <v>28</v>
      </c>
      <c r="F9" s="149">
        <v>0</v>
      </c>
      <c r="G9" s="149">
        <v>0</v>
      </c>
      <c r="H9" s="149">
        <v>4</v>
      </c>
      <c r="I9" s="149">
        <v>0</v>
      </c>
      <c r="J9" s="149">
        <v>4</v>
      </c>
      <c r="K9" s="150">
        <f>IF(SUM(J9)=0,"-",J9/C9*100)</f>
        <v>12.5</v>
      </c>
      <c r="L9" s="149">
        <v>15</v>
      </c>
      <c r="M9" s="150">
        <f>IF(SUM(L9)=0,"-",L9/C9)</f>
        <v>0.46875</v>
      </c>
      <c r="N9" s="149">
        <v>0</v>
      </c>
      <c r="O9" s="149">
        <v>2</v>
      </c>
      <c r="P9" s="149">
        <v>0</v>
      </c>
      <c r="Q9" s="11"/>
    </row>
    <row r="10" spans="1:17" ht="16.5" customHeight="1" x14ac:dyDescent="0.35">
      <c r="A10" s="153" t="s">
        <v>24</v>
      </c>
      <c r="B10" s="149">
        <v>17</v>
      </c>
      <c r="C10" s="149">
        <v>12</v>
      </c>
      <c r="D10" s="181">
        <f>IF(SUM(C10)=0,"-",C10/B10*100)</f>
        <v>70.588235294117652</v>
      </c>
      <c r="E10" s="149">
        <v>9</v>
      </c>
      <c r="F10" s="149">
        <v>0</v>
      </c>
      <c r="G10" s="149">
        <v>0</v>
      </c>
      <c r="H10" s="149">
        <v>0</v>
      </c>
      <c r="I10" s="149">
        <v>3</v>
      </c>
      <c r="J10" s="149">
        <v>3</v>
      </c>
      <c r="K10" s="150">
        <f>IF(SUM(J10)=0,"-",J10/C10*100)</f>
        <v>25</v>
      </c>
      <c r="L10" s="149">
        <v>19</v>
      </c>
      <c r="M10" s="150">
        <f>IF(SUM(L10)=0,"-",L10/C10)</f>
        <v>1.5833333333333333</v>
      </c>
      <c r="N10" s="149">
        <v>0</v>
      </c>
      <c r="O10" s="149">
        <v>0</v>
      </c>
      <c r="P10" s="149">
        <v>3</v>
      </c>
      <c r="Q10" s="11"/>
    </row>
    <row r="11" spans="1:17" ht="16.5" customHeight="1" x14ac:dyDescent="0.35">
      <c r="A11" s="153" t="s">
        <v>87</v>
      </c>
      <c r="B11" s="149">
        <v>40</v>
      </c>
      <c r="C11" s="149">
        <v>38</v>
      </c>
      <c r="D11" s="181">
        <f>IF(SUM(C11)=0,"-",C11/B11*100)</f>
        <v>95</v>
      </c>
      <c r="E11" s="149">
        <v>29</v>
      </c>
      <c r="F11" s="149">
        <v>0</v>
      </c>
      <c r="G11" s="149">
        <v>0</v>
      </c>
      <c r="H11" s="149">
        <v>9</v>
      </c>
      <c r="I11" s="149">
        <v>0</v>
      </c>
      <c r="J11" s="149">
        <v>9</v>
      </c>
      <c r="K11" s="150">
        <f>IF(SUM(J11)=0,"-",J11/C11*100)</f>
        <v>23.684210526315788</v>
      </c>
      <c r="L11" s="149">
        <v>28</v>
      </c>
      <c r="M11" s="150">
        <f>IF(SUM(L11)=0,"-",L11/C11)</f>
        <v>0.73684210526315785</v>
      </c>
      <c r="N11" s="149">
        <v>0</v>
      </c>
      <c r="O11" s="149">
        <v>2</v>
      </c>
      <c r="P11" s="149">
        <v>0</v>
      </c>
      <c r="Q11" s="11"/>
    </row>
    <row r="12" spans="1:17" ht="16.5" customHeight="1" x14ac:dyDescent="0.35">
      <c r="A12" s="153" t="s">
        <v>22</v>
      </c>
      <c r="B12" s="149">
        <v>19</v>
      </c>
      <c r="C12" s="149">
        <v>18</v>
      </c>
      <c r="D12" s="181">
        <f>IF(SUM(C12)=0,"-",C12/B12*100)</f>
        <v>94.73684210526315</v>
      </c>
      <c r="E12" s="149">
        <v>12</v>
      </c>
      <c r="F12" s="149">
        <v>4</v>
      </c>
      <c r="G12" s="149">
        <v>1</v>
      </c>
      <c r="H12" s="149">
        <v>1</v>
      </c>
      <c r="I12" s="149">
        <v>0</v>
      </c>
      <c r="J12" s="149">
        <v>6</v>
      </c>
      <c r="K12" s="150">
        <f>IF(SUM(J12)=0,"-",J12/C12*100)</f>
        <v>33.333333333333329</v>
      </c>
      <c r="L12" s="149">
        <v>47</v>
      </c>
      <c r="M12" s="150">
        <f>IF(SUM(L12)=0,"-",L12/C12)</f>
        <v>2.6111111111111112</v>
      </c>
      <c r="N12" s="149">
        <v>0</v>
      </c>
      <c r="O12" s="149">
        <v>0</v>
      </c>
      <c r="P12" s="149">
        <v>0</v>
      </c>
      <c r="Q12" s="11"/>
    </row>
    <row r="13" spans="1:17" ht="16.5" customHeight="1" x14ac:dyDescent="0.35">
      <c r="A13" s="153" t="s">
        <v>86</v>
      </c>
      <c r="B13" s="149">
        <v>196</v>
      </c>
      <c r="C13" s="149">
        <v>196</v>
      </c>
      <c r="D13" s="181">
        <f>IF(SUM(C13)=0,"-",C13/B13*100)</f>
        <v>100</v>
      </c>
      <c r="E13" s="149">
        <v>152</v>
      </c>
      <c r="F13" s="149">
        <v>35</v>
      </c>
      <c r="G13" s="149">
        <v>7</v>
      </c>
      <c r="H13" s="149">
        <v>2</v>
      </c>
      <c r="I13" s="149">
        <v>0</v>
      </c>
      <c r="J13" s="149">
        <v>44</v>
      </c>
      <c r="K13" s="150">
        <f>IF(SUM(J13)=0,"-",J13/C13*100)</f>
        <v>22.448979591836736</v>
      </c>
      <c r="L13" s="149">
        <v>168</v>
      </c>
      <c r="M13" s="150">
        <f>IF(SUM(L13)=0,"-",L13/C13)</f>
        <v>0.8571428571428571</v>
      </c>
      <c r="N13" s="149">
        <v>0</v>
      </c>
      <c r="O13" s="149">
        <v>8</v>
      </c>
      <c r="P13" s="149">
        <v>0</v>
      </c>
      <c r="Q13" s="11"/>
    </row>
    <row r="14" spans="1:17" ht="16.5" customHeight="1" x14ac:dyDescent="0.35">
      <c r="A14" s="153" t="s">
        <v>85</v>
      </c>
      <c r="B14" s="149">
        <v>36</v>
      </c>
      <c r="C14" s="149">
        <v>34</v>
      </c>
      <c r="D14" s="181">
        <f>IF(SUM(C14)=0,"-",C14/B14*100)</f>
        <v>94.444444444444443</v>
      </c>
      <c r="E14" s="149">
        <v>12</v>
      </c>
      <c r="F14" s="149">
        <v>12</v>
      </c>
      <c r="G14" s="149">
        <v>7</v>
      </c>
      <c r="H14" s="149">
        <v>3</v>
      </c>
      <c r="I14" s="149">
        <v>0</v>
      </c>
      <c r="J14" s="149">
        <v>22</v>
      </c>
      <c r="K14" s="150">
        <f>IF(SUM(J14)=0,"-",J14/C14*100)</f>
        <v>64.705882352941174</v>
      </c>
      <c r="L14" s="149">
        <v>133</v>
      </c>
      <c r="M14" s="150">
        <f>IF(SUM(L14)=0,"-",L14/C14)</f>
        <v>3.9117647058823528</v>
      </c>
      <c r="N14" s="149">
        <v>2</v>
      </c>
      <c r="O14" s="149">
        <v>0</v>
      </c>
      <c r="P14" s="149">
        <v>0</v>
      </c>
      <c r="Q14" s="11"/>
    </row>
    <row r="15" spans="1:17" ht="16.5" customHeight="1" x14ac:dyDescent="0.35">
      <c r="A15" s="148" t="s">
        <v>19</v>
      </c>
      <c r="B15" s="144">
        <v>100</v>
      </c>
      <c r="C15" s="144">
        <v>92</v>
      </c>
      <c r="D15" s="147">
        <f>IF(SUM(C15)=0,"-",C15/B15*100)</f>
        <v>92</v>
      </c>
      <c r="E15" s="144">
        <v>48</v>
      </c>
      <c r="F15" s="144">
        <v>21</v>
      </c>
      <c r="G15" s="144">
        <v>21</v>
      </c>
      <c r="H15" s="144">
        <v>2</v>
      </c>
      <c r="I15" s="144">
        <v>0</v>
      </c>
      <c r="J15" s="144">
        <v>44</v>
      </c>
      <c r="K15" s="145">
        <f>IF(SUM(J15)=0,"-",J15/C15*100)</f>
        <v>47.826086956521742</v>
      </c>
      <c r="L15" s="144">
        <v>237</v>
      </c>
      <c r="M15" s="150">
        <f>IF(SUM(L15)=0,"-",L15/C15)</f>
        <v>2.5760869565217392</v>
      </c>
      <c r="N15" s="144">
        <v>0</v>
      </c>
      <c r="O15" s="144">
        <v>4</v>
      </c>
      <c r="P15" s="144">
        <v>0</v>
      </c>
    </row>
    <row r="16" spans="1:17" ht="16.5" customHeight="1" x14ac:dyDescent="0.35">
      <c r="A16" s="221" t="s">
        <v>17</v>
      </c>
      <c r="B16" s="161">
        <v>1820</v>
      </c>
      <c r="C16" s="161">
        <v>1635</v>
      </c>
      <c r="D16" s="164">
        <v>89.835164835164832</v>
      </c>
      <c r="E16" s="161">
        <v>1283</v>
      </c>
      <c r="F16" s="161">
        <v>237</v>
      </c>
      <c r="G16" s="161">
        <v>100</v>
      </c>
      <c r="H16" s="161">
        <v>15</v>
      </c>
      <c r="I16" s="161">
        <v>0</v>
      </c>
      <c r="J16" s="161">
        <v>352</v>
      </c>
      <c r="K16" s="162">
        <v>21.529051987767584</v>
      </c>
      <c r="L16" s="161">
        <v>1363</v>
      </c>
      <c r="M16" s="159">
        <v>0.83363914373088688</v>
      </c>
      <c r="N16" s="161">
        <v>121</v>
      </c>
      <c r="O16" s="161">
        <v>67</v>
      </c>
      <c r="P16" s="161">
        <v>101</v>
      </c>
    </row>
    <row r="17" spans="1:17" s="218" customFormat="1" ht="33" customHeight="1" x14ac:dyDescent="0.15">
      <c r="A17" s="220" t="s">
        <v>16</v>
      </c>
      <c r="B17" s="55">
        <f>B18</f>
        <v>264</v>
      </c>
      <c r="C17" s="55">
        <f>C18</f>
        <v>253</v>
      </c>
      <c r="D17" s="56">
        <f>D18</f>
        <v>95.833333333333343</v>
      </c>
      <c r="E17" s="55">
        <f>E18</f>
        <v>191</v>
      </c>
      <c r="F17" s="55">
        <f>F18</f>
        <v>39</v>
      </c>
      <c r="G17" s="55">
        <f>G18</f>
        <v>20</v>
      </c>
      <c r="H17" s="55">
        <f>H18</f>
        <v>3</v>
      </c>
      <c r="I17" s="55" t="str">
        <f>I18</f>
        <v>-</v>
      </c>
      <c r="J17" s="55">
        <f>J18</f>
        <v>62</v>
      </c>
      <c r="K17" s="185">
        <f>K18</f>
        <v>24.505928853754941</v>
      </c>
      <c r="L17" s="55">
        <f>L18</f>
        <v>257</v>
      </c>
      <c r="M17" s="185">
        <f>M18</f>
        <v>1.0158102766798418</v>
      </c>
      <c r="N17" s="55">
        <f>N18</f>
        <v>2</v>
      </c>
      <c r="O17" s="55">
        <f>O18</f>
        <v>16</v>
      </c>
      <c r="P17" s="55">
        <f>P18</f>
        <v>1</v>
      </c>
      <c r="Q17" s="219"/>
    </row>
    <row r="18" spans="1:17" s="44" customFormat="1" ht="16.5" customHeight="1" x14ac:dyDescent="0.35">
      <c r="A18" s="217" t="s">
        <v>15</v>
      </c>
      <c r="B18" s="55">
        <f>IF(SUM(B19:B22)=0,"-",SUM(B19:B22))</f>
        <v>264</v>
      </c>
      <c r="C18" s="216">
        <f>IF(SUM(C19:C22)=0,"-",SUM(C19:C22))</f>
        <v>253</v>
      </c>
      <c r="D18" s="56">
        <f>IF(SUM(C18)=0,"-",C18/B18*100)</f>
        <v>95.833333333333343</v>
      </c>
      <c r="E18" s="55">
        <f>IF(SUM(E19:E22)=0,"-",SUM(E19:E22))</f>
        <v>191</v>
      </c>
      <c r="F18" s="55">
        <f>IF(SUM(F19:F22)=0,"-",SUM(F19:F22))</f>
        <v>39</v>
      </c>
      <c r="G18" s="55">
        <f>IF(SUM(G19:G22)=0,"-",SUM(G19:G22))</f>
        <v>20</v>
      </c>
      <c r="H18" s="55">
        <f>IF(SUM(H19:H22)=0,"-",SUM(H19:H22))</f>
        <v>3</v>
      </c>
      <c r="I18" s="55" t="str">
        <f>IF(SUM(I19:I22)=0,"-",SUM(I19:I22))</f>
        <v>-</v>
      </c>
      <c r="J18" s="55">
        <f>IF(SUM(F18:I18)=0,"-",SUM(F18:I18))</f>
        <v>62</v>
      </c>
      <c r="K18" s="185">
        <f>IF(SUM(J18)=0,"-",J18/C18*100)</f>
        <v>24.505928853754941</v>
      </c>
      <c r="L18" s="55">
        <f>IF(SUM(L19:L22)=0,"-",SUM(L19:L22))</f>
        <v>257</v>
      </c>
      <c r="M18" s="185">
        <f>IF(SUM(L18)=0,"-",L18/C18)</f>
        <v>1.0158102766798418</v>
      </c>
      <c r="N18" s="55">
        <f>IF(SUM(N19:N22)=0,"-",SUM(N19:N22))</f>
        <v>2</v>
      </c>
      <c r="O18" s="55">
        <f>IF(SUM(O19:O22)=0,"-",SUM(O19:O22))</f>
        <v>16</v>
      </c>
      <c r="P18" s="55">
        <f>IF(SUM(P19:P22)=0,"-",SUM(P19:P22))</f>
        <v>1</v>
      </c>
      <c r="Q18" s="31"/>
    </row>
    <row r="19" spans="1:17" s="44" customFormat="1" ht="16.5" customHeight="1" x14ac:dyDescent="0.35">
      <c r="A19" s="215" t="s">
        <v>14</v>
      </c>
      <c r="B19" s="154">
        <v>142</v>
      </c>
      <c r="C19" s="154">
        <v>138</v>
      </c>
      <c r="D19" s="157">
        <v>97.183098591549296</v>
      </c>
      <c r="E19" s="154">
        <v>107</v>
      </c>
      <c r="F19" s="154">
        <v>17</v>
      </c>
      <c r="G19" s="154">
        <v>14</v>
      </c>
      <c r="H19" s="154" t="s">
        <v>1</v>
      </c>
      <c r="I19" s="154" t="s">
        <v>1</v>
      </c>
      <c r="J19" s="154">
        <v>31</v>
      </c>
      <c r="K19" s="155">
        <v>22.463768115942027</v>
      </c>
      <c r="L19" s="154">
        <v>125</v>
      </c>
      <c r="M19" s="155">
        <v>0.90579710144927539</v>
      </c>
      <c r="N19" s="154">
        <v>1</v>
      </c>
      <c r="O19" s="154">
        <v>9</v>
      </c>
      <c r="P19" s="154">
        <v>1</v>
      </c>
      <c r="Q19" s="31"/>
    </row>
    <row r="20" spans="1:17" s="44" customFormat="1" ht="16.5" customHeight="1" x14ac:dyDescent="0.35">
      <c r="A20" s="41" t="s">
        <v>13</v>
      </c>
      <c r="B20" s="149">
        <v>34</v>
      </c>
      <c r="C20" s="149">
        <v>33</v>
      </c>
      <c r="D20" s="152">
        <v>97.058823529411768</v>
      </c>
      <c r="E20" s="149">
        <v>23</v>
      </c>
      <c r="F20" s="149">
        <v>7</v>
      </c>
      <c r="G20" s="149">
        <v>1</v>
      </c>
      <c r="H20" s="149">
        <v>2</v>
      </c>
      <c r="I20" s="149" t="s">
        <v>1</v>
      </c>
      <c r="J20" s="149">
        <v>10</v>
      </c>
      <c r="K20" s="150">
        <v>30.303030303030305</v>
      </c>
      <c r="L20" s="149">
        <v>43</v>
      </c>
      <c r="M20" s="150">
        <v>1.303030303030303</v>
      </c>
      <c r="N20" s="149" t="s">
        <v>1</v>
      </c>
      <c r="O20" s="149" t="s">
        <v>1</v>
      </c>
      <c r="P20" s="149" t="s">
        <v>1</v>
      </c>
      <c r="Q20" s="31"/>
    </row>
    <row r="21" spans="1:17" s="44" customFormat="1" ht="16.5" customHeight="1" x14ac:dyDescent="0.35">
      <c r="A21" s="41" t="s">
        <v>12</v>
      </c>
      <c r="B21" s="149">
        <v>36</v>
      </c>
      <c r="C21" s="149">
        <v>34</v>
      </c>
      <c r="D21" s="152">
        <v>94.444444444444443</v>
      </c>
      <c r="E21" s="149">
        <v>31</v>
      </c>
      <c r="F21" s="149">
        <v>2</v>
      </c>
      <c r="G21" s="149">
        <v>1</v>
      </c>
      <c r="H21" s="149" t="s">
        <v>1</v>
      </c>
      <c r="I21" s="149" t="s">
        <v>1</v>
      </c>
      <c r="J21" s="149">
        <v>3</v>
      </c>
      <c r="K21" s="150">
        <v>8.8235294117647065</v>
      </c>
      <c r="L21" s="149">
        <v>13</v>
      </c>
      <c r="M21" s="150">
        <v>0.38235294117647056</v>
      </c>
      <c r="N21" s="149" t="s">
        <v>1</v>
      </c>
      <c r="O21" s="149" t="s">
        <v>1</v>
      </c>
      <c r="P21" s="149" t="s">
        <v>1</v>
      </c>
      <c r="Q21" s="31"/>
    </row>
    <row r="22" spans="1:17" s="44" customFormat="1" ht="16.5" customHeight="1" x14ac:dyDescent="0.35">
      <c r="A22" s="37" t="s">
        <v>11</v>
      </c>
      <c r="B22" s="144">
        <v>52</v>
      </c>
      <c r="C22" s="144">
        <v>48</v>
      </c>
      <c r="D22" s="147">
        <v>92.307692307692307</v>
      </c>
      <c r="E22" s="144">
        <v>30</v>
      </c>
      <c r="F22" s="144">
        <v>13</v>
      </c>
      <c r="G22" s="144">
        <v>4</v>
      </c>
      <c r="H22" s="144">
        <v>1</v>
      </c>
      <c r="I22" s="144" t="s">
        <v>1</v>
      </c>
      <c r="J22" s="144">
        <v>18</v>
      </c>
      <c r="K22" s="145">
        <v>37.5</v>
      </c>
      <c r="L22" s="144">
        <v>76</v>
      </c>
      <c r="M22" s="145">
        <v>1.5833333333333333</v>
      </c>
      <c r="N22" s="144">
        <v>1</v>
      </c>
      <c r="O22" s="144">
        <v>7</v>
      </c>
      <c r="P22" s="144" t="s">
        <v>1</v>
      </c>
      <c r="Q22" s="31"/>
    </row>
    <row r="23" spans="1:17" s="44" customFormat="1" ht="33" customHeight="1" x14ac:dyDescent="0.35">
      <c r="A23" s="214" t="s">
        <v>10</v>
      </c>
      <c r="B23" s="161">
        <f>B24</f>
        <v>170</v>
      </c>
      <c r="C23" s="161">
        <f>C24</f>
        <v>133</v>
      </c>
      <c r="D23" s="164">
        <f>D24</f>
        <v>78.235294117647058</v>
      </c>
      <c r="E23" s="161">
        <f>E24</f>
        <v>98</v>
      </c>
      <c r="F23" s="161">
        <f>F24</f>
        <v>13</v>
      </c>
      <c r="G23" s="161">
        <f>G24</f>
        <v>9</v>
      </c>
      <c r="H23" s="161">
        <f>H24</f>
        <v>3</v>
      </c>
      <c r="I23" s="161">
        <f>I24</f>
        <v>10</v>
      </c>
      <c r="J23" s="161">
        <f>J24</f>
        <v>35</v>
      </c>
      <c r="K23" s="162">
        <f>K24</f>
        <v>26.315789473684209</v>
      </c>
      <c r="L23" s="161">
        <f>L24</f>
        <v>109</v>
      </c>
      <c r="M23" s="162">
        <f>M24</f>
        <v>0.81954887218045114</v>
      </c>
      <c r="N23" s="161">
        <f>N24</f>
        <v>2</v>
      </c>
      <c r="O23" s="161">
        <f>O24</f>
        <v>12</v>
      </c>
      <c r="P23" s="161">
        <f>P24</f>
        <v>1</v>
      </c>
      <c r="Q23" s="31"/>
    </row>
    <row r="24" spans="1:17" s="44" customFormat="1" ht="16.5" customHeight="1" x14ac:dyDescent="0.35">
      <c r="A24" s="160" t="s">
        <v>9</v>
      </c>
      <c r="B24" s="45">
        <f>IF(SUM(B25:B29)=0,"-",SUM(B25:B29))</f>
        <v>170</v>
      </c>
      <c r="C24" s="213">
        <f>IF(SUM(C25:C29)=0,"-",SUM(C25:C29))</f>
        <v>133</v>
      </c>
      <c r="D24" s="164">
        <f>IF(SUM(C24)=0,"-",C24/B24*100)</f>
        <v>78.235294117647058</v>
      </c>
      <c r="E24" s="45">
        <f>IF(SUM(E25:E29)=0,"-",SUM(E25:E29))</f>
        <v>98</v>
      </c>
      <c r="F24" s="45">
        <f>IF(SUM(F25:F29)=0,"-",SUM(F25:F29))</f>
        <v>13</v>
      </c>
      <c r="G24" s="45">
        <f>IF(SUM(G25:G29)=0,"-",SUM(G25:G29))</f>
        <v>9</v>
      </c>
      <c r="H24" s="45">
        <f>IF(SUM(H25:H29)=0,"-",SUM(H25:H29))</f>
        <v>3</v>
      </c>
      <c r="I24" s="45">
        <f>IF(SUM(I25:I29)=0,"-",SUM(I25:I29))</f>
        <v>10</v>
      </c>
      <c r="J24" s="45">
        <f>IF(SUM(F24:I24)=0,"-",SUM(F24:I24))</f>
        <v>35</v>
      </c>
      <c r="K24" s="162">
        <f>IF(SUM(J24)=0,"-",J24/C24*100)</f>
        <v>26.315789473684209</v>
      </c>
      <c r="L24" s="45">
        <f>IF(SUM(L25:L29)=0,"-",SUM(L25:L29))</f>
        <v>109</v>
      </c>
      <c r="M24" s="162">
        <f>IF(SUM(L24)=0,"-",L24/C24)</f>
        <v>0.81954887218045114</v>
      </c>
      <c r="N24" s="45">
        <f>IF(SUM(N25:N29)=0,"-",SUM(N25:N29))</f>
        <v>2</v>
      </c>
      <c r="O24" s="45">
        <f>IF(SUM(O25:O29)=0,"-",SUM(O25:O29))</f>
        <v>12</v>
      </c>
      <c r="P24" s="45">
        <f>IF(SUM(P25:P29)=0,"-",SUM(P25:P29))</f>
        <v>1</v>
      </c>
      <c r="Q24" s="31"/>
    </row>
    <row r="25" spans="1:17" s="44" customFormat="1" ht="16.5" customHeight="1" x14ac:dyDescent="0.35">
      <c r="A25" s="158" t="s">
        <v>8</v>
      </c>
      <c r="B25" s="154">
        <v>62</v>
      </c>
      <c r="C25" s="154">
        <v>43</v>
      </c>
      <c r="D25" s="157">
        <v>69.354838709677423</v>
      </c>
      <c r="E25" s="154">
        <v>42</v>
      </c>
      <c r="F25" s="154" t="s">
        <v>1</v>
      </c>
      <c r="G25" s="154" t="s">
        <v>1</v>
      </c>
      <c r="H25" s="154">
        <v>1</v>
      </c>
      <c r="I25" s="154" t="s">
        <v>1</v>
      </c>
      <c r="J25" s="154">
        <v>1</v>
      </c>
      <c r="K25" s="155">
        <v>2.3255813953488373</v>
      </c>
      <c r="L25" s="154">
        <v>14</v>
      </c>
      <c r="M25" s="155">
        <v>0.32558139534883723</v>
      </c>
      <c r="N25" s="154" t="s">
        <v>1</v>
      </c>
      <c r="O25" s="154">
        <v>3</v>
      </c>
      <c r="P25" s="154" t="s">
        <v>1</v>
      </c>
      <c r="Q25" s="31"/>
    </row>
    <row r="26" spans="1:17" s="44" customFormat="1" ht="16.5" customHeight="1" x14ac:dyDescent="0.35">
      <c r="A26" s="153" t="s">
        <v>7</v>
      </c>
      <c r="B26" s="149">
        <v>31</v>
      </c>
      <c r="C26" s="149">
        <v>26</v>
      </c>
      <c r="D26" s="152">
        <v>83.870967741935488</v>
      </c>
      <c r="E26" s="149">
        <v>19</v>
      </c>
      <c r="F26" s="149">
        <v>3</v>
      </c>
      <c r="G26" s="149">
        <v>3</v>
      </c>
      <c r="H26" s="149" t="s">
        <v>1</v>
      </c>
      <c r="I26" s="149">
        <v>1</v>
      </c>
      <c r="J26" s="149">
        <v>7</v>
      </c>
      <c r="K26" s="150">
        <v>26.923076923076923</v>
      </c>
      <c r="L26" s="149">
        <v>23</v>
      </c>
      <c r="M26" s="150">
        <v>0.88461538461538458</v>
      </c>
      <c r="N26" s="149" t="s">
        <v>1</v>
      </c>
      <c r="O26" s="149">
        <v>5</v>
      </c>
      <c r="P26" s="149" t="s">
        <v>1</v>
      </c>
      <c r="Q26" s="31"/>
    </row>
    <row r="27" spans="1:17" s="44" customFormat="1" ht="16.5" customHeight="1" x14ac:dyDescent="0.35">
      <c r="A27" s="153" t="s">
        <v>6</v>
      </c>
      <c r="B27" s="149">
        <v>35</v>
      </c>
      <c r="C27" s="149">
        <v>31</v>
      </c>
      <c r="D27" s="152">
        <v>88.571428571428569</v>
      </c>
      <c r="E27" s="149">
        <v>19</v>
      </c>
      <c r="F27" s="149">
        <v>5</v>
      </c>
      <c r="G27" s="149">
        <v>3</v>
      </c>
      <c r="H27" s="149">
        <v>1</v>
      </c>
      <c r="I27" s="149">
        <v>3</v>
      </c>
      <c r="J27" s="149">
        <v>12</v>
      </c>
      <c r="K27" s="150">
        <v>38.70967741935484</v>
      </c>
      <c r="L27" s="149">
        <v>36</v>
      </c>
      <c r="M27" s="150">
        <v>1.1612903225806452</v>
      </c>
      <c r="N27" s="149">
        <v>1</v>
      </c>
      <c r="O27" s="149">
        <v>2</v>
      </c>
      <c r="P27" s="149" t="s">
        <v>1</v>
      </c>
      <c r="Q27" s="31"/>
    </row>
    <row r="28" spans="1:17" s="44" customFormat="1" ht="16.5" customHeight="1" x14ac:dyDescent="0.35">
      <c r="A28" s="153" t="s">
        <v>5</v>
      </c>
      <c r="B28" s="149">
        <v>28</v>
      </c>
      <c r="C28" s="149">
        <v>23</v>
      </c>
      <c r="D28" s="152">
        <v>82.142857142857139</v>
      </c>
      <c r="E28" s="149">
        <v>13</v>
      </c>
      <c r="F28" s="149">
        <v>4</v>
      </c>
      <c r="G28" s="149">
        <v>1</v>
      </c>
      <c r="H28" s="149">
        <v>0</v>
      </c>
      <c r="I28" s="149">
        <v>5</v>
      </c>
      <c r="J28" s="149">
        <v>10</v>
      </c>
      <c r="K28" s="150">
        <v>43.478260869565219</v>
      </c>
      <c r="L28" s="149">
        <v>16</v>
      </c>
      <c r="M28" s="150">
        <v>0.69565217391304346</v>
      </c>
      <c r="N28" s="149" t="s">
        <v>1</v>
      </c>
      <c r="O28" s="149" t="s">
        <v>1</v>
      </c>
      <c r="P28" s="149" t="s">
        <v>1</v>
      </c>
      <c r="Q28" s="31"/>
    </row>
    <row r="29" spans="1:17" s="44" customFormat="1" ht="16.5" customHeight="1" x14ac:dyDescent="0.35">
      <c r="A29" s="148" t="s">
        <v>4</v>
      </c>
      <c r="B29" s="144">
        <v>14</v>
      </c>
      <c r="C29" s="144">
        <v>10</v>
      </c>
      <c r="D29" s="147">
        <v>71.428571428571431</v>
      </c>
      <c r="E29" s="144">
        <v>5</v>
      </c>
      <c r="F29" s="144">
        <v>1</v>
      </c>
      <c r="G29" s="144">
        <v>2</v>
      </c>
      <c r="H29" s="144">
        <v>1</v>
      </c>
      <c r="I29" s="144">
        <v>1</v>
      </c>
      <c r="J29" s="144">
        <v>5</v>
      </c>
      <c r="K29" s="145">
        <v>50</v>
      </c>
      <c r="L29" s="144">
        <v>20</v>
      </c>
      <c r="M29" s="145">
        <v>2</v>
      </c>
      <c r="N29" s="144">
        <v>1</v>
      </c>
      <c r="O29" s="144">
        <v>2</v>
      </c>
      <c r="P29" s="144">
        <v>1</v>
      </c>
      <c r="Q29" s="31"/>
    </row>
    <row r="30" spans="1:17" ht="16.5" customHeight="1" x14ac:dyDescent="0.35">
      <c r="A30" s="143" t="s">
        <v>83</v>
      </c>
      <c r="B30" s="143"/>
      <c r="C30" s="143"/>
      <c r="D30" s="143"/>
      <c r="E30" s="143"/>
      <c r="F30" s="31"/>
      <c r="G30" s="31"/>
      <c r="H30" s="11"/>
      <c r="I30" s="11"/>
      <c r="J30" s="26"/>
      <c r="K30" s="26"/>
      <c r="L30" s="26"/>
      <c r="M30" s="26"/>
      <c r="N30" s="26"/>
      <c r="O30" s="11"/>
      <c r="P30" s="11"/>
    </row>
    <row r="31" spans="1:17" ht="16.5" customHeight="1" x14ac:dyDescent="0.35">
      <c r="A31" s="212"/>
      <c r="B31" s="44"/>
      <c r="C31" s="44"/>
      <c r="D31" s="44"/>
      <c r="E31" s="44"/>
      <c r="F31" s="44"/>
      <c r="G31" s="44"/>
    </row>
    <row r="32" spans="1:17" s="209" customFormat="1" ht="20.100000000000001" customHeight="1" x14ac:dyDescent="0.15">
      <c r="A32" s="211"/>
      <c r="J32" s="210"/>
      <c r="K32" s="210"/>
      <c r="L32" s="210"/>
      <c r="M32" s="210"/>
      <c r="N32" s="210"/>
    </row>
    <row r="33" spans="1:14" s="209" customFormat="1" ht="20.100000000000001" customHeight="1" x14ac:dyDescent="0.15">
      <c r="A33" s="211"/>
      <c r="J33" s="210"/>
      <c r="K33" s="210"/>
      <c r="L33" s="210"/>
      <c r="M33" s="210"/>
      <c r="N33" s="210"/>
    </row>
    <row r="34" spans="1:14" s="209" customFormat="1" ht="20.100000000000001" customHeight="1" x14ac:dyDescent="0.15">
      <c r="A34" s="211"/>
      <c r="J34" s="210"/>
      <c r="K34" s="210"/>
      <c r="L34" s="210"/>
      <c r="M34" s="210"/>
      <c r="N34" s="210"/>
    </row>
    <row r="35" spans="1:14" s="209" customFormat="1" ht="20.100000000000001" customHeight="1" x14ac:dyDescent="0.15">
      <c r="A35" s="211"/>
      <c r="J35" s="210"/>
      <c r="K35" s="210"/>
      <c r="L35" s="210"/>
      <c r="M35" s="210"/>
      <c r="N35" s="210"/>
    </row>
    <row r="36" spans="1:14" s="209" customFormat="1" ht="20.100000000000001" customHeight="1" x14ac:dyDescent="0.15">
      <c r="A36" s="211"/>
      <c r="J36" s="210"/>
      <c r="K36" s="210"/>
      <c r="L36" s="210"/>
      <c r="M36" s="210"/>
      <c r="N36" s="210"/>
    </row>
    <row r="37" spans="1:14" s="209" customFormat="1" ht="20.100000000000001" customHeight="1" x14ac:dyDescent="0.15">
      <c r="A37" s="211"/>
      <c r="J37" s="210"/>
      <c r="K37" s="210"/>
      <c r="L37" s="210"/>
      <c r="M37" s="210"/>
      <c r="N37" s="210"/>
    </row>
  </sheetData>
  <mergeCells count="10">
    <mergeCell ref="P2:P3"/>
    <mergeCell ref="B2:B3"/>
    <mergeCell ref="C2:C3"/>
    <mergeCell ref="D2:D3"/>
    <mergeCell ref="E2:E3"/>
    <mergeCell ref="F2:K2"/>
    <mergeCell ref="L2:L3"/>
    <mergeCell ref="M2:M3"/>
    <mergeCell ref="N2:N3"/>
    <mergeCell ref="O2:O3"/>
  </mergeCells>
  <phoneticPr fontId="8"/>
  <printOptions horizontalCentered="1"/>
  <pageMargins left="0.78740157480314965" right="0.62992125984251968" top="0.78740157480314965" bottom="0.19685039370078741" header="0" footer="0"/>
  <headerFooter alignWithMargins="0"/>
  <rowBreaks count="4" manualBreakCount="4">
    <brk id="60" max="16383" man="1"/>
    <brk id="127" max="16383" man="1"/>
    <brk id="204" max="16383" man="1"/>
    <brk id="22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zoomScaleNormal="100" zoomScaleSheetLayoutView="80" workbookViewId="0">
      <pane ySplit="4" topLeftCell="A5" activePane="bottomLeft" state="frozen"/>
      <selection pane="bottomLeft"/>
    </sheetView>
  </sheetViews>
  <sheetFormatPr defaultRowHeight="15" x14ac:dyDescent="0.35"/>
  <cols>
    <col min="1" max="1" width="16.625" style="242" customWidth="1"/>
    <col min="2" max="2" width="7" style="241" customWidth="1"/>
    <col min="3" max="3" width="7.625" style="241" customWidth="1"/>
    <col min="4" max="5" width="7" style="241" customWidth="1"/>
    <col min="6" max="6" width="7.625" style="241" customWidth="1"/>
    <col min="7" max="8" width="7" style="241" customWidth="1"/>
    <col min="9" max="9" width="7.625" style="241" customWidth="1"/>
    <col min="10" max="11" width="7" style="241" customWidth="1"/>
    <col min="12" max="12" width="7.625" style="241" customWidth="1"/>
    <col min="13" max="14" width="7" style="241" customWidth="1"/>
    <col min="15" max="15" width="7.625" style="241" customWidth="1"/>
    <col min="16" max="16" width="7" style="241" customWidth="1"/>
    <col min="17" max="17" width="8.25" style="241" customWidth="1"/>
    <col min="18" max="16384" width="9" style="241"/>
  </cols>
  <sheetData>
    <row r="1" spans="1:23" s="295" customFormat="1" ht="18" customHeight="1" x14ac:dyDescent="0.15">
      <c r="A1" s="297" t="s">
        <v>141</v>
      </c>
      <c r="Q1" s="296" t="s">
        <v>81</v>
      </c>
    </row>
    <row r="2" spans="1:23" s="250" customFormat="1" ht="16.5" customHeight="1" x14ac:dyDescent="0.4">
      <c r="A2" s="294"/>
      <c r="B2" s="293" t="s">
        <v>140</v>
      </c>
      <c r="C2" s="292"/>
      <c r="D2" s="291"/>
      <c r="E2" s="290" t="s">
        <v>139</v>
      </c>
      <c r="F2" s="289"/>
      <c r="G2" s="288"/>
      <c r="H2" s="290" t="s">
        <v>138</v>
      </c>
      <c r="I2" s="289"/>
      <c r="J2" s="288"/>
      <c r="K2" s="290" t="s">
        <v>137</v>
      </c>
      <c r="L2" s="289"/>
      <c r="M2" s="288"/>
      <c r="N2" s="290" t="s">
        <v>46</v>
      </c>
      <c r="O2" s="289"/>
      <c r="P2" s="288"/>
      <c r="Q2" s="287" t="s">
        <v>136</v>
      </c>
      <c r="V2" s="271"/>
      <c r="W2" s="271"/>
    </row>
    <row r="3" spans="1:23" s="250" customFormat="1" ht="16.5" customHeight="1" x14ac:dyDescent="0.4">
      <c r="A3" s="286"/>
      <c r="B3" s="285" t="s">
        <v>135</v>
      </c>
      <c r="C3" s="284"/>
      <c r="D3" s="283" t="s">
        <v>134</v>
      </c>
      <c r="E3" s="285" t="s">
        <v>135</v>
      </c>
      <c r="F3" s="284"/>
      <c r="G3" s="283" t="s">
        <v>134</v>
      </c>
      <c r="H3" s="285" t="s">
        <v>135</v>
      </c>
      <c r="I3" s="284"/>
      <c r="J3" s="283" t="s">
        <v>134</v>
      </c>
      <c r="K3" s="285" t="s">
        <v>135</v>
      </c>
      <c r="L3" s="284"/>
      <c r="M3" s="283" t="s">
        <v>134</v>
      </c>
      <c r="N3" s="285" t="s">
        <v>135</v>
      </c>
      <c r="O3" s="284"/>
      <c r="P3" s="283" t="s">
        <v>134</v>
      </c>
      <c r="Q3" s="282"/>
      <c r="V3" s="271"/>
      <c r="W3" s="271"/>
    </row>
    <row r="4" spans="1:23" ht="49.5" customHeight="1" x14ac:dyDescent="0.35">
      <c r="A4" s="281"/>
      <c r="B4" s="280"/>
      <c r="C4" s="279" t="s">
        <v>133</v>
      </c>
      <c r="D4" s="278"/>
      <c r="E4" s="280"/>
      <c r="F4" s="279" t="s">
        <v>133</v>
      </c>
      <c r="G4" s="278"/>
      <c r="H4" s="280"/>
      <c r="I4" s="279" t="s">
        <v>133</v>
      </c>
      <c r="J4" s="278"/>
      <c r="K4" s="280"/>
      <c r="L4" s="279" t="s">
        <v>133</v>
      </c>
      <c r="M4" s="278"/>
      <c r="N4" s="280"/>
      <c r="O4" s="279" t="s">
        <v>133</v>
      </c>
      <c r="P4" s="278"/>
      <c r="Q4" s="277"/>
      <c r="V4" s="276"/>
      <c r="W4" s="276"/>
    </row>
    <row r="5" spans="1:23" s="250" customFormat="1" ht="16.5" customHeight="1" x14ac:dyDescent="0.4">
      <c r="A5" s="275" t="s">
        <v>132</v>
      </c>
      <c r="B5" s="274">
        <v>18430</v>
      </c>
      <c r="C5" s="274">
        <v>127</v>
      </c>
      <c r="D5" s="274">
        <v>21807</v>
      </c>
      <c r="E5" s="273">
        <v>5239</v>
      </c>
      <c r="F5" s="273">
        <v>1513</v>
      </c>
      <c r="G5" s="273">
        <v>7348</v>
      </c>
      <c r="H5" s="273">
        <v>32289</v>
      </c>
      <c r="I5" s="273">
        <v>17418</v>
      </c>
      <c r="J5" s="273">
        <v>41822</v>
      </c>
      <c r="K5" s="273">
        <v>33865</v>
      </c>
      <c r="L5" s="273">
        <v>18993</v>
      </c>
      <c r="M5" s="273">
        <v>46287</v>
      </c>
      <c r="N5" s="273">
        <v>2480</v>
      </c>
      <c r="O5" s="273">
        <v>73</v>
      </c>
      <c r="P5" s="273">
        <v>3932</v>
      </c>
      <c r="Q5" s="273">
        <v>48071</v>
      </c>
      <c r="V5" s="271"/>
      <c r="W5" s="271"/>
    </row>
    <row r="6" spans="1:23" s="250" customFormat="1" ht="33" customHeight="1" x14ac:dyDescent="0.4">
      <c r="A6" s="272" t="s">
        <v>28</v>
      </c>
      <c r="B6" s="260">
        <f>IF(SUM(B7,B17)=0,"-",SUM(B7,B17))</f>
        <v>671</v>
      </c>
      <c r="C6" s="260" t="str">
        <f>IF(SUM(C7,C17)=0,"-",SUM(C7,C17))</f>
        <v>-</v>
      </c>
      <c r="D6" s="260">
        <f>IF(SUM(D7,D17)=0,"-",SUM(D7,D17))</f>
        <v>689</v>
      </c>
      <c r="E6" s="260">
        <f>IF(SUM(E7,E17)=0,"-",SUM(E7,E17))</f>
        <v>77</v>
      </c>
      <c r="F6" s="260">
        <f>IF(SUM(F7,F17)=0,"-",SUM(F7,F17))</f>
        <v>1</v>
      </c>
      <c r="G6" s="260">
        <f>IF(SUM(G7,G17)=0,"-",SUM(G7,G17))</f>
        <v>118</v>
      </c>
      <c r="H6" s="260">
        <f>IF(SUM(H7,H17)=0,"-",SUM(H7,H17))</f>
        <v>594</v>
      </c>
      <c r="I6" s="260">
        <f>IF(SUM(I7,I17)=0,"-",SUM(I7,I17))</f>
        <v>42</v>
      </c>
      <c r="J6" s="260">
        <f>IF(SUM(J7,J17)=0,"-",SUM(J7,J17))</f>
        <v>807</v>
      </c>
      <c r="K6" s="260">
        <f>IF(SUM(K7,K17)=0,"-",SUM(K7,K17))</f>
        <v>645</v>
      </c>
      <c r="L6" s="260">
        <f>IF(SUM(L7,L17)=0,"-",SUM(L7,L17))</f>
        <v>32</v>
      </c>
      <c r="M6" s="260">
        <f>IF(SUM(M7,M17)=0,"-",SUM(M7,M17))</f>
        <v>997</v>
      </c>
      <c r="N6" s="260">
        <f>IF(SUM(N7,N17)=0,"-",SUM(N7,N17))</f>
        <v>230</v>
      </c>
      <c r="O6" s="260">
        <f>IF(SUM(O7,O17)=0,"-",SUM(O7,O17))</f>
        <v>1</v>
      </c>
      <c r="P6" s="260">
        <f>IF(SUM(P7,P17)=0,"-",SUM(P7,P17))</f>
        <v>311</v>
      </c>
      <c r="Q6" s="260">
        <f>IF(SUM(Q7,Q17)=0,"-",SUM(Q7,Q17))</f>
        <v>1823</v>
      </c>
      <c r="V6" s="271"/>
      <c r="W6" s="271"/>
    </row>
    <row r="7" spans="1:23" s="258" customFormat="1" ht="16.5" customHeight="1" x14ac:dyDescent="0.4">
      <c r="A7" s="261" t="s">
        <v>27</v>
      </c>
      <c r="B7" s="260">
        <f>IF(SUM(B8:B16)=0,"-",SUM(B8:B16))</f>
        <v>638</v>
      </c>
      <c r="C7" s="260" t="str">
        <f>IF(SUM(C8:C16)=0,"-",SUM(C8:C16))</f>
        <v>-</v>
      </c>
      <c r="D7" s="260">
        <f>IF(SUM(D8:D16)=0,"-",SUM(D8:D16))</f>
        <v>645</v>
      </c>
      <c r="E7" s="260">
        <f>IF(SUM(E8:E16)=0,"-",SUM(E8:E16))</f>
        <v>47</v>
      </c>
      <c r="F7" s="260">
        <f>IF(SUM(F8:F16)=0,"-",SUM(F8:F16))</f>
        <v>1</v>
      </c>
      <c r="G7" s="260">
        <f>IF(SUM(G8:G16)=0,"-",SUM(G8:G16))</f>
        <v>57</v>
      </c>
      <c r="H7" s="260">
        <f>IF(SUM(H8:H16)=0,"-",SUM(H8:H16))</f>
        <v>441</v>
      </c>
      <c r="I7" s="260">
        <f>IF(SUM(I8:I16)=0,"-",SUM(I8:I16))</f>
        <v>42</v>
      </c>
      <c r="J7" s="260">
        <f>IF(SUM(J8:J16)=0,"-",SUM(J8:J16))</f>
        <v>588</v>
      </c>
      <c r="K7" s="260">
        <f>IF(SUM(K8:K16)=0,"-",SUM(K8:K16))</f>
        <v>206</v>
      </c>
      <c r="L7" s="260">
        <f>IF(SUM(L8:L16)=0,"-",SUM(L8:L16))</f>
        <v>32</v>
      </c>
      <c r="M7" s="260">
        <f>IF(SUM(M8:M16)=0,"-",SUM(M8:M16))</f>
        <v>336</v>
      </c>
      <c r="N7" s="260">
        <f>IF(SUM(N8:N16)=0,"-",SUM(N8:N16))</f>
        <v>189</v>
      </c>
      <c r="O7" s="260">
        <f>IF(SUM(O8:O16)=0,"-",SUM(O8:O16))</f>
        <v>1</v>
      </c>
      <c r="P7" s="260">
        <f>IF(SUM(P8:P16)=0,"-",SUM(P8:P16))</f>
        <v>232</v>
      </c>
      <c r="Q7" s="260">
        <f>IF(SUM(Q8:Q16)=0,"-",SUM(Q8:Q16))</f>
        <v>863</v>
      </c>
      <c r="R7" s="259"/>
      <c r="S7" s="259"/>
      <c r="T7" s="270"/>
      <c r="U7" s="270"/>
    </row>
    <row r="8" spans="1:23" s="250" customFormat="1" ht="16.5" customHeight="1" x14ac:dyDescent="0.4">
      <c r="A8" s="257" t="s">
        <v>131</v>
      </c>
      <c r="B8" s="256">
        <v>1</v>
      </c>
      <c r="C8" s="256" t="s">
        <v>128</v>
      </c>
      <c r="D8" s="256">
        <v>1</v>
      </c>
      <c r="E8" s="256">
        <v>1</v>
      </c>
      <c r="F8" s="256" t="s">
        <v>128</v>
      </c>
      <c r="G8" s="256">
        <v>1</v>
      </c>
      <c r="H8" s="256" t="s">
        <v>128</v>
      </c>
      <c r="I8" s="256" t="s">
        <v>128</v>
      </c>
      <c r="J8" s="256" t="s">
        <v>128</v>
      </c>
      <c r="K8" s="256">
        <v>1</v>
      </c>
      <c r="L8" s="256" t="s">
        <v>128</v>
      </c>
      <c r="M8" s="256">
        <v>1</v>
      </c>
      <c r="N8" s="256" t="s">
        <v>128</v>
      </c>
      <c r="O8" s="256" t="s">
        <v>128</v>
      </c>
      <c r="P8" s="256" t="s">
        <v>128</v>
      </c>
      <c r="Q8" s="256">
        <v>5</v>
      </c>
      <c r="R8" s="251"/>
      <c r="S8" s="251"/>
      <c r="T8" s="269"/>
      <c r="U8" s="269"/>
    </row>
    <row r="9" spans="1:23" s="250" customFormat="1" ht="16.5" customHeight="1" x14ac:dyDescent="0.4">
      <c r="A9" s="255" t="s">
        <v>26</v>
      </c>
      <c r="B9" s="254">
        <v>356</v>
      </c>
      <c r="C9" s="254" t="s">
        <v>128</v>
      </c>
      <c r="D9" s="254">
        <v>360</v>
      </c>
      <c r="E9" s="254" t="s">
        <v>128</v>
      </c>
      <c r="F9" s="254" t="s">
        <v>128</v>
      </c>
      <c r="G9" s="254" t="s">
        <v>128</v>
      </c>
      <c r="H9" s="254">
        <v>179</v>
      </c>
      <c r="I9" s="254">
        <v>36</v>
      </c>
      <c r="J9" s="254">
        <v>197</v>
      </c>
      <c r="K9" s="254">
        <v>46</v>
      </c>
      <c r="L9" s="254">
        <v>12</v>
      </c>
      <c r="M9" s="254">
        <v>60</v>
      </c>
      <c r="N9" s="254">
        <v>111</v>
      </c>
      <c r="O9" s="254" t="s">
        <v>128</v>
      </c>
      <c r="P9" s="254">
        <v>124</v>
      </c>
      <c r="Q9" s="254">
        <v>512</v>
      </c>
      <c r="R9" s="251"/>
      <c r="S9" s="251"/>
      <c r="T9" s="269"/>
      <c r="U9" s="269"/>
    </row>
    <row r="10" spans="1:23" s="250" customFormat="1" ht="16.5" customHeight="1" x14ac:dyDescent="0.4">
      <c r="A10" s="268" t="s">
        <v>25</v>
      </c>
      <c r="B10" s="254" t="s">
        <v>128</v>
      </c>
      <c r="C10" s="254" t="s">
        <v>128</v>
      </c>
      <c r="D10" s="254" t="s">
        <v>128</v>
      </c>
      <c r="E10" s="254" t="s">
        <v>128</v>
      </c>
      <c r="F10" s="254" t="s">
        <v>128</v>
      </c>
      <c r="G10" s="254" t="s">
        <v>128</v>
      </c>
      <c r="H10" s="254" t="s">
        <v>128</v>
      </c>
      <c r="I10" s="254" t="s">
        <v>128</v>
      </c>
      <c r="J10" s="254" t="s">
        <v>128</v>
      </c>
      <c r="K10" s="254" t="s">
        <v>128</v>
      </c>
      <c r="L10" s="254" t="s">
        <v>128</v>
      </c>
      <c r="M10" s="254" t="s">
        <v>128</v>
      </c>
      <c r="N10" s="254" t="s">
        <v>128</v>
      </c>
      <c r="O10" s="254" t="s">
        <v>128</v>
      </c>
      <c r="P10" s="254" t="s">
        <v>128</v>
      </c>
      <c r="Q10" s="254" t="s">
        <v>128</v>
      </c>
      <c r="R10" s="251"/>
      <c r="S10" s="251"/>
      <c r="T10" s="269"/>
      <c r="U10" s="269"/>
    </row>
    <row r="11" spans="1:23" s="250" customFormat="1" ht="16.5" customHeight="1" x14ac:dyDescent="0.4">
      <c r="A11" s="268" t="s">
        <v>130</v>
      </c>
      <c r="B11" s="254">
        <v>20</v>
      </c>
      <c r="C11" s="254" t="s">
        <v>128</v>
      </c>
      <c r="D11" s="254">
        <v>21</v>
      </c>
      <c r="E11" s="254" t="s">
        <v>128</v>
      </c>
      <c r="F11" s="254" t="s">
        <v>128</v>
      </c>
      <c r="G11" s="254" t="s">
        <v>128</v>
      </c>
      <c r="H11" s="254">
        <v>40</v>
      </c>
      <c r="I11" s="254" t="s">
        <v>128</v>
      </c>
      <c r="J11" s="254">
        <v>120</v>
      </c>
      <c r="K11" s="254">
        <v>96</v>
      </c>
      <c r="L11" s="254" t="s">
        <v>128</v>
      </c>
      <c r="M11" s="254">
        <v>192</v>
      </c>
      <c r="N11" s="254">
        <v>59</v>
      </c>
      <c r="O11" s="254" t="s">
        <v>128</v>
      </c>
      <c r="P11" s="254">
        <v>79</v>
      </c>
      <c r="Q11" s="254">
        <v>110</v>
      </c>
      <c r="R11" s="251"/>
      <c r="S11" s="251"/>
      <c r="T11" s="269"/>
      <c r="U11" s="269"/>
    </row>
    <row r="12" spans="1:23" s="250" customFormat="1" ht="16.5" customHeight="1" x14ac:dyDescent="0.4">
      <c r="A12" s="268" t="s">
        <v>23</v>
      </c>
      <c r="B12" s="254">
        <v>37</v>
      </c>
      <c r="C12" s="254" t="s">
        <v>128</v>
      </c>
      <c r="D12" s="254">
        <v>37</v>
      </c>
      <c r="E12" s="254">
        <v>39</v>
      </c>
      <c r="F12" s="254" t="s">
        <v>128</v>
      </c>
      <c r="G12" s="254">
        <v>45</v>
      </c>
      <c r="H12" s="254">
        <v>43</v>
      </c>
      <c r="I12" s="254">
        <v>3</v>
      </c>
      <c r="J12" s="254">
        <v>57</v>
      </c>
      <c r="K12" s="254">
        <v>11</v>
      </c>
      <c r="L12" s="254" t="s">
        <v>128</v>
      </c>
      <c r="M12" s="254">
        <v>20</v>
      </c>
      <c r="N12" s="254">
        <v>7</v>
      </c>
      <c r="O12" s="254">
        <v>1</v>
      </c>
      <c r="P12" s="254">
        <v>13</v>
      </c>
      <c r="Q12" s="254">
        <v>41</v>
      </c>
      <c r="R12" s="251"/>
      <c r="S12" s="251"/>
      <c r="T12" s="269"/>
      <c r="U12" s="269"/>
    </row>
    <row r="13" spans="1:23" s="250" customFormat="1" ht="16.5" customHeight="1" x14ac:dyDescent="0.4">
      <c r="A13" s="268" t="s">
        <v>129</v>
      </c>
      <c r="B13" s="254">
        <v>12</v>
      </c>
      <c r="C13" s="254" t="s">
        <v>128</v>
      </c>
      <c r="D13" s="254">
        <v>14</v>
      </c>
      <c r="E13" s="254">
        <v>2</v>
      </c>
      <c r="F13" s="254" t="s">
        <v>128</v>
      </c>
      <c r="G13" s="254">
        <v>2</v>
      </c>
      <c r="H13" s="254">
        <v>9</v>
      </c>
      <c r="I13" s="254" t="s">
        <v>128</v>
      </c>
      <c r="J13" s="254">
        <v>9</v>
      </c>
      <c r="K13" s="254">
        <v>13</v>
      </c>
      <c r="L13" s="254" t="s">
        <v>128</v>
      </c>
      <c r="M13" s="254">
        <v>13</v>
      </c>
      <c r="N13" s="254">
        <v>2</v>
      </c>
      <c r="O13" s="254" t="s">
        <v>128</v>
      </c>
      <c r="P13" s="254">
        <v>2</v>
      </c>
      <c r="Q13" s="254">
        <v>14</v>
      </c>
      <c r="R13" s="251"/>
      <c r="S13" s="251"/>
    </row>
    <row r="14" spans="1:23" s="250" customFormat="1" ht="16.5" customHeight="1" x14ac:dyDescent="0.4">
      <c r="A14" s="268" t="s">
        <v>86</v>
      </c>
      <c r="B14" s="254">
        <v>192</v>
      </c>
      <c r="C14" s="254" t="s">
        <v>128</v>
      </c>
      <c r="D14" s="254">
        <v>192</v>
      </c>
      <c r="E14" s="254" t="s">
        <v>128</v>
      </c>
      <c r="F14" s="254" t="s">
        <v>128</v>
      </c>
      <c r="G14" s="254" t="s">
        <v>128</v>
      </c>
      <c r="H14" s="254">
        <v>125</v>
      </c>
      <c r="I14" s="254" t="s">
        <v>128</v>
      </c>
      <c r="J14" s="254">
        <v>125</v>
      </c>
      <c r="K14" s="254">
        <v>13</v>
      </c>
      <c r="L14" s="254">
        <v>13</v>
      </c>
      <c r="M14" s="254">
        <v>15</v>
      </c>
      <c r="N14" s="254" t="s">
        <v>128</v>
      </c>
      <c r="O14" s="254" t="s">
        <v>128</v>
      </c>
      <c r="P14" s="254" t="s">
        <v>128</v>
      </c>
      <c r="Q14" s="254">
        <v>105</v>
      </c>
      <c r="R14" s="251"/>
      <c r="S14" s="251"/>
    </row>
    <row r="15" spans="1:23" s="250" customFormat="1" ht="16.5" customHeight="1" x14ac:dyDescent="0.4">
      <c r="A15" s="268" t="s">
        <v>85</v>
      </c>
      <c r="B15" s="254">
        <v>20</v>
      </c>
      <c r="C15" s="254" t="s">
        <v>128</v>
      </c>
      <c r="D15" s="254">
        <v>20</v>
      </c>
      <c r="E15" s="254" t="s">
        <v>128</v>
      </c>
      <c r="F15" s="254" t="s">
        <v>128</v>
      </c>
      <c r="G15" s="254" t="s">
        <v>128</v>
      </c>
      <c r="H15" s="254">
        <v>38</v>
      </c>
      <c r="I15" s="254" t="s">
        <v>128</v>
      </c>
      <c r="J15" s="254">
        <v>70</v>
      </c>
      <c r="K15" s="254">
        <v>6</v>
      </c>
      <c r="L15" s="254">
        <v>6</v>
      </c>
      <c r="M15" s="254">
        <v>8</v>
      </c>
      <c r="N15" s="254">
        <v>5</v>
      </c>
      <c r="O15" s="254" t="s">
        <v>128</v>
      </c>
      <c r="P15" s="254">
        <v>5</v>
      </c>
      <c r="Q15" s="254">
        <v>18</v>
      </c>
      <c r="R15" s="251"/>
      <c r="S15" s="251"/>
    </row>
    <row r="16" spans="1:23" s="250" customFormat="1" ht="16.5" customHeight="1" x14ac:dyDescent="0.4">
      <c r="A16" s="267" t="s">
        <v>19</v>
      </c>
      <c r="B16" s="252" t="s">
        <v>128</v>
      </c>
      <c r="C16" s="252" t="s">
        <v>128</v>
      </c>
      <c r="D16" s="252" t="s">
        <v>128</v>
      </c>
      <c r="E16" s="252">
        <v>5</v>
      </c>
      <c r="F16" s="252">
        <v>1</v>
      </c>
      <c r="G16" s="252">
        <v>9</v>
      </c>
      <c r="H16" s="252">
        <v>7</v>
      </c>
      <c r="I16" s="252">
        <v>3</v>
      </c>
      <c r="J16" s="252">
        <v>10</v>
      </c>
      <c r="K16" s="252">
        <v>20</v>
      </c>
      <c r="L16" s="252">
        <v>1</v>
      </c>
      <c r="M16" s="252">
        <v>27</v>
      </c>
      <c r="N16" s="252">
        <v>5</v>
      </c>
      <c r="O16" s="252" t="s">
        <v>128</v>
      </c>
      <c r="P16" s="252">
        <v>9</v>
      </c>
      <c r="Q16" s="252">
        <v>58</v>
      </c>
      <c r="R16" s="251"/>
      <c r="S16" s="251"/>
    </row>
    <row r="17" spans="1:19" s="250" customFormat="1" ht="16.5" customHeight="1" x14ac:dyDescent="0.4">
      <c r="A17" s="266" t="s">
        <v>17</v>
      </c>
      <c r="B17" s="265">
        <v>33</v>
      </c>
      <c r="C17" s="265" t="s">
        <v>128</v>
      </c>
      <c r="D17" s="265">
        <v>44</v>
      </c>
      <c r="E17" s="265">
        <v>30</v>
      </c>
      <c r="F17" s="265" t="s">
        <v>128</v>
      </c>
      <c r="G17" s="265">
        <v>61</v>
      </c>
      <c r="H17" s="265">
        <v>153</v>
      </c>
      <c r="I17" s="265" t="s">
        <v>128</v>
      </c>
      <c r="J17" s="265">
        <v>219</v>
      </c>
      <c r="K17" s="265">
        <v>439</v>
      </c>
      <c r="L17" s="265" t="s">
        <v>128</v>
      </c>
      <c r="M17" s="265">
        <v>661</v>
      </c>
      <c r="N17" s="265">
        <v>41</v>
      </c>
      <c r="O17" s="265" t="s">
        <v>128</v>
      </c>
      <c r="P17" s="265">
        <v>79</v>
      </c>
      <c r="Q17" s="265">
        <v>960</v>
      </c>
      <c r="R17" s="251"/>
      <c r="S17" s="251"/>
    </row>
    <row r="18" spans="1:19" s="264" customFormat="1" ht="33" customHeight="1" x14ac:dyDescent="0.15">
      <c r="A18" s="263" t="s">
        <v>16</v>
      </c>
      <c r="B18" s="262">
        <f>B19</f>
        <v>251</v>
      </c>
      <c r="C18" s="262" t="str">
        <f>C19</f>
        <v>-</v>
      </c>
      <c r="D18" s="262">
        <f>D19</f>
        <v>490</v>
      </c>
      <c r="E18" s="262">
        <f>E19</f>
        <v>59</v>
      </c>
      <c r="F18" s="262" t="str">
        <f>F19</f>
        <v>-</v>
      </c>
      <c r="G18" s="262">
        <f>G19</f>
        <v>128</v>
      </c>
      <c r="H18" s="262">
        <f>H19</f>
        <v>474</v>
      </c>
      <c r="I18" s="262">
        <f>I19</f>
        <v>29</v>
      </c>
      <c r="J18" s="262">
        <f>J19</f>
        <v>739</v>
      </c>
      <c r="K18" s="262">
        <f>K19</f>
        <v>660</v>
      </c>
      <c r="L18" s="262">
        <f>L19</f>
        <v>97</v>
      </c>
      <c r="M18" s="262">
        <f>M19</f>
        <v>897</v>
      </c>
      <c r="N18" s="262">
        <f>N19</f>
        <v>56</v>
      </c>
      <c r="O18" s="262" t="str">
        <f>O19</f>
        <v>-</v>
      </c>
      <c r="P18" s="262">
        <f>P19</f>
        <v>80</v>
      </c>
      <c r="Q18" s="262">
        <f>Q19</f>
        <v>657</v>
      </c>
    </row>
    <row r="19" spans="1:19" s="258" customFormat="1" ht="16.5" customHeight="1" x14ac:dyDescent="0.4">
      <c r="A19" s="261" t="s">
        <v>15</v>
      </c>
      <c r="B19" s="260">
        <f>IF(SUM(B20:B24)=0,"-",SUM(B20:B24))</f>
        <v>251</v>
      </c>
      <c r="C19" s="260" t="str">
        <f>IF(SUM(C20:C24)=0,"-",SUM(C20:C24))</f>
        <v>-</v>
      </c>
      <c r="D19" s="260">
        <f>IF(SUM(D20:D24)=0,"-",SUM(D20:D24))</f>
        <v>490</v>
      </c>
      <c r="E19" s="260">
        <f>IF(SUM(E20:E24)=0,"-",SUM(E20:E24))</f>
        <v>59</v>
      </c>
      <c r="F19" s="260" t="str">
        <f>IF(SUM(F20:F24)=0,"-",SUM(F20:F24))</f>
        <v>-</v>
      </c>
      <c r="G19" s="260">
        <f>IF(SUM(G20:G24)=0,"-",SUM(G20:G24))</f>
        <v>128</v>
      </c>
      <c r="H19" s="260">
        <f>IF(SUM(H20:H24)=0,"-",SUM(H20:H24))</f>
        <v>474</v>
      </c>
      <c r="I19" s="260">
        <f>IF(SUM(I20:I24)=0,"-",SUM(I20:I24))</f>
        <v>29</v>
      </c>
      <c r="J19" s="260">
        <f>IF(SUM(J20:J24)=0,"-",SUM(J20:J24))</f>
        <v>739</v>
      </c>
      <c r="K19" s="260">
        <f>IF(SUM(K20:K24)=0,"-",SUM(K20:K24))</f>
        <v>660</v>
      </c>
      <c r="L19" s="260">
        <f>IF(SUM(L20:L24)=0,"-",SUM(L20:L24))</f>
        <v>97</v>
      </c>
      <c r="M19" s="260">
        <f>IF(SUM(M20:M24)=0,"-",SUM(M20:M24))</f>
        <v>897</v>
      </c>
      <c r="N19" s="260">
        <f>IF(SUM(N20:N24)=0,"-",SUM(N20:N24))</f>
        <v>56</v>
      </c>
      <c r="O19" s="260" t="str">
        <f>IF(SUM(O20:O24)=0,"-",SUM(O20:O24))</f>
        <v>-</v>
      </c>
      <c r="P19" s="260">
        <f>IF(SUM(P20:P24)=0,"-",SUM(P20:P24))</f>
        <v>80</v>
      </c>
      <c r="Q19" s="260">
        <f>IF(SUM(Q20:Q24)=0,"-",SUM(Q20:Q24))</f>
        <v>657</v>
      </c>
      <c r="R19" s="259"/>
      <c r="S19" s="259"/>
    </row>
    <row r="20" spans="1:19" s="250" customFormat="1" ht="16.5" customHeight="1" x14ac:dyDescent="0.4">
      <c r="A20" s="257" t="s">
        <v>127</v>
      </c>
      <c r="B20" s="256" t="s">
        <v>1</v>
      </c>
      <c r="C20" s="256" t="s">
        <v>1</v>
      </c>
      <c r="D20" s="256" t="s">
        <v>1</v>
      </c>
      <c r="E20" s="256" t="s">
        <v>1</v>
      </c>
      <c r="F20" s="256" t="s">
        <v>1</v>
      </c>
      <c r="G20" s="256" t="s">
        <v>1</v>
      </c>
      <c r="H20" s="256" t="s">
        <v>1</v>
      </c>
      <c r="I20" s="256" t="s">
        <v>1</v>
      </c>
      <c r="J20" s="256" t="s">
        <v>1</v>
      </c>
      <c r="K20" s="256" t="s">
        <v>1</v>
      </c>
      <c r="L20" s="256" t="s">
        <v>1</v>
      </c>
      <c r="M20" s="256" t="s">
        <v>1</v>
      </c>
      <c r="N20" s="256">
        <v>1</v>
      </c>
      <c r="O20" s="256" t="s">
        <v>1</v>
      </c>
      <c r="P20" s="256">
        <v>1</v>
      </c>
      <c r="Q20" s="256">
        <v>1</v>
      </c>
      <c r="R20" s="251"/>
      <c r="S20" s="251"/>
    </row>
    <row r="21" spans="1:19" s="250" customFormat="1" ht="16.5" customHeight="1" x14ac:dyDescent="0.4">
      <c r="A21" s="255" t="s">
        <v>14</v>
      </c>
      <c r="B21" s="254">
        <v>146</v>
      </c>
      <c r="C21" s="254" t="s">
        <v>1</v>
      </c>
      <c r="D21" s="254">
        <v>383</v>
      </c>
      <c r="E21" s="254">
        <v>39</v>
      </c>
      <c r="F21" s="254" t="s">
        <v>1</v>
      </c>
      <c r="G21" s="254">
        <v>90</v>
      </c>
      <c r="H21" s="254">
        <v>339</v>
      </c>
      <c r="I21" s="254">
        <v>26</v>
      </c>
      <c r="J21" s="254">
        <v>479</v>
      </c>
      <c r="K21" s="254">
        <v>411</v>
      </c>
      <c r="L21" s="254">
        <v>93</v>
      </c>
      <c r="M21" s="254">
        <v>429</v>
      </c>
      <c r="N21" s="254">
        <v>13</v>
      </c>
      <c r="O21" s="254" t="s">
        <v>1</v>
      </c>
      <c r="P21" s="254">
        <v>13</v>
      </c>
      <c r="Q21" s="254">
        <v>354</v>
      </c>
      <c r="R21" s="251"/>
      <c r="S21" s="251"/>
    </row>
    <row r="22" spans="1:19" s="250" customFormat="1" ht="16.5" customHeight="1" x14ac:dyDescent="0.4">
      <c r="A22" s="255" t="s">
        <v>13</v>
      </c>
      <c r="B22" s="254">
        <v>20</v>
      </c>
      <c r="C22" s="254" t="s">
        <v>1</v>
      </c>
      <c r="D22" s="254">
        <v>20</v>
      </c>
      <c r="E22" s="254">
        <v>5</v>
      </c>
      <c r="F22" s="254" t="s">
        <v>1</v>
      </c>
      <c r="G22" s="254">
        <v>5</v>
      </c>
      <c r="H22" s="254">
        <v>50</v>
      </c>
      <c r="I22" s="254">
        <v>3</v>
      </c>
      <c r="J22" s="254">
        <v>50</v>
      </c>
      <c r="K22" s="254">
        <v>55</v>
      </c>
      <c r="L22" s="254" t="s">
        <v>1</v>
      </c>
      <c r="M22" s="254">
        <v>71</v>
      </c>
      <c r="N22" s="254">
        <v>21</v>
      </c>
      <c r="O22" s="254" t="s">
        <v>1</v>
      </c>
      <c r="P22" s="254">
        <v>21</v>
      </c>
      <c r="Q22" s="254">
        <v>13</v>
      </c>
      <c r="R22" s="251"/>
      <c r="S22" s="251"/>
    </row>
    <row r="23" spans="1:19" s="250" customFormat="1" ht="16.5" customHeight="1" x14ac:dyDescent="0.4">
      <c r="A23" s="255" t="s">
        <v>12</v>
      </c>
      <c r="B23" s="254">
        <v>32</v>
      </c>
      <c r="C23" s="254" t="s">
        <v>1</v>
      </c>
      <c r="D23" s="254">
        <v>32</v>
      </c>
      <c r="E23" s="254">
        <v>8</v>
      </c>
      <c r="F23" s="254" t="s">
        <v>1</v>
      </c>
      <c r="G23" s="254">
        <v>26</v>
      </c>
      <c r="H23" s="254">
        <v>6</v>
      </c>
      <c r="I23" s="254" t="s">
        <v>1</v>
      </c>
      <c r="J23" s="254">
        <v>27</v>
      </c>
      <c r="K23" s="254">
        <v>8</v>
      </c>
      <c r="L23" s="254" t="s">
        <v>1</v>
      </c>
      <c r="M23" s="254">
        <v>25</v>
      </c>
      <c r="N23" s="254">
        <v>10</v>
      </c>
      <c r="O23" s="254" t="s">
        <v>1</v>
      </c>
      <c r="P23" s="254">
        <v>31</v>
      </c>
      <c r="Q23" s="254">
        <v>96</v>
      </c>
      <c r="R23" s="251"/>
      <c r="S23" s="251"/>
    </row>
    <row r="24" spans="1:19" s="250" customFormat="1" ht="16.5" customHeight="1" x14ac:dyDescent="0.4">
      <c r="A24" s="253" t="s">
        <v>11</v>
      </c>
      <c r="B24" s="252">
        <v>53</v>
      </c>
      <c r="C24" s="252" t="s">
        <v>1</v>
      </c>
      <c r="D24" s="252">
        <v>55</v>
      </c>
      <c r="E24" s="252">
        <v>7</v>
      </c>
      <c r="F24" s="252" t="s">
        <v>1</v>
      </c>
      <c r="G24" s="252">
        <v>7</v>
      </c>
      <c r="H24" s="252">
        <v>79</v>
      </c>
      <c r="I24" s="252" t="s">
        <v>1</v>
      </c>
      <c r="J24" s="252">
        <v>183</v>
      </c>
      <c r="K24" s="252">
        <v>186</v>
      </c>
      <c r="L24" s="252">
        <v>4</v>
      </c>
      <c r="M24" s="252">
        <v>372</v>
      </c>
      <c r="N24" s="252">
        <v>11</v>
      </c>
      <c r="O24" s="252" t="s">
        <v>1</v>
      </c>
      <c r="P24" s="252">
        <v>14</v>
      </c>
      <c r="Q24" s="252">
        <v>193</v>
      </c>
      <c r="R24" s="251"/>
      <c r="S24" s="251"/>
    </row>
    <row r="25" spans="1:19" s="250" customFormat="1" ht="33" customHeight="1" x14ac:dyDescent="0.4">
      <c r="A25" s="263" t="s">
        <v>10</v>
      </c>
      <c r="B25" s="262">
        <f>B26</f>
        <v>147</v>
      </c>
      <c r="C25" s="262" t="str">
        <f>C26</f>
        <v>-</v>
      </c>
      <c r="D25" s="262">
        <f>D26</f>
        <v>154</v>
      </c>
      <c r="E25" s="262">
        <f>E26</f>
        <v>21</v>
      </c>
      <c r="F25" s="262" t="str">
        <f>F26</f>
        <v>-</v>
      </c>
      <c r="G25" s="262">
        <f>G26</f>
        <v>21</v>
      </c>
      <c r="H25" s="262">
        <f>H26</f>
        <v>58</v>
      </c>
      <c r="I25" s="262" t="str">
        <f>I26</f>
        <v>-</v>
      </c>
      <c r="J25" s="262">
        <f>J26</f>
        <v>94</v>
      </c>
      <c r="K25" s="262">
        <f>K26</f>
        <v>39</v>
      </c>
      <c r="L25" s="262">
        <f>L26</f>
        <v>10</v>
      </c>
      <c r="M25" s="262">
        <f>M26</f>
        <v>70</v>
      </c>
      <c r="N25" s="262">
        <f>N26</f>
        <v>24</v>
      </c>
      <c r="O25" s="262" t="str">
        <f>O26</f>
        <v>-</v>
      </c>
      <c r="P25" s="262">
        <f>P26</f>
        <v>54</v>
      </c>
      <c r="Q25" s="262">
        <f>Q26</f>
        <v>104</v>
      </c>
      <c r="R25" s="251"/>
      <c r="S25" s="251"/>
    </row>
    <row r="26" spans="1:19" s="258" customFormat="1" ht="16.5" customHeight="1" x14ac:dyDescent="0.4">
      <c r="A26" s="261" t="s">
        <v>9</v>
      </c>
      <c r="B26" s="260">
        <f>IF(SUM(B27:B32)=0,"-",SUM(B27:B32))</f>
        <v>147</v>
      </c>
      <c r="C26" s="260" t="str">
        <f>IF(SUM(C27:C32)=0,"-",SUM(C27:C32))</f>
        <v>-</v>
      </c>
      <c r="D26" s="260">
        <f>IF(SUM(D27:D32)=0,"-",SUM(D27:D32))</f>
        <v>154</v>
      </c>
      <c r="E26" s="260">
        <f>IF(SUM(E27:E32)=0,"-",SUM(E27:E32))</f>
        <v>21</v>
      </c>
      <c r="F26" s="260" t="str">
        <f>IF(SUM(F27:F32)=0,"-",SUM(F27:F32))</f>
        <v>-</v>
      </c>
      <c r="G26" s="260">
        <f>IF(SUM(G27:G32)=0,"-",SUM(G27:G32))</f>
        <v>21</v>
      </c>
      <c r="H26" s="260">
        <f>IF(SUM(H27:H32)=0,"-",SUM(H27:H32))</f>
        <v>58</v>
      </c>
      <c r="I26" s="260" t="str">
        <f>IF(SUM(I27:I32)=0,"-",SUM(I27:I32))</f>
        <v>-</v>
      </c>
      <c r="J26" s="260">
        <f>IF(SUM(J27:J32)=0,"-",SUM(J27:J32))</f>
        <v>94</v>
      </c>
      <c r="K26" s="260">
        <f>IF(SUM(K27:K32)=0,"-",SUM(K27:K32))</f>
        <v>39</v>
      </c>
      <c r="L26" s="260">
        <f>IF(SUM(L27:L32)=0,"-",SUM(L27:L32))</f>
        <v>10</v>
      </c>
      <c r="M26" s="260">
        <f>IF(SUM(M27:M32)=0,"-",SUM(M27:M32))</f>
        <v>70</v>
      </c>
      <c r="N26" s="260">
        <f>IF(SUM(N27:N32)=0,"-",SUM(N27:N32))</f>
        <v>24</v>
      </c>
      <c r="O26" s="260" t="str">
        <f>IF(SUM(O27:O32)=0,"-",SUM(O27:O32))</f>
        <v>-</v>
      </c>
      <c r="P26" s="260">
        <f>IF(SUM(P27:P32)=0,"-",SUM(P27:P32))</f>
        <v>54</v>
      </c>
      <c r="Q26" s="260">
        <f>IF(SUM(Q27:Q32)=0,"-",SUM(Q27:Q32))</f>
        <v>104</v>
      </c>
      <c r="R26" s="259"/>
      <c r="S26" s="259"/>
    </row>
    <row r="27" spans="1:19" s="250" customFormat="1" ht="16.5" customHeight="1" x14ac:dyDescent="0.4">
      <c r="A27" s="257" t="s">
        <v>127</v>
      </c>
      <c r="B27" s="256" t="s">
        <v>1</v>
      </c>
      <c r="C27" s="256" t="s">
        <v>1</v>
      </c>
      <c r="D27" s="256" t="s">
        <v>1</v>
      </c>
      <c r="E27" s="256" t="s">
        <v>1</v>
      </c>
      <c r="F27" s="256" t="s">
        <v>1</v>
      </c>
      <c r="G27" s="256" t="s">
        <v>1</v>
      </c>
      <c r="H27" s="256" t="s">
        <v>1</v>
      </c>
      <c r="I27" s="256" t="s">
        <v>1</v>
      </c>
      <c r="J27" s="256" t="s">
        <v>1</v>
      </c>
      <c r="K27" s="256" t="s">
        <v>1</v>
      </c>
      <c r="L27" s="256" t="s">
        <v>1</v>
      </c>
      <c r="M27" s="256" t="s">
        <v>1</v>
      </c>
      <c r="N27" s="256">
        <v>8</v>
      </c>
      <c r="O27" s="256" t="s">
        <v>1</v>
      </c>
      <c r="P27" s="256">
        <v>8</v>
      </c>
      <c r="Q27" s="256">
        <v>30</v>
      </c>
      <c r="R27" s="251"/>
      <c r="S27" s="251"/>
    </row>
    <row r="28" spans="1:19" s="250" customFormat="1" ht="16.5" customHeight="1" x14ac:dyDescent="0.4">
      <c r="A28" s="255" t="s">
        <v>8</v>
      </c>
      <c r="B28" s="254">
        <v>59</v>
      </c>
      <c r="C28" s="254" t="s">
        <v>1</v>
      </c>
      <c r="D28" s="254">
        <v>59</v>
      </c>
      <c r="E28" s="254">
        <v>1</v>
      </c>
      <c r="F28" s="254" t="s">
        <v>1</v>
      </c>
      <c r="G28" s="254">
        <v>1</v>
      </c>
      <c r="H28" s="254">
        <v>21</v>
      </c>
      <c r="I28" s="254" t="s">
        <v>1</v>
      </c>
      <c r="J28" s="254">
        <v>24</v>
      </c>
      <c r="K28" s="254">
        <v>24</v>
      </c>
      <c r="L28" s="254">
        <v>4</v>
      </c>
      <c r="M28" s="254">
        <v>44</v>
      </c>
      <c r="N28" s="254">
        <v>7</v>
      </c>
      <c r="O28" s="254" t="s">
        <v>1</v>
      </c>
      <c r="P28" s="254">
        <v>28</v>
      </c>
      <c r="Q28" s="254">
        <v>32</v>
      </c>
      <c r="R28" s="251"/>
      <c r="S28" s="251"/>
    </row>
    <row r="29" spans="1:19" s="250" customFormat="1" ht="16.5" customHeight="1" x14ac:dyDescent="0.4">
      <c r="A29" s="255" t="s">
        <v>126</v>
      </c>
      <c r="B29" s="254">
        <v>29</v>
      </c>
      <c r="C29" s="254" t="s">
        <v>1</v>
      </c>
      <c r="D29" s="254">
        <v>30</v>
      </c>
      <c r="E29" s="254">
        <v>20</v>
      </c>
      <c r="F29" s="254" t="s">
        <v>1</v>
      </c>
      <c r="G29" s="254">
        <v>20</v>
      </c>
      <c r="H29" s="254">
        <v>32</v>
      </c>
      <c r="I29" s="254" t="s">
        <v>1</v>
      </c>
      <c r="J29" s="254">
        <v>65</v>
      </c>
      <c r="K29" s="254">
        <v>9</v>
      </c>
      <c r="L29" s="254" t="s">
        <v>1</v>
      </c>
      <c r="M29" s="254">
        <v>20</v>
      </c>
      <c r="N29" s="254">
        <v>9</v>
      </c>
      <c r="O29" s="254" t="s">
        <v>1</v>
      </c>
      <c r="P29" s="254">
        <v>18</v>
      </c>
      <c r="Q29" s="254">
        <v>40</v>
      </c>
      <c r="R29" s="251"/>
      <c r="S29" s="251"/>
    </row>
    <row r="30" spans="1:19" s="250" customFormat="1" ht="16.5" customHeight="1" x14ac:dyDescent="0.4">
      <c r="A30" s="255" t="s">
        <v>6</v>
      </c>
      <c r="B30" s="254">
        <v>34</v>
      </c>
      <c r="C30" s="254" t="s">
        <v>1</v>
      </c>
      <c r="D30" s="254">
        <v>34</v>
      </c>
      <c r="E30" s="254" t="s">
        <v>1</v>
      </c>
      <c r="F30" s="254" t="s">
        <v>1</v>
      </c>
      <c r="G30" s="254" t="s">
        <v>1</v>
      </c>
      <c r="H30" s="254" t="s">
        <v>1</v>
      </c>
      <c r="I30" s="254" t="s">
        <v>1</v>
      </c>
      <c r="J30" s="254" t="s">
        <v>1</v>
      </c>
      <c r="K30" s="254" t="s">
        <v>1</v>
      </c>
      <c r="L30" s="254" t="s">
        <v>1</v>
      </c>
      <c r="M30" s="254" t="s">
        <v>1</v>
      </c>
      <c r="N30" s="254" t="s">
        <v>1</v>
      </c>
      <c r="O30" s="254" t="s">
        <v>1</v>
      </c>
      <c r="P30" s="254" t="s">
        <v>1</v>
      </c>
      <c r="Q30" s="254" t="s">
        <v>1</v>
      </c>
      <c r="R30" s="251"/>
      <c r="S30" s="251"/>
    </row>
    <row r="31" spans="1:19" s="250" customFormat="1" ht="16.5" customHeight="1" x14ac:dyDescent="0.4">
      <c r="A31" s="255" t="s">
        <v>5</v>
      </c>
      <c r="B31" s="254">
        <v>8</v>
      </c>
      <c r="C31" s="254" t="s">
        <v>1</v>
      </c>
      <c r="D31" s="254">
        <v>14</v>
      </c>
      <c r="E31" s="254" t="s">
        <v>1</v>
      </c>
      <c r="F31" s="254" t="s">
        <v>1</v>
      </c>
      <c r="G31" s="254" t="s">
        <v>1</v>
      </c>
      <c r="H31" s="254" t="s">
        <v>1</v>
      </c>
      <c r="I31" s="254" t="s">
        <v>1</v>
      </c>
      <c r="J31" s="254" t="s">
        <v>1</v>
      </c>
      <c r="K31" s="254" t="s">
        <v>1</v>
      </c>
      <c r="L31" s="254" t="s">
        <v>1</v>
      </c>
      <c r="M31" s="254" t="s">
        <v>1</v>
      </c>
      <c r="N31" s="254" t="s">
        <v>1</v>
      </c>
      <c r="O31" s="254" t="s">
        <v>1</v>
      </c>
      <c r="P31" s="254" t="s">
        <v>1</v>
      </c>
      <c r="Q31" s="254" t="s">
        <v>1</v>
      </c>
      <c r="R31" s="251"/>
      <c r="S31" s="251"/>
    </row>
    <row r="32" spans="1:19" s="250" customFormat="1" ht="16.5" customHeight="1" x14ac:dyDescent="0.4">
      <c r="A32" s="253" t="s">
        <v>4</v>
      </c>
      <c r="B32" s="252">
        <v>17</v>
      </c>
      <c r="C32" s="252" t="s">
        <v>1</v>
      </c>
      <c r="D32" s="252">
        <v>17</v>
      </c>
      <c r="E32" s="252" t="s">
        <v>1</v>
      </c>
      <c r="F32" s="252" t="s">
        <v>1</v>
      </c>
      <c r="G32" s="252" t="s">
        <v>1</v>
      </c>
      <c r="H32" s="252">
        <v>5</v>
      </c>
      <c r="I32" s="252" t="s">
        <v>1</v>
      </c>
      <c r="J32" s="252">
        <v>5</v>
      </c>
      <c r="K32" s="252">
        <v>6</v>
      </c>
      <c r="L32" s="252">
        <v>6</v>
      </c>
      <c r="M32" s="252">
        <v>6</v>
      </c>
      <c r="N32" s="252" t="s">
        <v>1</v>
      </c>
      <c r="O32" s="252" t="s">
        <v>1</v>
      </c>
      <c r="P32" s="252" t="s">
        <v>1</v>
      </c>
      <c r="Q32" s="252">
        <v>2</v>
      </c>
      <c r="R32" s="251"/>
      <c r="S32" s="251"/>
    </row>
    <row r="33" spans="1:17" s="243" customFormat="1" ht="16.5" customHeight="1" x14ac:dyDescent="0.45">
      <c r="A33" s="242" t="s">
        <v>0</v>
      </c>
    </row>
    <row r="34" spans="1:17" s="245" customFormat="1" ht="16.5" customHeight="1" x14ac:dyDescent="0.45">
      <c r="A34" s="249"/>
      <c r="B34" s="247"/>
      <c r="C34" s="247"/>
      <c r="D34" s="247"/>
      <c r="E34" s="247"/>
      <c r="F34" s="247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s="245" customFormat="1" ht="15" customHeight="1" x14ac:dyDescent="0.45">
      <c r="A35" s="248"/>
      <c r="B35" s="248"/>
      <c r="C35" s="248"/>
      <c r="D35" s="248"/>
      <c r="E35" s="248"/>
      <c r="F35" s="247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 s="243" customFormat="1" ht="15" customHeight="1" x14ac:dyDescent="0.45">
      <c r="A36" s="244"/>
    </row>
    <row r="37" spans="1:17" s="243" customFormat="1" ht="15" customHeight="1" x14ac:dyDescent="0.45">
      <c r="A37" s="244"/>
    </row>
    <row r="38" spans="1:17" ht="15" customHeight="1" x14ac:dyDescent="0.35"/>
    <row r="39" spans="1:17" ht="15" customHeight="1" x14ac:dyDescent="0.35"/>
  </sheetData>
  <mergeCells count="7">
    <mergeCell ref="Q2:Q4"/>
    <mergeCell ref="A35:E35"/>
    <mergeCell ref="B2:D2"/>
    <mergeCell ref="E2:G2"/>
    <mergeCell ref="H2:J2"/>
    <mergeCell ref="K2:M2"/>
    <mergeCell ref="N2:P2"/>
  </mergeCells>
  <phoneticPr fontId="8"/>
  <printOptions horizontalCentered="1"/>
  <pageMargins left="0.78740157480314965" right="0.78740157480314965" top="0.78740157480314965" bottom="0.1968503937007874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showGridLines="0" zoomScaleNormal="100" zoomScaleSheetLayoutView="80" workbookViewId="0">
      <pane ySplit="3" topLeftCell="A19" activePane="bottomLeft" state="frozen"/>
      <selection pane="bottomLeft"/>
    </sheetView>
  </sheetViews>
  <sheetFormatPr defaultRowHeight="15" x14ac:dyDescent="0.35"/>
  <cols>
    <col min="1" max="1" width="16.625" style="300" customWidth="1"/>
    <col min="2" max="2" width="2.5" style="300" customWidth="1"/>
    <col min="3" max="3" width="26.5" style="300" customWidth="1"/>
    <col min="4" max="14" width="7.125" style="298" customWidth="1"/>
    <col min="15" max="15" width="7.125" style="299" customWidth="1"/>
    <col min="16" max="16" width="7.125" style="298" customWidth="1"/>
    <col min="17" max="17" width="7.125" style="299" customWidth="1"/>
    <col min="18" max="16384" width="9" style="298"/>
  </cols>
  <sheetData>
    <row r="1" spans="1:17" s="363" customFormat="1" ht="18" customHeight="1" x14ac:dyDescent="0.15">
      <c r="A1" s="369" t="s">
        <v>152</v>
      </c>
      <c r="B1" s="368"/>
      <c r="C1" s="367"/>
      <c r="D1" s="366"/>
      <c r="O1" s="365"/>
      <c r="Q1" s="364" t="s">
        <v>81</v>
      </c>
    </row>
    <row r="2" spans="1:17" ht="43.5" customHeight="1" x14ac:dyDescent="0.35">
      <c r="A2" s="362"/>
      <c r="B2" s="361"/>
      <c r="C2" s="360"/>
      <c r="D2" s="359" t="s">
        <v>45</v>
      </c>
      <c r="E2" s="358"/>
      <c r="F2" s="359" t="s">
        <v>74</v>
      </c>
      <c r="G2" s="358"/>
      <c r="H2" s="359" t="s">
        <v>151</v>
      </c>
      <c r="I2" s="358"/>
      <c r="J2" s="359" t="s">
        <v>150</v>
      </c>
      <c r="K2" s="358"/>
      <c r="L2" s="359" t="s">
        <v>149</v>
      </c>
      <c r="M2" s="358"/>
      <c r="N2" s="359" t="s">
        <v>72</v>
      </c>
      <c r="O2" s="358"/>
      <c r="P2" s="359" t="s">
        <v>46</v>
      </c>
      <c r="Q2" s="358"/>
    </row>
    <row r="3" spans="1:17" s="353" customFormat="1" ht="18" customHeight="1" x14ac:dyDescent="0.35">
      <c r="A3" s="357"/>
      <c r="B3" s="356"/>
      <c r="C3" s="355"/>
      <c r="D3" s="354" t="s">
        <v>135</v>
      </c>
      <c r="E3" s="354" t="s">
        <v>134</v>
      </c>
      <c r="F3" s="354" t="s">
        <v>135</v>
      </c>
      <c r="G3" s="354" t="s">
        <v>134</v>
      </c>
      <c r="H3" s="354" t="s">
        <v>135</v>
      </c>
      <c r="I3" s="354" t="s">
        <v>134</v>
      </c>
      <c r="J3" s="354" t="s">
        <v>135</v>
      </c>
      <c r="K3" s="354" t="s">
        <v>134</v>
      </c>
      <c r="L3" s="354" t="s">
        <v>135</v>
      </c>
      <c r="M3" s="354" t="s">
        <v>134</v>
      </c>
      <c r="N3" s="354" t="s">
        <v>135</v>
      </c>
      <c r="O3" s="354" t="s">
        <v>134</v>
      </c>
      <c r="P3" s="354" t="s">
        <v>135</v>
      </c>
      <c r="Q3" s="354" t="s">
        <v>134</v>
      </c>
    </row>
    <row r="4" spans="1:17" s="324" customFormat="1" ht="16.5" customHeight="1" x14ac:dyDescent="0.35">
      <c r="A4" s="352" t="s">
        <v>148</v>
      </c>
      <c r="B4" s="351" t="s">
        <v>144</v>
      </c>
      <c r="C4" s="350"/>
      <c r="D4" s="349">
        <v>1152</v>
      </c>
      <c r="E4" s="349">
        <v>1535</v>
      </c>
      <c r="F4" s="349">
        <v>33851</v>
      </c>
      <c r="G4" s="349">
        <v>36867</v>
      </c>
      <c r="H4" s="349">
        <v>12716</v>
      </c>
      <c r="I4" s="349">
        <v>13532</v>
      </c>
      <c r="J4" s="349">
        <v>2864</v>
      </c>
      <c r="K4" s="349">
        <v>3313</v>
      </c>
      <c r="L4" s="349">
        <v>20957</v>
      </c>
      <c r="M4" s="349">
        <v>23675</v>
      </c>
      <c r="N4" s="349">
        <v>6980</v>
      </c>
      <c r="O4" s="349">
        <v>9901</v>
      </c>
      <c r="P4" s="349">
        <v>2170</v>
      </c>
      <c r="Q4" s="349">
        <v>3582</v>
      </c>
    </row>
    <row r="5" spans="1:17" s="324" customFormat="1" ht="16.5" customHeight="1" x14ac:dyDescent="0.35">
      <c r="A5" s="348"/>
      <c r="B5" s="345"/>
      <c r="C5" s="344" t="s">
        <v>143</v>
      </c>
      <c r="D5" s="347">
        <v>134</v>
      </c>
      <c r="E5" s="347">
        <v>266</v>
      </c>
      <c r="F5" s="347">
        <v>13209</v>
      </c>
      <c r="G5" s="347">
        <v>14255</v>
      </c>
      <c r="H5" s="347">
        <v>4020</v>
      </c>
      <c r="I5" s="347">
        <v>4310</v>
      </c>
      <c r="J5" s="347">
        <v>913</v>
      </c>
      <c r="K5" s="347">
        <v>999</v>
      </c>
      <c r="L5" s="347">
        <v>8366</v>
      </c>
      <c r="M5" s="347">
        <v>9034</v>
      </c>
      <c r="N5" s="347" t="s">
        <v>1</v>
      </c>
      <c r="O5" s="347" t="s">
        <v>1</v>
      </c>
      <c r="P5" s="347" t="s">
        <v>1</v>
      </c>
      <c r="Q5" s="347" t="s">
        <v>1</v>
      </c>
    </row>
    <row r="6" spans="1:17" s="324" customFormat="1" ht="33" customHeight="1" x14ac:dyDescent="0.35">
      <c r="A6" s="346"/>
      <c r="B6" s="345"/>
      <c r="C6" s="344" t="s">
        <v>146</v>
      </c>
      <c r="D6" s="342"/>
      <c r="E6" s="342"/>
      <c r="F6" s="342"/>
      <c r="G6" s="342"/>
      <c r="H6" s="343">
        <v>9497</v>
      </c>
      <c r="I6" s="342"/>
      <c r="J6" s="343">
        <v>2213</v>
      </c>
      <c r="K6" s="342"/>
      <c r="L6" s="343">
        <v>15803</v>
      </c>
      <c r="M6" s="342"/>
      <c r="N6" s="342"/>
      <c r="O6" s="342"/>
      <c r="P6" s="342"/>
      <c r="Q6" s="342"/>
    </row>
    <row r="7" spans="1:17" s="324" customFormat="1" ht="16.5" customHeight="1" x14ac:dyDescent="0.35">
      <c r="A7" s="341" t="s">
        <v>28</v>
      </c>
      <c r="B7" s="323" t="s">
        <v>144</v>
      </c>
      <c r="C7" s="322"/>
      <c r="D7" s="332">
        <f>IF(SUM(D10,D40)=0,"-",SUM(D10,D40))</f>
        <v>49</v>
      </c>
      <c r="E7" s="332">
        <f>IF(SUM(E10,E40)=0,"-",SUM(E10,E40))</f>
        <v>53</v>
      </c>
      <c r="F7" s="332">
        <f>IF(SUM(F10,F40)=0,"-",SUM(F10,F40))</f>
        <v>1176</v>
      </c>
      <c r="G7" s="332">
        <f>IF(SUM(G10,G40)=0,"-",SUM(G10,G40))</f>
        <v>1246</v>
      </c>
      <c r="H7" s="332">
        <f>IF(SUM(H10,H40)=0,"-",SUM(H10,H40))</f>
        <v>683</v>
      </c>
      <c r="I7" s="332">
        <f>IF(SUM(I10,I40)=0,"-",SUM(I10,I40))</f>
        <v>700</v>
      </c>
      <c r="J7" s="332">
        <f>IF(SUM(J10,J40)=0,"-",SUM(J10,J40))</f>
        <v>174</v>
      </c>
      <c r="K7" s="332">
        <f>IF(SUM(K10,K40)=0,"-",SUM(K10,K40))</f>
        <v>184</v>
      </c>
      <c r="L7" s="332">
        <f>IF(SUM(L10,L40)=0,"-",SUM(L10,L40))</f>
        <v>402</v>
      </c>
      <c r="M7" s="332">
        <f>IF(SUM(M10,M40)=0,"-",SUM(M10,M40))</f>
        <v>455</v>
      </c>
      <c r="N7" s="332">
        <f>IF(SUM(N10,N40)=0,"-",SUM(N10,N40))</f>
        <v>333</v>
      </c>
      <c r="O7" s="332">
        <f>IF(SUM(O10,O40)=0,"-",SUM(O10,O40))</f>
        <v>435</v>
      </c>
      <c r="P7" s="332">
        <f>IF(SUM(P10,P40)=0,"-",SUM(P10,P40))</f>
        <v>38</v>
      </c>
      <c r="Q7" s="332">
        <f>IF(SUM(Q10,Q40)=0,"-",SUM(Q10,Q40))</f>
        <v>45</v>
      </c>
    </row>
    <row r="8" spans="1:17" s="324" customFormat="1" ht="16.5" customHeight="1" x14ac:dyDescent="0.35">
      <c r="A8" s="335"/>
      <c r="B8" s="320"/>
      <c r="C8" s="327" t="s">
        <v>143</v>
      </c>
      <c r="D8" s="330" t="str">
        <f>IF(SUM(D11,D41)=0,"-",SUM(D11,D41))</f>
        <v>-</v>
      </c>
      <c r="E8" s="330" t="str">
        <f>IF(SUM(E11,E41)=0,"-",SUM(E11,E41))</f>
        <v>-</v>
      </c>
      <c r="F8" s="330" t="str">
        <f>IF(SUM(F11,F41)=0,"-",SUM(F11,F41))</f>
        <v>-</v>
      </c>
      <c r="G8" s="330" t="str">
        <f>IF(SUM(G11,G41)=0,"-",SUM(G11,G41))</f>
        <v>-</v>
      </c>
      <c r="H8" s="330" t="str">
        <f>IF(SUM(H11,H41)=0,"-",SUM(H11,H41))</f>
        <v>-</v>
      </c>
      <c r="I8" s="330" t="str">
        <f>IF(SUM(I11,I41)=0,"-",SUM(I11,I41))</f>
        <v>-</v>
      </c>
      <c r="J8" s="330" t="str">
        <f>IF(SUM(J11,J41)=0,"-",SUM(J11,J41))</f>
        <v>-</v>
      </c>
      <c r="K8" s="330" t="str">
        <f>IF(SUM(K11,K41)=0,"-",SUM(K11,K41))</f>
        <v>-</v>
      </c>
      <c r="L8" s="330" t="str">
        <f>IF(SUM(L11,L41)=0,"-",SUM(L11,L41))</f>
        <v>-</v>
      </c>
      <c r="M8" s="330" t="str">
        <f>IF(SUM(M11,M41)=0,"-",SUM(M11,M41))</f>
        <v>-</v>
      </c>
      <c r="N8" s="330" t="str">
        <f>IF(SUM(N11,N41)=0,"-",SUM(N11,N41))</f>
        <v>-</v>
      </c>
      <c r="O8" s="330" t="str">
        <f>IF(SUM(O11,O41)=0,"-",SUM(O11,O41))</f>
        <v>-</v>
      </c>
      <c r="P8" s="330" t="str">
        <f>IF(SUM(P11,P41)=0,"-",SUM(P11,P41))</f>
        <v>-</v>
      </c>
      <c r="Q8" s="330" t="str">
        <f>IF(SUM(Q11,Q41)=0,"-",SUM(Q11,Q41))</f>
        <v>-</v>
      </c>
    </row>
    <row r="9" spans="1:17" s="324" customFormat="1" ht="33" customHeight="1" x14ac:dyDescent="0.35">
      <c r="A9" s="334"/>
      <c r="B9" s="328"/>
      <c r="C9" s="327" t="s">
        <v>146</v>
      </c>
      <c r="D9" s="325"/>
      <c r="E9" s="325"/>
      <c r="F9" s="325"/>
      <c r="G9" s="325"/>
      <c r="H9" s="326">
        <f>IF(SUM(H12,H42)=0,"-",SUM(H12,H42))</f>
        <v>489</v>
      </c>
      <c r="I9" s="325"/>
      <c r="J9" s="326">
        <f>IF(SUM(J12,J42)=0,"-",SUM(J12,J42))</f>
        <v>166</v>
      </c>
      <c r="K9" s="325"/>
      <c r="L9" s="326">
        <f>IF(SUM(L12,L42)=0,"-",SUM(L12,L42))</f>
        <v>243</v>
      </c>
      <c r="M9" s="325"/>
      <c r="N9" s="325"/>
      <c r="O9" s="325"/>
      <c r="P9" s="325"/>
      <c r="Q9" s="325"/>
    </row>
    <row r="10" spans="1:17" s="324" customFormat="1" ht="16.5" customHeight="1" x14ac:dyDescent="0.35">
      <c r="A10" s="333" t="s">
        <v>27</v>
      </c>
      <c r="B10" s="323" t="s">
        <v>144</v>
      </c>
      <c r="C10" s="322"/>
      <c r="D10" s="332">
        <f>IF(SUM(D13,D16,D19,D22,D25,D28,D31,D34,D37)=0,"-",SUM(D13,D16,D19,D22,D25,D28,D31,D34,D37))</f>
        <v>43</v>
      </c>
      <c r="E10" s="332">
        <f>IF(SUM(E13,E16,E19,E22,E25,E28,E31,E34,E37)=0,"-",SUM(E13,E16,E19,E22,E25,E28,E31,E34,E37))</f>
        <v>47</v>
      </c>
      <c r="F10" s="332">
        <f>IF(SUM(F13,F16,F19,F22,F25,F28,F31,F34,F37)=0,"-",SUM(F13,F16,F19,F22,F25,F28,F31,F34,F37))</f>
        <v>677</v>
      </c>
      <c r="G10" s="332">
        <f>IF(SUM(G13,G16,G19,G22,G25,G28,G31,G34,G37)=0,"-",SUM(G13,G16,G19,G22,G25,G28,G31,G34,G37))</f>
        <v>707</v>
      </c>
      <c r="H10" s="332">
        <f>IF(SUM(H13,H16,H19,H22,H25,H28,H31,H34,H37)=0,"-",SUM(H13,H16,H19,H22,H25,H28,H31,H34,H37))</f>
        <v>529</v>
      </c>
      <c r="I10" s="332">
        <f>IF(SUM(I13,I16,I19,I22,I25,I28,I31,I34,I37)=0,"-",SUM(I13,I16,I19,I22,I25,I28,I31,I34,I37))</f>
        <v>541</v>
      </c>
      <c r="J10" s="332">
        <f>IF(SUM(J13,J16,J19,J22,J25,J28,J31,J34,J37)=0,"-",SUM(J13,J16,J19,J22,J25,J28,J31,J34,J37))</f>
        <v>36</v>
      </c>
      <c r="K10" s="332">
        <f>IF(SUM(K13,K16,K19,K22,K25,K28,K31,K34,K37)=0,"-",SUM(K13,K16,K19,K22,K25,K28,K31,K34,K37))</f>
        <v>43</v>
      </c>
      <c r="L10" s="332">
        <f>IF(SUM(L13,L16,L19,L22,L25,L28,L31,L34,L37)=0,"-",SUM(L13,L16,L19,L22,L25,L28,L31,L34,L37))</f>
        <v>146</v>
      </c>
      <c r="M10" s="332">
        <f>IF(SUM(M13,M16,M19,M22,M25,M28,M31,M34,M37)=0,"-",SUM(M13,M16,M19,M22,M25,M28,M31,M34,M37))</f>
        <v>171</v>
      </c>
      <c r="N10" s="332">
        <f>IF(SUM(N13,N16,N19,N22,N25,N28,N31,N34,N37)=0,"-",SUM(N13,N16,N19,N22,N25,N28,N31,N34,N37))</f>
        <v>140</v>
      </c>
      <c r="O10" s="332">
        <f>IF(SUM(O13,O16,O19,O22,O25,O28,O31,O34,O37)=0,"-",SUM(O13,O16,O19,O22,O25,O28,O31,O34,O37))</f>
        <v>192</v>
      </c>
      <c r="P10" s="332">
        <f>IF(SUM(P13,P16,P19,P22,P25,P28,P31,P34,P37)=0,"-",SUM(P13,P16,P19,P22,P25,P28,P31,P34,P37))</f>
        <v>25</v>
      </c>
      <c r="Q10" s="332">
        <f>IF(SUM(Q13,Q16,Q19,Q22,Q25,Q28,Q31,Q34,Q37)=0,"-",SUM(Q13,Q16,Q19,Q22,Q25,Q28,Q31,Q34,Q37))</f>
        <v>31</v>
      </c>
    </row>
    <row r="11" spans="1:17" s="324" customFormat="1" ht="16.5" customHeight="1" x14ac:dyDescent="0.35">
      <c r="A11" s="331"/>
      <c r="B11" s="320"/>
      <c r="C11" s="327" t="s">
        <v>143</v>
      </c>
      <c r="D11" s="330" t="str">
        <f>IF(SUM(D14,D17,D20,D23,D26,D29,D32,D35,D38)=0,"-",SUM(D14,D17,D20,D23,D26,D29,D32,D35,D38))</f>
        <v>-</v>
      </c>
      <c r="E11" s="330" t="str">
        <f>IF(SUM(E14,E17,E20,E23,E26,E29,E32,E35,E38)=0,"-",SUM(E14,E17,E20,E23,E26,E29,E32,E35,E38))</f>
        <v>-</v>
      </c>
      <c r="F11" s="330" t="str">
        <f>IF(SUM(F14,F17,F20,F23,F26,F29,F32,F35,F38)=0,"-",SUM(F14,F17,F20,F23,F26,F29,F32,F35,F38))</f>
        <v>-</v>
      </c>
      <c r="G11" s="330" t="str">
        <f>IF(SUM(G14,G17,G20,G23,G26,G29,G32,G35,G38)=0,"-",SUM(G14,G17,G20,G23,G26,G29,G32,G35,G38))</f>
        <v>-</v>
      </c>
      <c r="H11" s="330" t="str">
        <f>IF(SUM(H14,H17,H20,H23,H26,H29,H32,H35,H38)=0,"-",SUM(H14,H17,H20,H23,H26,H29,H32,H35,H38))</f>
        <v>-</v>
      </c>
      <c r="I11" s="330" t="str">
        <f>IF(SUM(I14,I17,I20,I23,I26,I29,I32,I35,I38)=0,"-",SUM(I14,I17,I20,I23,I26,I29,I32,I35,I38))</f>
        <v>-</v>
      </c>
      <c r="J11" s="330" t="str">
        <f>IF(SUM(J14,J17,J20,J23,J26,J29,J32,J35,J38)=0,"-",SUM(J14,J17,J20,J23,J26,J29,J32,J35,J38))</f>
        <v>-</v>
      </c>
      <c r="K11" s="330" t="str">
        <f>IF(SUM(K14,K17,K20,K23,K26,K29,K32,K35,K38)=0,"-",SUM(K14,K17,K20,K23,K26,K29,K32,K35,K38))</f>
        <v>-</v>
      </c>
      <c r="L11" s="330" t="str">
        <f>IF(SUM(L14,L17,L20,L23,L26,L29,L32,L35,L38)=0,"-",SUM(L14,L17,L20,L23,L26,L29,L32,L35,L38))</f>
        <v>-</v>
      </c>
      <c r="M11" s="330" t="str">
        <f>IF(SUM(M14,M17,M20,M23,M26,M29,M32,M35,M38)=0,"-",SUM(M14,M17,M20,M23,M26,M29,M32,M35,M38))</f>
        <v>-</v>
      </c>
      <c r="N11" s="330" t="str">
        <f>IF(SUM(N14,N17,N20,N23,N26,N29,N32,N35,N38)=0,"-",SUM(N14,N17,N20,N23,N26,N29,N32,N35,N38))</f>
        <v>-</v>
      </c>
      <c r="O11" s="330" t="str">
        <f>IF(SUM(O14,O17,O20,O23,O26,O29,O32,O35,O38)=0,"-",SUM(O14,O17,O20,O23,O26,O29,O32,O35,O38))</f>
        <v>-</v>
      </c>
      <c r="P11" s="330" t="str">
        <f>IF(SUM(P14,P17,P20,P23,P26,P29,P32,P35,P38)=0,"-",SUM(P14,P17,P20,P23,P26,P29,P32,P35,P38))</f>
        <v>-</v>
      </c>
      <c r="Q11" s="330" t="str">
        <f>IF(SUM(Q14,Q17,Q20,Q23,Q26,Q29,Q32,Q35,Q38)=0,"-",SUM(Q14,Q17,Q20,Q23,Q26,Q29,Q32,Q35,Q38))</f>
        <v>-</v>
      </c>
    </row>
    <row r="12" spans="1:17" s="324" customFormat="1" ht="33" customHeight="1" x14ac:dyDescent="0.35">
      <c r="A12" s="329"/>
      <c r="B12" s="328"/>
      <c r="C12" s="327" t="s">
        <v>146</v>
      </c>
      <c r="D12" s="325"/>
      <c r="E12" s="325"/>
      <c r="F12" s="325"/>
      <c r="G12" s="325"/>
      <c r="H12" s="326">
        <f>IF(SUM(H15,H18,H21,H24,H27,H30,H33,H36,H39)=0,"-",SUM(H15,H18,H21,H24,H27,H30,H33,H36,H39))</f>
        <v>335</v>
      </c>
      <c r="I12" s="325"/>
      <c r="J12" s="326">
        <f>IF(SUM(J15,J18,J21,J24,J27,J30,J33,J36,J39)=0,"-",SUM(J15,J18,J21,J24,J27,J30,J33,J36,J39))</f>
        <v>28</v>
      </c>
      <c r="K12" s="325"/>
      <c r="L12" s="326">
        <f>IF(SUM(L15,L18,L21,L24,L27,L30,L33,L36,L39)=0,"-",SUM(L15,L18,L21,L24,L27,L30,L33,L36,L39))</f>
        <v>84</v>
      </c>
      <c r="M12" s="325"/>
      <c r="N12" s="325"/>
      <c r="O12" s="325"/>
      <c r="P12" s="325"/>
      <c r="Q12" s="325"/>
    </row>
    <row r="13" spans="1:17" ht="16.5" customHeight="1" x14ac:dyDescent="0.35">
      <c r="A13" s="319" t="s">
        <v>145</v>
      </c>
      <c r="B13" s="323" t="s">
        <v>144</v>
      </c>
      <c r="C13" s="322"/>
      <c r="D13" s="321" t="s">
        <v>128</v>
      </c>
      <c r="E13" s="321" t="s">
        <v>128</v>
      </c>
      <c r="F13" s="321" t="s">
        <v>128</v>
      </c>
      <c r="G13" s="321" t="s">
        <v>128</v>
      </c>
      <c r="H13" s="321" t="s">
        <v>128</v>
      </c>
      <c r="I13" s="321" t="s">
        <v>128</v>
      </c>
      <c r="J13" s="321" t="s">
        <v>128</v>
      </c>
      <c r="K13" s="321" t="s">
        <v>128</v>
      </c>
      <c r="L13" s="321">
        <v>1</v>
      </c>
      <c r="M13" s="321">
        <v>1</v>
      </c>
      <c r="N13" s="321" t="s">
        <v>128</v>
      </c>
      <c r="O13" s="321" t="s">
        <v>128</v>
      </c>
      <c r="P13" s="321" t="s">
        <v>128</v>
      </c>
      <c r="Q13" s="321" t="s">
        <v>128</v>
      </c>
    </row>
    <row r="14" spans="1:17" ht="16.5" customHeight="1" x14ac:dyDescent="0.35">
      <c r="A14" s="319"/>
      <c r="B14" s="320"/>
      <c r="C14" s="317" t="s">
        <v>143</v>
      </c>
      <c r="D14" s="316" t="s">
        <v>128</v>
      </c>
      <c r="E14" s="316" t="s">
        <v>128</v>
      </c>
      <c r="F14" s="316" t="s">
        <v>128</v>
      </c>
      <c r="G14" s="316" t="s">
        <v>128</v>
      </c>
      <c r="H14" s="316" t="s">
        <v>128</v>
      </c>
      <c r="I14" s="316" t="s">
        <v>128</v>
      </c>
      <c r="J14" s="316" t="s">
        <v>128</v>
      </c>
      <c r="K14" s="316" t="s">
        <v>128</v>
      </c>
      <c r="L14" s="316" t="s">
        <v>128</v>
      </c>
      <c r="M14" s="316" t="s">
        <v>128</v>
      </c>
      <c r="N14" s="316" t="s">
        <v>128</v>
      </c>
      <c r="O14" s="316" t="s">
        <v>128</v>
      </c>
      <c r="P14" s="316" t="s">
        <v>128</v>
      </c>
      <c r="Q14" s="316" t="s">
        <v>128</v>
      </c>
    </row>
    <row r="15" spans="1:17" ht="33" customHeight="1" x14ac:dyDescent="0.35">
      <c r="A15" s="319"/>
      <c r="B15" s="318"/>
      <c r="C15" s="317" t="s">
        <v>147</v>
      </c>
      <c r="D15" s="315"/>
      <c r="E15" s="315"/>
      <c r="F15" s="315"/>
      <c r="G15" s="315"/>
      <c r="H15" s="316" t="s">
        <v>128</v>
      </c>
      <c r="I15" s="315"/>
      <c r="J15" s="316" t="s">
        <v>128</v>
      </c>
      <c r="K15" s="315"/>
      <c r="L15" s="316" t="s">
        <v>128</v>
      </c>
      <c r="M15" s="315"/>
      <c r="N15" s="315"/>
      <c r="O15" s="315"/>
      <c r="P15" s="315"/>
      <c r="Q15" s="315"/>
    </row>
    <row r="16" spans="1:17" ht="16.5" customHeight="1" x14ac:dyDescent="0.35">
      <c r="A16" s="314" t="s">
        <v>26</v>
      </c>
      <c r="B16" s="313" t="s">
        <v>144</v>
      </c>
      <c r="C16" s="312"/>
      <c r="D16" s="311">
        <v>24</v>
      </c>
      <c r="E16" s="311">
        <v>24</v>
      </c>
      <c r="F16" s="311">
        <v>260</v>
      </c>
      <c r="G16" s="311">
        <v>263</v>
      </c>
      <c r="H16" s="311">
        <v>236</v>
      </c>
      <c r="I16" s="311">
        <v>237</v>
      </c>
      <c r="J16" s="311">
        <v>18</v>
      </c>
      <c r="K16" s="311">
        <v>20</v>
      </c>
      <c r="L16" s="311">
        <v>19</v>
      </c>
      <c r="M16" s="311">
        <v>21</v>
      </c>
      <c r="N16" s="311">
        <v>15</v>
      </c>
      <c r="O16" s="311">
        <v>17</v>
      </c>
      <c r="P16" s="311">
        <v>4</v>
      </c>
      <c r="Q16" s="311">
        <v>6</v>
      </c>
    </row>
    <row r="17" spans="1:17" ht="16.5" customHeight="1" x14ac:dyDescent="0.35">
      <c r="A17" s="310"/>
      <c r="B17" s="309"/>
      <c r="C17" s="306" t="s">
        <v>143</v>
      </c>
      <c r="D17" s="305" t="s">
        <v>128</v>
      </c>
      <c r="E17" s="305" t="s">
        <v>128</v>
      </c>
      <c r="F17" s="305" t="s">
        <v>128</v>
      </c>
      <c r="G17" s="305" t="s">
        <v>128</v>
      </c>
      <c r="H17" s="340" t="s">
        <v>128</v>
      </c>
      <c r="I17" s="305" t="s">
        <v>128</v>
      </c>
      <c r="J17" s="340" t="s">
        <v>128</v>
      </c>
      <c r="K17" s="305" t="s">
        <v>128</v>
      </c>
      <c r="L17" s="305" t="s">
        <v>128</v>
      </c>
      <c r="M17" s="305" t="s">
        <v>128</v>
      </c>
      <c r="N17" s="305" t="s">
        <v>128</v>
      </c>
      <c r="O17" s="305" t="s">
        <v>128</v>
      </c>
      <c r="P17" s="305" t="s">
        <v>128</v>
      </c>
      <c r="Q17" s="305" t="s">
        <v>128</v>
      </c>
    </row>
    <row r="18" spans="1:17" ht="33" customHeight="1" x14ac:dyDescent="0.35">
      <c r="A18" s="308"/>
      <c r="B18" s="307"/>
      <c r="C18" s="306" t="s">
        <v>147</v>
      </c>
      <c r="D18" s="304"/>
      <c r="E18" s="304"/>
      <c r="F18" s="304"/>
      <c r="G18" s="304"/>
      <c r="H18" s="305">
        <v>220</v>
      </c>
      <c r="I18" s="304"/>
      <c r="J18" s="305">
        <v>15</v>
      </c>
      <c r="K18" s="304"/>
      <c r="L18" s="305">
        <v>10</v>
      </c>
      <c r="M18" s="304"/>
      <c r="N18" s="304"/>
      <c r="O18" s="304"/>
      <c r="P18" s="304"/>
      <c r="Q18" s="304"/>
    </row>
    <row r="19" spans="1:17" ht="16.5" customHeight="1" x14ac:dyDescent="0.35">
      <c r="A19" s="314" t="s">
        <v>25</v>
      </c>
      <c r="B19" s="313" t="s">
        <v>144</v>
      </c>
      <c r="C19" s="312"/>
      <c r="D19" s="311">
        <v>1</v>
      </c>
      <c r="E19" s="311">
        <v>1</v>
      </c>
      <c r="F19" s="311">
        <v>29</v>
      </c>
      <c r="G19" s="311">
        <v>29</v>
      </c>
      <c r="H19" s="311">
        <v>8</v>
      </c>
      <c r="I19" s="311">
        <v>8</v>
      </c>
      <c r="J19" s="311" t="s">
        <v>128</v>
      </c>
      <c r="K19" s="311" t="s">
        <v>128</v>
      </c>
      <c r="L19" s="311">
        <v>21</v>
      </c>
      <c r="M19" s="311">
        <v>22</v>
      </c>
      <c r="N19" s="311">
        <v>7</v>
      </c>
      <c r="O19" s="311">
        <v>7</v>
      </c>
      <c r="P19" s="311" t="s">
        <v>128</v>
      </c>
      <c r="Q19" s="311" t="s">
        <v>128</v>
      </c>
    </row>
    <row r="20" spans="1:17" ht="16.5" customHeight="1" x14ac:dyDescent="0.35">
      <c r="A20" s="310"/>
      <c r="B20" s="309"/>
      <c r="C20" s="306" t="s">
        <v>143</v>
      </c>
      <c r="D20" s="305" t="s">
        <v>128</v>
      </c>
      <c r="E20" s="305" t="s">
        <v>128</v>
      </c>
      <c r="F20" s="305" t="s">
        <v>128</v>
      </c>
      <c r="G20" s="305" t="s">
        <v>128</v>
      </c>
      <c r="H20" s="305" t="s">
        <v>128</v>
      </c>
      <c r="I20" s="305" t="s">
        <v>128</v>
      </c>
      <c r="J20" s="305" t="s">
        <v>128</v>
      </c>
      <c r="K20" s="305" t="s">
        <v>128</v>
      </c>
      <c r="L20" s="305" t="s">
        <v>128</v>
      </c>
      <c r="M20" s="305" t="s">
        <v>128</v>
      </c>
      <c r="N20" s="305" t="s">
        <v>128</v>
      </c>
      <c r="O20" s="305" t="s">
        <v>128</v>
      </c>
      <c r="P20" s="305" t="s">
        <v>128</v>
      </c>
      <c r="Q20" s="305" t="s">
        <v>128</v>
      </c>
    </row>
    <row r="21" spans="1:17" ht="33" customHeight="1" x14ac:dyDescent="0.35">
      <c r="A21" s="308"/>
      <c r="B21" s="307"/>
      <c r="C21" s="306" t="s">
        <v>147</v>
      </c>
      <c r="D21" s="304"/>
      <c r="E21" s="304"/>
      <c r="F21" s="304"/>
      <c r="G21" s="304"/>
      <c r="H21" s="305">
        <v>8</v>
      </c>
      <c r="I21" s="304"/>
      <c r="J21" s="305" t="s">
        <v>128</v>
      </c>
      <c r="K21" s="304"/>
      <c r="L21" s="305">
        <v>21</v>
      </c>
      <c r="M21" s="304"/>
      <c r="N21" s="304"/>
      <c r="O21" s="304"/>
      <c r="P21" s="304"/>
      <c r="Q21" s="304"/>
    </row>
    <row r="22" spans="1:17" ht="16.5" customHeight="1" x14ac:dyDescent="0.35">
      <c r="A22" s="314" t="s">
        <v>24</v>
      </c>
      <c r="B22" s="313" t="s">
        <v>144</v>
      </c>
      <c r="C22" s="312"/>
      <c r="D22" s="311">
        <v>14</v>
      </c>
      <c r="E22" s="311">
        <v>17</v>
      </c>
      <c r="F22" s="311">
        <v>26</v>
      </c>
      <c r="G22" s="311">
        <v>29</v>
      </c>
      <c r="H22" s="311">
        <v>25</v>
      </c>
      <c r="I22" s="311">
        <v>25</v>
      </c>
      <c r="J22" s="311">
        <v>1</v>
      </c>
      <c r="K22" s="311">
        <v>1</v>
      </c>
      <c r="L22" s="311">
        <v>6</v>
      </c>
      <c r="M22" s="311">
        <v>16</v>
      </c>
      <c r="N22" s="311">
        <v>10</v>
      </c>
      <c r="O22" s="311">
        <v>18</v>
      </c>
      <c r="P22" s="311">
        <v>10</v>
      </c>
      <c r="Q22" s="311">
        <v>13</v>
      </c>
    </row>
    <row r="23" spans="1:17" ht="16.5" customHeight="1" x14ac:dyDescent="0.35">
      <c r="A23" s="310"/>
      <c r="B23" s="309"/>
      <c r="C23" s="306" t="s">
        <v>143</v>
      </c>
      <c r="D23" s="305" t="s">
        <v>128</v>
      </c>
      <c r="E23" s="305" t="s">
        <v>128</v>
      </c>
      <c r="F23" s="305" t="s">
        <v>128</v>
      </c>
      <c r="G23" s="305" t="s">
        <v>128</v>
      </c>
      <c r="H23" s="305" t="s">
        <v>128</v>
      </c>
      <c r="I23" s="305" t="s">
        <v>128</v>
      </c>
      <c r="J23" s="305" t="s">
        <v>128</v>
      </c>
      <c r="K23" s="305" t="s">
        <v>128</v>
      </c>
      <c r="L23" s="305" t="s">
        <v>128</v>
      </c>
      <c r="M23" s="305" t="s">
        <v>128</v>
      </c>
      <c r="N23" s="305" t="s">
        <v>128</v>
      </c>
      <c r="O23" s="305" t="s">
        <v>128</v>
      </c>
      <c r="P23" s="305" t="s">
        <v>128</v>
      </c>
      <c r="Q23" s="305" t="s">
        <v>128</v>
      </c>
    </row>
    <row r="24" spans="1:17" ht="33" customHeight="1" x14ac:dyDescent="0.35">
      <c r="A24" s="308"/>
      <c r="B24" s="307"/>
      <c r="C24" s="306" t="s">
        <v>147</v>
      </c>
      <c r="D24" s="304"/>
      <c r="E24" s="304"/>
      <c r="F24" s="304"/>
      <c r="G24" s="304"/>
      <c r="H24" s="305">
        <v>25</v>
      </c>
      <c r="I24" s="304"/>
      <c r="J24" s="305">
        <v>1</v>
      </c>
      <c r="K24" s="304"/>
      <c r="L24" s="305">
        <v>6</v>
      </c>
      <c r="M24" s="304"/>
      <c r="N24" s="304"/>
      <c r="O24" s="304"/>
      <c r="P24" s="304"/>
      <c r="Q24" s="304"/>
    </row>
    <row r="25" spans="1:17" ht="16.5" customHeight="1" x14ac:dyDescent="0.35">
      <c r="A25" s="314" t="s">
        <v>23</v>
      </c>
      <c r="B25" s="313" t="s">
        <v>144</v>
      </c>
      <c r="C25" s="312"/>
      <c r="D25" s="311">
        <v>1</v>
      </c>
      <c r="E25" s="311">
        <v>2</v>
      </c>
      <c r="F25" s="311">
        <v>34</v>
      </c>
      <c r="G25" s="311">
        <v>44</v>
      </c>
      <c r="H25" s="311">
        <v>17</v>
      </c>
      <c r="I25" s="311">
        <v>25</v>
      </c>
      <c r="J25" s="311">
        <v>2</v>
      </c>
      <c r="K25" s="311">
        <v>4</v>
      </c>
      <c r="L25" s="311">
        <v>10</v>
      </c>
      <c r="M25" s="311">
        <v>11</v>
      </c>
      <c r="N25" s="311">
        <v>11</v>
      </c>
      <c r="O25" s="311">
        <v>18</v>
      </c>
      <c r="P25" s="311" t="s">
        <v>128</v>
      </c>
      <c r="Q25" s="311" t="s">
        <v>128</v>
      </c>
    </row>
    <row r="26" spans="1:17" ht="16.5" customHeight="1" x14ac:dyDescent="0.35">
      <c r="A26" s="310"/>
      <c r="B26" s="309"/>
      <c r="C26" s="306" t="s">
        <v>143</v>
      </c>
      <c r="D26" s="305" t="s">
        <v>128</v>
      </c>
      <c r="E26" s="305" t="s">
        <v>128</v>
      </c>
      <c r="F26" s="305" t="s">
        <v>128</v>
      </c>
      <c r="G26" s="305" t="s">
        <v>128</v>
      </c>
      <c r="H26" s="305" t="s">
        <v>128</v>
      </c>
      <c r="I26" s="305" t="s">
        <v>128</v>
      </c>
      <c r="J26" s="305" t="s">
        <v>128</v>
      </c>
      <c r="K26" s="305" t="s">
        <v>128</v>
      </c>
      <c r="L26" s="305" t="s">
        <v>128</v>
      </c>
      <c r="M26" s="305" t="s">
        <v>128</v>
      </c>
      <c r="N26" s="305" t="s">
        <v>128</v>
      </c>
      <c r="O26" s="305" t="s">
        <v>128</v>
      </c>
      <c r="P26" s="305" t="s">
        <v>128</v>
      </c>
      <c r="Q26" s="305" t="s">
        <v>128</v>
      </c>
    </row>
    <row r="27" spans="1:17" ht="33" customHeight="1" x14ac:dyDescent="0.35">
      <c r="A27" s="308"/>
      <c r="B27" s="307"/>
      <c r="C27" s="306" t="s">
        <v>147</v>
      </c>
      <c r="D27" s="304"/>
      <c r="E27" s="304"/>
      <c r="F27" s="304"/>
      <c r="G27" s="304"/>
      <c r="H27" s="305">
        <v>17</v>
      </c>
      <c r="I27" s="304"/>
      <c r="J27" s="305">
        <v>2</v>
      </c>
      <c r="K27" s="304"/>
      <c r="L27" s="305">
        <v>10</v>
      </c>
      <c r="M27" s="304"/>
      <c r="N27" s="304"/>
      <c r="O27" s="304"/>
      <c r="P27" s="304"/>
      <c r="Q27" s="304"/>
    </row>
    <row r="28" spans="1:17" ht="16.5" customHeight="1" x14ac:dyDescent="0.35">
      <c r="A28" s="314" t="s">
        <v>129</v>
      </c>
      <c r="B28" s="313" t="s">
        <v>144</v>
      </c>
      <c r="C28" s="312"/>
      <c r="D28" s="311">
        <v>2</v>
      </c>
      <c r="E28" s="311">
        <v>2</v>
      </c>
      <c r="F28" s="311">
        <v>22</v>
      </c>
      <c r="G28" s="311">
        <v>23</v>
      </c>
      <c r="H28" s="311">
        <v>15</v>
      </c>
      <c r="I28" s="311">
        <v>16</v>
      </c>
      <c r="J28" s="311" t="s">
        <v>128</v>
      </c>
      <c r="K28" s="311" t="s">
        <v>128</v>
      </c>
      <c r="L28" s="311">
        <v>7</v>
      </c>
      <c r="M28" s="311">
        <v>7</v>
      </c>
      <c r="N28" s="311">
        <v>1</v>
      </c>
      <c r="O28" s="311">
        <v>3</v>
      </c>
      <c r="P28" s="311" t="s">
        <v>128</v>
      </c>
      <c r="Q28" s="311" t="s">
        <v>128</v>
      </c>
    </row>
    <row r="29" spans="1:17" ht="16.5" customHeight="1" x14ac:dyDescent="0.35">
      <c r="A29" s="310"/>
      <c r="B29" s="309"/>
      <c r="C29" s="306" t="s">
        <v>143</v>
      </c>
      <c r="D29" s="305" t="s">
        <v>128</v>
      </c>
      <c r="E29" s="305" t="s">
        <v>128</v>
      </c>
      <c r="F29" s="305" t="s">
        <v>128</v>
      </c>
      <c r="G29" s="305" t="s">
        <v>128</v>
      </c>
      <c r="H29" s="305" t="s">
        <v>128</v>
      </c>
      <c r="I29" s="305" t="s">
        <v>128</v>
      </c>
      <c r="J29" s="305" t="s">
        <v>128</v>
      </c>
      <c r="K29" s="305" t="s">
        <v>128</v>
      </c>
      <c r="L29" s="305" t="s">
        <v>128</v>
      </c>
      <c r="M29" s="305" t="s">
        <v>128</v>
      </c>
      <c r="N29" s="305" t="s">
        <v>128</v>
      </c>
      <c r="O29" s="305" t="s">
        <v>128</v>
      </c>
      <c r="P29" s="305" t="s">
        <v>128</v>
      </c>
      <c r="Q29" s="305" t="s">
        <v>128</v>
      </c>
    </row>
    <row r="30" spans="1:17" ht="33" customHeight="1" x14ac:dyDescent="0.35">
      <c r="A30" s="308"/>
      <c r="B30" s="307"/>
      <c r="C30" s="306" t="s">
        <v>147</v>
      </c>
      <c r="D30" s="304"/>
      <c r="E30" s="304"/>
      <c r="F30" s="304"/>
      <c r="G30" s="304"/>
      <c r="H30" s="305" t="s">
        <v>128</v>
      </c>
      <c r="I30" s="304"/>
      <c r="J30" s="305" t="s">
        <v>128</v>
      </c>
      <c r="K30" s="304"/>
      <c r="L30" s="305" t="s">
        <v>128</v>
      </c>
      <c r="M30" s="304"/>
      <c r="N30" s="304"/>
      <c r="O30" s="304"/>
      <c r="P30" s="304"/>
      <c r="Q30" s="304"/>
    </row>
    <row r="31" spans="1:17" ht="16.5" customHeight="1" x14ac:dyDescent="0.35">
      <c r="A31" s="314" t="s">
        <v>21</v>
      </c>
      <c r="B31" s="313" t="s">
        <v>144</v>
      </c>
      <c r="C31" s="312"/>
      <c r="D31" s="311">
        <v>0</v>
      </c>
      <c r="E31" s="311">
        <v>0</v>
      </c>
      <c r="F31" s="311">
        <v>173</v>
      </c>
      <c r="G31" s="311">
        <v>178</v>
      </c>
      <c r="H31" s="311">
        <v>142</v>
      </c>
      <c r="I31" s="311">
        <v>143</v>
      </c>
      <c r="J31" s="311">
        <v>5</v>
      </c>
      <c r="K31" s="311">
        <v>5</v>
      </c>
      <c r="L31" s="311">
        <v>27</v>
      </c>
      <c r="M31" s="311">
        <v>31</v>
      </c>
      <c r="N31" s="311">
        <v>76</v>
      </c>
      <c r="O31" s="311">
        <v>101</v>
      </c>
      <c r="P31" s="311">
        <v>7</v>
      </c>
      <c r="Q31" s="311">
        <v>8</v>
      </c>
    </row>
    <row r="32" spans="1:17" ht="16.5" customHeight="1" x14ac:dyDescent="0.35">
      <c r="A32" s="310"/>
      <c r="B32" s="309"/>
      <c r="C32" s="306" t="s">
        <v>143</v>
      </c>
      <c r="D32" s="305" t="s">
        <v>128</v>
      </c>
      <c r="E32" s="305" t="s">
        <v>128</v>
      </c>
      <c r="F32" s="305" t="s">
        <v>128</v>
      </c>
      <c r="G32" s="305" t="s">
        <v>128</v>
      </c>
      <c r="H32" s="305" t="s">
        <v>128</v>
      </c>
      <c r="I32" s="305" t="s">
        <v>128</v>
      </c>
      <c r="J32" s="305" t="s">
        <v>128</v>
      </c>
      <c r="K32" s="305" t="s">
        <v>128</v>
      </c>
      <c r="L32" s="305" t="s">
        <v>128</v>
      </c>
      <c r="M32" s="305" t="s">
        <v>128</v>
      </c>
      <c r="N32" s="305" t="s">
        <v>128</v>
      </c>
      <c r="O32" s="305" t="s">
        <v>128</v>
      </c>
      <c r="P32" s="305" t="s">
        <v>128</v>
      </c>
      <c r="Q32" s="305" t="s">
        <v>128</v>
      </c>
    </row>
    <row r="33" spans="1:17" ht="33" customHeight="1" x14ac:dyDescent="0.35">
      <c r="A33" s="308"/>
      <c r="B33" s="307"/>
      <c r="C33" s="306" t="s">
        <v>147</v>
      </c>
      <c r="D33" s="304"/>
      <c r="E33" s="304"/>
      <c r="F33" s="304"/>
      <c r="G33" s="304"/>
      <c r="H33" s="305" t="s">
        <v>128</v>
      </c>
      <c r="I33" s="304"/>
      <c r="J33" s="305" t="s">
        <v>128</v>
      </c>
      <c r="K33" s="304"/>
      <c r="L33" s="305" t="s">
        <v>128</v>
      </c>
      <c r="M33" s="304"/>
      <c r="N33" s="304"/>
      <c r="O33" s="304"/>
      <c r="P33" s="304"/>
      <c r="Q33" s="304"/>
    </row>
    <row r="34" spans="1:17" ht="16.5" customHeight="1" x14ac:dyDescent="0.35">
      <c r="A34" s="314" t="s">
        <v>85</v>
      </c>
      <c r="B34" s="313" t="s">
        <v>144</v>
      </c>
      <c r="C34" s="312"/>
      <c r="D34" s="311" t="s">
        <v>1</v>
      </c>
      <c r="E34" s="311" t="s">
        <v>1</v>
      </c>
      <c r="F34" s="311">
        <v>27</v>
      </c>
      <c r="G34" s="311">
        <v>27</v>
      </c>
      <c r="H34" s="311">
        <v>21</v>
      </c>
      <c r="I34" s="311">
        <v>22</v>
      </c>
      <c r="J34" s="311" t="s">
        <v>1</v>
      </c>
      <c r="K34" s="311" t="s">
        <v>1</v>
      </c>
      <c r="L34" s="311">
        <v>17</v>
      </c>
      <c r="M34" s="311">
        <v>19</v>
      </c>
      <c r="N34" s="311">
        <v>9</v>
      </c>
      <c r="O34" s="311">
        <v>12</v>
      </c>
      <c r="P34" s="311" t="s">
        <v>1</v>
      </c>
      <c r="Q34" s="311" t="s">
        <v>1</v>
      </c>
    </row>
    <row r="35" spans="1:17" ht="16.5" customHeight="1" x14ac:dyDescent="0.35">
      <c r="A35" s="310"/>
      <c r="B35" s="309"/>
      <c r="C35" s="306" t="s">
        <v>143</v>
      </c>
      <c r="D35" s="305" t="s">
        <v>1</v>
      </c>
      <c r="E35" s="305" t="s">
        <v>1</v>
      </c>
      <c r="F35" s="305" t="s">
        <v>1</v>
      </c>
      <c r="G35" s="305" t="s">
        <v>1</v>
      </c>
      <c r="H35" s="305" t="s">
        <v>1</v>
      </c>
      <c r="I35" s="305" t="s">
        <v>1</v>
      </c>
      <c r="J35" s="305" t="s">
        <v>1</v>
      </c>
      <c r="K35" s="305" t="s">
        <v>1</v>
      </c>
      <c r="L35" s="305" t="s">
        <v>1</v>
      </c>
      <c r="M35" s="305" t="s">
        <v>1</v>
      </c>
      <c r="N35" s="305" t="s">
        <v>1</v>
      </c>
      <c r="O35" s="305" t="s">
        <v>1</v>
      </c>
      <c r="P35" s="305" t="s">
        <v>1</v>
      </c>
      <c r="Q35" s="305" t="s">
        <v>1</v>
      </c>
    </row>
    <row r="36" spans="1:17" ht="33" customHeight="1" x14ac:dyDescent="0.35">
      <c r="A36" s="308"/>
      <c r="B36" s="307"/>
      <c r="C36" s="306" t="s">
        <v>147</v>
      </c>
      <c r="D36" s="304"/>
      <c r="E36" s="304"/>
      <c r="F36" s="304"/>
      <c r="G36" s="304"/>
      <c r="H36" s="305" t="s">
        <v>128</v>
      </c>
      <c r="I36" s="304"/>
      <c r="J36" s="305" t="s">
        <v>128</v>
      </c>
      <c r="K36" s="304"/>
      <c r="L36" s="305" t="s">
        <v>128</v>
      </c>
      <c r="M36" s="304"/>
      <c r="N36" s="304"/>
      <c r="O36" s="304"/>
      <c r="P36" s="304"/>
      <c r="Q36" s="304"/>
    </row>
    <row r="37" spans="1:17" ht="16.5" customHeight="1" x14ac:dyDescent="0.35">
      <c r="A37" s="314" t="s">
        <v>19</v>
      </c>
      <c r="B37" s="313" t="s">
        <v>144</v>
      </c>
      <c r="C37" s="312"/>
      <c r="D37" s="311">
        <v>1</v>
      </c>
      <c r="E37" s="311">
        <v>1</v>
      </c>
      <c r="F37" s="311">
        <v>106</v>
      </c>
      <c r="G37" s="311">
        <v>114</v>
      </c>
      <c r="H37" s="311">
        <v>65</v>
      </c>
      <c r="I37" s="311">
        <v>65</v>
      </c>
      <c r="J37" s="311">
        <v>10</v>
      </c>
      <c r="K37" s="311">
        <v>13</v>
      </c>
      <c r="L37" s="311">
        <v>38</v>
      </c>
      <c r="M37" s="311">
        <v>43</v>
      </c>
      <c r="N37" s="311">
        <v>11</v>
      </c>
      <c r="O37" s="311">
        <v>16</v>
      </c>
      <c r="P37" s="311">
        <v>4</v>
      </c>
      <c r="Q37" s="311">
        <v>4</v>
      </c>
    </row>
    <row r="38" spans="1:17" ht="16.5" customHeight="1" x14ac:dyDescent="0.35">
      <c r="A38" s="310"/>
      <c r="B38" s="309"/>
      <c r="C38" s="306" t="s">
        <v>143</v>
      </c>
      <c r="D38" s="305" t="s">
        <v>1</v>
      </c>
      <c r="E38" s="305" t="s">
        <v>1</v>
      </c>
      <c r="F38" s="305" t="s">
        <v>1</v>
      </c>
      <c r="G38" s="305" t="s">
        <v>1</v>
      </c>
      <c r="H38" s="305" t="s">
        <v>1</v>
      </c>
      <c r="I38" s="305" t="s">
        <v>1</v>
      </c>
      <c r="J38" s="305" t="s">
        <v>1</v>
      </c>
      <c r="K38" s="305" t="s">
        <v>1</v>
      </c>
      <c r="L38" s="305" t="s">
        <v>1</v>
      </c>
      <c r="M38" s="305" t="s">
        <v>1</v>
      </c>
      <c r="N38" s="305" t="s">
        <v>1</v>
      </c>
      <c r="O38" s="305" t="s">
        <v>1</v>
      </c>
      <c r="P38" s="305" t="s">
        <v>1</v>
      </c>
      <c r="Q38" s="305" t="s">
        <v>1</v>
      </c>
    </row>
    <row r="39" spans="1:17" ht="33" customHeight="1" x14ac:dyDescent="0.35">
      <c r="A39" s="308"/>
      <c r="B39" s="307"/>
      <c r="C39" s="306" t="s">
        <v>147</v>
      </c>
      <c r="D39" s="304"/>
      <c r="E39" s="304"/>
      <c r="F39" s="304"/>
      <c r="G39" s="304"/>
      <c r="H39" s="305">
        <v>65</v>
      </c>
      <c r="I39" s="304"/>
      <c r="J39" s="305">
        <v>10</v>
      </c>
      <c r="K39" s="304"/>
      <c r="L39" s="305">
        <v>37</v>
      </c>
      <c r="M39" s="304"/>
      <c r="N39" s="304"/>
      <c r="O39" s="304"/>
      <c r="P39" s="304"/>
      <c r="Q39" s="304"/>
    </row>
    <row r="40" spans="1:17" ht="16.5" customHeight="1" x14ac:dyDescent="0.35">
      <c r="A40" s="339" t="s">
        <v>17</v>
      </c>
      <c r="B40" s="323" t="s">
        <v>144</v>
      </c>
      <c r="C40" s="322"/>
      <c r="D40" s="321">
        <v>6</v>
      </c>
      <c r="E40" s="321">
        <v>6</v>
      </c>
      <c r="F40" s="321">
        <v>499</v>
      </c>
      <c r="G40" s="321">
        <v>539</v>
      </c>
      <c r="H40" s="321">
        <v>154</v>
      </c>
      <c r="I40" s="321">
        <v>159</v>
      </c>
      <c r="J40" s="321">
        <v>138</v>
      </c>
      <c r="K40" s="321">
        <v>141</v>
      </c>
      <c r="L40" s="321">
        <v>256</v>
      </c>
      <c r="M40" s="321">
        <v>284</v>
      </c>
      <c r="N40" s="321">
        <v>193</v>
      </c>
      <c r="O40" s="321">
        <v>243</v>
      </c>
      <c r="P40" s="321">
        <v>13</v>
      </c>
      <c r="Q40" s="321">
        <v>14</v>
      </c>
    </row>
    <row r="41" spans="1:17" ht="16.5" customHeight="1" x14ac:dyDescent="0.35">
      <c r="A41" s="338"/>
      <c r="B41" s="320"/>
      <c r="C41" s="317" t="s">
        <v>143</v>
      </c>
      <c r="D41" s="316" t="s">
        <v>128</v>
      </c>
      <c r="E41" s="316" t="s">
        <v>128</v>
      </c>
      <c r="F41" s="316" t="s">
        <v>128</v>
      </c>
      <c r="G41" s="316" t="s">
        <v>128</v>
      </c>
      <c r="H41" s="316" t="s">
        <v>128</v>
      </c>
      <c r="I41" s="316" t="s">
        <v>128</v>
      </c>
      <c r="J41" s="316" t="s">
        <v>128</v>
      </c>
      <c r="K41" s="316" t="s">
        <v>128</v>
      </c>
      <c r="L41" s="316" t="s">
        <v>128</v>
      </c>
      <c r="M41" s="316" t="s">
        <v>128</v>
      </c>
      <c r="N41" s="316" t="s">
        <v>128</v>
      </c>
      <c r="O41" s="316" t="s">
        <v>128</v>
      </c>
      <c r="P41" s="316" t="s">
        <v>128</v>
      </c>
      <c r="Q41" s="316" t="s">
        <v>128</v>
      </c>
    </row>
    <row r="42" spans="1:17" ht="33" customHeight="1" x14ac:dyDescent="0.35">
      <c r="A42" s="337"/>
      <c r="B42" s="318"/>
      <c r="C42" s="317" t="s">
        <v>147</v>
      </c>
      <c r="D42" s="315"/>
      <c r="E42" s="315"/>
      <c r="F42" s="315"/>
      <c r="G42" s="315"/>
      <c r="H42" s="316">
        <v>154</v>
      </c>
      <c r="I42" s="315"/>
      <c r="J42" s="316">
        <v>138</v>
      </c>
      <c r="K42" s="315"/>
      <c r="L42" s="316">
        <v>159</v>
      </c>
      <c r="M42" s="315"/>
      <c r="N42" s="315"/>
      <c r="O42" s="315"/>
      <c r="P42" s="315"/>
      <c r="Q42" s="315"/>
    </row>
    <row r="43" spans="1:17" s="324" customFormat="1" ht="16.5" customHeight="1" x14ac:dyDescent="0.35">
      <c r="A43" s="336" t="s">
        <v>16</v>
      </c>
      <c r="B43" s="323" t="s">
        <v>144</v>
      </c>
      <c r="C43" s="322"/>
      <c r="D43" s="332">
        <f>D46</f>
        <v>14</v>
      </c>
      <c r="E43" s="332">
        <f>E46</f>
        <v>34</v>
      </c>
      <c r="F43" s="332">
        <f>F46</f>
        <v>256</v>
      </c>
      <c r="G43" s="332">
        <f>G46</f>
        <v>279</v>
      </c>
      <c r="H43" s="332">
        <f>H46</f>
        <v>169</v>
      </c>
      <c r="I43" s="332">
        <f>I46</f>
        <v>170</v>
      </c>
      <c r="J43" s="332">
        <f>J46</f>
        <v>20</v>
      </c>
      <c r="K43" s="332">
        <f>K46</f>
        <v>20</v>
      </c>
      <c r="L43" s="332">
        <f>L46</f>
        <v>83</v>
      </c>
      <c r="M43" s="332">
        <f>M46</f>
        <v>119</v>
      </c>
      <c r="N43" s="332">
        <f>N46</f>
        <v>63</v>
      </c>
      <c r="O43" s="332">
        <f>O46</f>
        <v>109</v>
      </c>
      <c r="P43" s="332">
        <f>P46</f>
        <v>31</v>
      </c>
      <c r="Q43" s="332">
        <f>Q46</f>
        <v>69</v>
      </c>
    </row>
    <row r="44" spans="1:17" s="324" customFormat="1" ht="16.5" customHeight="1" x14ac:dyDescent="0.35">
      <c r="A44" s="335"/>
      <c r="B44" s="320"/>
      <c r="C44" s="327" t="s">
        <v>143</v>
      </c>
      <c r="D44" s="330" t="str">
        <f>D47</f>
        <v>-</v>
      </c>
      <c r="E44" s="330" t="str">
        <f>E47</f>
        <v>-</v>
      </c>
      <c r="F44" s="330" t="str">
        <f>F47</f>
        <v>-</v>
      </c>
      <c r="G44" s="330" t="str">
        <f>G47</f>
        <v>-</v>
      </c>
      <c r="H44" s="330" t="str">
        <f>H47</f>
        <v>-</v>
      </c>
      <c r="I44" s="330" t="str">
        <f>I47</f>
        <v>-</v>
      </c>
      <c r="J44" s="330" t="str">
        <f>J47</f>
        <v>-</v>
      </c>
      <c r="K44" s="330" t="str">
        <f>K47</f>
        <v>-</v>
      </c>
      <c r="L44" s="330" t="str">
        <f>L47</f>
        <v>-</v>
      </c>
      <c r="M44" s="330" t="str">
        <f>M47</f>
        <v>-</v>
      </c>
      <c r="N44" s="330" t="str">
        <f>N47</f>
        <v>-</v>
      </c>
      <c r="O44" s="330" t="str">
        <f>O47</f>
        <v>-</v>
      </c>
      <c r="P44" s="330" t="str">
        <f>P47</f>
        <v>-</v>
      </c>
      <c r="Q44" s="330" t="str">
        <f>Q47</f>
        <v>-</v>
      </c>
    </row>
    <row r="45" spans="1:17" s="324" customFormat="1" ht="33" customHeight="1" x14ac:dyDescent="0.35">
      <c r="A45" s="334"/>
      <c r="B45" s="328"/>
      <c r="C45" s="327" t="s">
        <v>146</v>
      </c>
      <c r="D45" s="325"/>
      <c r="E45" s="325"/>
      <c r="F45" s="325"/>
      <c r="G45" s="325"/>
      <c r="H45" s="326">
        <f>H48</f>
        <v>148</v>
      </c>
      <c r="I45" s="325"/>
      <c r="J45" s="326">
        <f>J48</f>
        <v>19</v>
      </c>
      <c r="K45" s="325"/>
      <c r="L45" s="326">
        <f>L48</f>
        <v>45</v>
      </c>
      <c r="M45" s="325"/>
      <c r="N45" s="325"/>
      <c r="O45" s="325"/>
      <c r="P45" s="325"/>
      <c r="Q45" s="325"/>
    </row>
    <row r="46" spans="1:17" s="324" customFormat="1" ht="16.5" customHeight="1" x14ac:dyDescent="0.35">
      <c r="A46" s="333" t="s">
        <v>15</v>
      </c>
      <c r="B46" s="323" t="s">
        <v>144</v>
      </c>
      <c r="C46" s="322"/>
      <c r="D46" s="332">
        <f>IF(SUM(D49,D52,D55,D58,D61)=0,"-",SUM(D49,D52,D55,D58,D61))</f>
        <v>14</v>
      </c>
      <c r="E46" s="332">
        <f>IF(SUM(E49,E52,E55,E58,E61)=0,"-",SUM(E49,E52,E55,E58,E61))</f>
        <v>34</v>
      </c>
      <c r="F46" s="332">
        <f>IF(SUM(F49,F52,F55,F58,F61)=0,"-",SUM(F49,F52,F55,F58,F61))</f>
        <v>256</v>
      </c>
      <c r="G46" s="332">
        <f>IF(SUM(G49,G52,G55,G58,G61)=0,"-",SUM(G49,G52,G55,G58,G61))</f>
        <v>279</v>
      </c>
      <c r="H46" s="332">
        <f>IF(SUM(H49,H52,H55,H58,H61)=0,"-",SUM(H49,H52,H55,H58,H61))</f>
        <v>169</v>
      </c>
      <c r="I46" s="332">
        <f>IF(SUM(I49,I52,I55,I58,I61)=0,"-",SUM(I49,I52,I55,I58,I61))</f>
        <v>170</v>
      </c>
      <c r="J46" s="332">
        <f>IF(SUM(J49,J52,J55,J58,J61)=0,"-",SUM(J49,J52,J55,J58,J61))</f>
        <v>20</v>
      </c>
      <c r="K46" s="332">
        <f>IF(SUM(K49,K52,K55,K58,K61)=0,"-",SUM(K49,K52,K55,K58,K61))</f>
        <v>20</v>
      </c>
      <c r="L46" s="332">
        <f>IF(SUM(L49,L52,L55,L58,L61)=0,"-",SUM(L49,L52,L55,L58,L61))</f>
        <v>83</v>
      </c>
      <c r="M46" s="332">
        <f>IF(SUM(M49,M52,M55,M58,M61)=0,"-",SUM(M49,M52,M55,M58,M61))</f>
        <v>119</v>
      </c>
      <c r="N46" s="332">
        <f>IF(SUM(N49,N52,N55,N58,N61)=0,"-",SUM(N49,N52,N55,N58,N61))</f>
        <v>63</v>
      </c>
      <c r="O46" s="332">
        <f>IF(SUM(O49,O52,O55,O58,O61)=0,"-",SUM(O49,O52,O55,O58,O61))</f>
        <v>109</v>
      </c>
      <c r="P46" s="332">
        <f>IF(SUM(P49,P52,P55,P58,P61)=0,"-",SUM(P49,P52,P55,P58,P61))</f>
        <v>31</v>
      </c>
      <c r="Q46" s="332">
        <f>IF(SUM(Q49,Q52,Q55,Q58,Q61)=0,"-",SUM(Q49,Q52,Q55,Q58,Q61))</f>
        <v>69</v>
      </c>
    </row>
    <row r="47" spans="1:17" s="324" customFormat="1" ht="16.5" customHeight="1" x14ac:dyDescent="0.35">
      <c r="A47" s="331"/>
      <c r="B47" s="320"/>
      <c r="C47" s="327" t="s">
        <v>143</v>
      </c>
      <c r="D47" s="330" t="str">
        <f>IF(SUM(D50,D53,D56,D59,D62)=0,"-",SUM(D50,D53,D56,D59,D62))</f>
        <v>-</v>
      </c>
      <c r="E47" s="330" t="str">
        <f>IF(SUM(E50,E53,E56,E59,E62)=0,"-",SUM(E50,E53,E56,E59,E62))</f>
        <v>-</v>
      </c>
      <c r="F47" s="330" t="str">
        <f>IF(SUM(F50,F53,F56,F59,F62)=0,"-",SUM(F50,F53,F56,F59,F62))</f>
        <v>-</v>
      </c>
      <c r="G47" s="330" t="str">
        <f>IF(SUM(G50,G53,G56,G59,G62)=0,"-",SUM(G50,G53,G56,G59,G62))</f>
        <v>-</v>
      </c>
      <c r="H47" s="330" t="str">
        <f>IF(SUM(H50,H53,H56,H59,H62)=0,"-",SUM(H50,H53,H56,H59,H62))</f>
        <v>-</v>
      </c>
      <c r="I47" s="330" t="str">
        <f>IF(SUM(I50,I53,I56,I59,I62)=0,"-",SUM(I50,I53,I56,I59,I62))</f>
        <v>-</v>
      </c>
      <c r="J47" s="330" t="str">
        <f>IF(SUM(J50,J53,J56,J59,J62)=0,"-",SUM(J50,J53,J56,J59,J62))</f>
        <v>-</v>
      </c>
      <c r="K47" s="330" t="str">
        <f>IF(SUM(K50,K53,K56,K59,K62)=0,"-",SUM(K50,K53,K56,K59,K62))</f>
        <v>-</v>
      </c>
      <c r="L47" s="330" t="str">
        <f>IF(SUM(L50,L53,L56,L59,L62)=0,"-",SUM(L50,L53,L56,L59,L62))</f>
        <v>-</v>
      </c>
      <c r="M47" s="330" t="str">
        <f>IF(SUM(M50,M53,M56,M59,M62)=0,"-",SUM(M50,M53,M56,M59,M62))</f>
        <v>-</v>
      </c>
      <c r="N47" s="330" t="str">
        <f>IF(SUM(N50,N53,N56,N59,N62)=0,"-",SUM(N50,N53,N56,N59,N62))</f>
        <v>-</v>
      </c>
      <c r="O47" s="330" t="str">
        <f>IF(SUM(O50,O53,O56,O59,O62)=0,"-",SUM(O50,O53,O56,O59,O62))</f>
        <v>-</v>
      </c>
      <c r="P47" s="330" t="str">
        <f>IF(SUM(P50,P53,P56,P59,P62)=0,"-",SUM(P50,P53,P56,P59,P62))</f>
        <v>-</v>
      </c>
      <c r="Q47" s="330" t="str">
        <f>IF(SUM(Q50,Q53,Q56,Q59,Q62)=0,"-",SUM(Q50,Q53,Q56,Q59,Q62))</f>
        <v>-</v>
      </c>
    </row>
    <row r="48" spans="1:17" s="324" customFormat="1" ht="33" customHeight="1" x14ac:dyDescent="0.35">
      <c r="A48" s="329"/>
      <c r="B48" s="328"/>
      <c r="C48" s="327" t="s">
        <v>146</v>
      </c>
      <c r="D48" s="325"/>
      <c r="E48" s="325"/>
      <c r="F48" s="325"/>
      <c r="G48" s="325"/>
      <c r="H48" s="326">
        <f>IF(SUM(H51,H54,H57,H60,H63)=0,"-",SUM(H51,H54,H57,H60,H63))</f>
        <v>148</v>
      </c>
      <c r="I48" s="325"/>
      <c r="J48" s="326">
        <f>IF(SUM(J51,J54,J57,J60,J63)=0,"-",SUM(J51,J54,J57,J60,J63))</f>
        <v>19</v>
      </c>
      <c r="K48" s="325"/>
      <c r="L48" s="326">
        <f>IF(SUM(L51,L54,L57,L60,L63)=0,"-",SUM(L51,L54,L57,L60,L63))</f>
        <v>45</v>
      </c>
      <c r="M48" s="325"/>
      <c r="N48" s="325"/>
      <c r="O48" s="325"/>
      <c r="P48" s="325"/>
      <c r="Q48" s="325"/>
    </row>
    <row r="49" spans="1:17" ht="16.5" customHeight="1" x14ac:dyDescent="0.35">
      <c r="A49" s="319" t="s">
        <v>145</v>
      </c>
      <c r="B49" s="323" t="s">
        <v>144</v>
      </c>
      <c r="C49" s="322"/>
      <c r="D49" s="321">
        <v>1</v>
      </c>
      <c r="E49" s="321">
        <v>1</v>
      </c>
      <c r="F49" s="321">
        <v>1</v>
      </c>
      <c r="G49" s="321">
        <v>8</v>
      </c>
      <c r="H49" s="321" t="s">
        <v>1</v>
      </c>
      <c r="I49" s="321" t="s">
        <v>1</v>
      </c>
      <c r="J49" s="321" t="s">
        <v>1</v>
      </c>
      <c r="K49" s="321" t="s">
        <v>1</v>
      </c>
      <c r="L49" s="321" t="s">
        <v>1</v>
      </c>
      <c r="M49" s="321" t="s">
        <v>1</v>
      </c>
      <c r="N49" s="321" t="s">
        <v>1</v>
      </c>
      <c r="O49" s="321" t="s">
        <v>1</v>
      </c>
      <c r="P49" s="321">
        <v>3</v>
      </c>
      <c r="Q49" s="321">
        <v>8</v>
      </c>
    </row>
    <row r="50" spans="1:17" ht="16.5" customHeight="1" x14ac:dyDescent="0.35">
      <c r="A50" s="319"/>
      <c r="B50" s="320"/>
      <c r="C50" s="317" t="s">
        <v>143</v>
      </c>
      <c r="D50" s="316" t="s">
        <v>1</v>
      </c>
      <c r="E50" s="316" t="s">
        <v>1</v>
      </c>
      <c r="F50" s="316" t="s">
        <v>1</v>
      </c>
      <c r="G50" s="316" t="s">
        <v>1</v>
      </c>
      <c r="H50" s="316" t="s">
        <v>1</v>
      </c>
      <c r="I50" s="316" t="s">
        <v>1</v>
      </c>
      <c r="J50" s="316" t="s">
        <v>1</v>
      </c>
      <c r="K50" s="316" t="s">
        <v>1</v>
      </c>
      <c r="L50" s="316" t="s">
        <v>1</v>
      </c>
      <c r="M50" s="316" t="s">
        <v>1</v>
      </c>
      <c r="N50" s="316" t="s">
        <v>1</v>
      </c>
      <c r="O50" s="316" t="s">
        <v>1</v>
      </c>
      <c r="P50" s="316" t="s">
        <v>1</v>
      </c>
      <c r="Q50" s="316" t="s">
        <v>1</v>
      </c>
    </row>
    <row r="51" spans="1:17" ht="33" customHeight="1" x14ac:dyDescent="0.35">
      <c r="A51" s="319"/>
      <c r="B51" s="318"/>
      <c r="C51" s="317" t="s">
        <v>147</v>
      </c>
      <c r="D51" s="315" t="s">
        <v>1</v>
      </c>
      <c r="E51" s="315" t="s">
        <v>1</v>
      </c>
      <c r="F51" s="315" t="s">
        <v>1</v>
      </c>
      <c r="G51" s="315" t="s">
        <v>1</v>
      </c>
      <c r="H51" s="316" t="s">
        <v>1</v>
      </c>
      <c r="I51" s="315" t="s">
        <v>1</v>
      </c>
      <c r="J51" s="316" t="s">
        <v>1</v>
      </c>
      <c r="K51" s="315" t="s">
        <v>1</v>
      </c>
      <c r="L51" s="316" t="s">
        <v>1</v>
      </c>
      <c r="M51" s="315" t="s">
        <v>1</v>
      </c>
      <c r="N51" s="315" t="s">
        <v>1</v>
      </c>
      <c r="O51" s="315" t="s">
        <v>1</v>
      </c>
      <c r="P51" s="315" t="s">
        <v>1</v>
      </c>
      <c r="Q51" s="315" t="s">
        <v>1</v>
      </c>
    </row>
    <row r="52" spans="1:17" ht="16.5" customHeight="1" x14ac:dyDescent="0.35">
      <c r="A52" s="314" t="s">
        <v>14</v>
      </c>
      <c r="B52" s="313" t="s">
        <v>144</v>
      </c>
      <c r="C52" s="312"/>
      <c r="D52" s="311">
        <v>1</v>
      </c>
      <c r="E52" s="311">
        <v>1</v>
      </c>
      <c r="F52" s="311">
        <v>131</v>
      </c>
      <c r="G52" s="311">
        <v>145</v>
      </c>
      <c r="H52" s="311">
        <v>118</v>
      </c>
      <c r="I52" s="311">
        <v>118</v>
      </c>
      <c r="J52" s="311">
        <v>18</v>
      </c>
      <c r="K52" s="311">
        <v>18</v>
      </c>
      <c r="L52" s="311">
        <v>13</v>
      </c>
      <c r="M52" s="311">
        <v>16</v>
      </c>
      <c r="N52" s="311">
        <v>19</v>
      </c>
      <c r="O52" s="311">
        <v>25</v>
      </c>
      <c r="P52" s="311">
        <v>6</v>
      </c>
      <c r="Q52" s="311">
        <v>17</v>
      </c>
    </row>
    <row r="53" spans="1:17" ht="16.5" customHeight="1" x14ac:dyDescent="0.35">
      <c r="A53" s="310"/>
      <c r="B53" s="309"/>
      <c r="C53" s="306" t="s">
        <v>143</v>
      </c>
      <c r="D53" s="305" t="s">
        <v>1</v>
      </c>
      <c r="E53" s="305" t="s">
        <v>1</v>
      </c>
      <c r="F53" s="305" t="s">
        <v>1</v>
      </c>
      <c r="G53" s="305" t="s">
        <v>1</v>
      </c>
      <c r="H53" s="305" t="s">
        <v>1</v>
      </c>
      <c r="I53" s="305" t="s">
        <v>1</v>
      </c>
      <c r="J53" s="305" t="s">
        <v>1</v>
      </c>
      <c r="K53" s="305" t="s">
        <v>1</v>
      </c>
      <c r="L53" s="305" t="s">
        <v>1</v>
      </c>
      <c r="M53" s="305" t="s">
        <v>1</v>
      </c>
      <c r="N53" s="305" t="s">
        <v>1</v>
      </c>
      <c r="O53" s="305" t="s">
        <v>1</v>
      </c>
      <c r="P53" s="305" t="s">
        <v>1</v>
      </c>
      <c r="Q53" s="305" t="s">
        <v>1</v>
      </c>
    </row>
    <row r="54" spans="1:17" ht="33" customHeight="1" x14ac:dyDescent="0.35">
      <c r="A54" s="308"/>
      <c r="B54" s="307"/>
      <c r="C54" s="306" t="s">
        <v>147</v>
      </c>
      <c r="D54" s="304" t="s">
        <v>1</v>
      </c>
      <c r="E54" s="304" t="s">
        <v>1</v>
      </c>
      <c r="F54" s="304" t="s">
        <v>1</v>
      </c>
      <c r="G54" s="304" t="s">
        <v>1</v>
      </c>
      <c r="H54" s="305">
        <v>118</v>
      </c>
      <c r="I54" s="304" t="s">
        <v>1</v>
      </c>
      <c r="J54" s="305">
        <v>18</v>
      </c>
      <c r="K54" s="304" t="s">
        <v>1</v>
      </c>
      <c r="L54" s="305" t="s">
        <v>1</v>
      </c>
      <c r="M54" s="304" t="s">
        <v>1</v>
      </c>
      <c r="N54" s="304" t="s">
        <v>1</v>
      </c>
      <c r="O54" s="304" t="s">
        <v>1</v>
      </c>
      <c r="P54" s="304" t="s">
        <v>1</v>
      </c>
      <c r="Q54" s="304" t="s">
        <v>1</v>
      </c>
    </row>
    <row r="55" spans="1:17" ht="16.5" customHeight="1" x14ac:dyDescent="0.35">
      <c r="A55" s="314" t="s">
        <v>13</v>
      </c>
      <c r="B55" s="313" t="s">
        <v>144</v>
      </c>
      <c r="C55" s="312"/>
      <c r="D55" s="311" t="s">
        <v>1</v>
      </c>
      <c r="E55" s="311" t="s">
        <v>1</v>
      </c>
      <c r="F55" s="311">
        <v>45</v>
      </c>
      <c r="G55" s="311">
        <v>45</v>
      </c>
      <c r="H55" s="311">
        <v>10</v>
      </c>
      <c r="I55" s="311">
        <v>11</v>
      </c>
      <c r="J55" s="311">
        <v>1</v>
      </c>
      <c r="K55" s="311">
        <v>1</v>
      </c>
      <c r="L55" s="311">
        <v>32</v>
      </c>
      <c r="M55" s="311">
        <v>32</v>
      </c>
      <c r="N55" s="311">
        <v>3</v>
      </c>
      <c r="O55" s="311">
        <v>3</v>
      </c>
      <c r="P55" s="311">
        <v>3</v>
      </c>
      <c r="Q55" s="311">
        <v>5</v>
      </c>
    </row>
    <row r="56" spans="1:17" ht="16.5" customHeight="1" x14ac:dyDescent="0.35">
      <c r="A56" s="310"/>
      <c r="B56" s="309"/>
      <c r="C56" s="306" t="s">
        <v>143</v>
      </c>
      <c r="D56" s="305" t="s">
        <v>1</v>
      </c>
      <c r="E56" s="305" t="s">
        <v>1</v>
      </c>
      <c r="F56" s="305" t="s">
        <v>1</v>
      </c>
      <c r="G56" s="305" t="s">
        <v>1</v>
      </c>
      <c r="H56" s="305" t="s">
        <v>1</v>
      </c>
      <c r="I56" s="305" t="s">
        <v>1</v>
      </c>
      <c r="J56" s="305" t="s">
        <v>1</v>
      </c>
      <c r="K56" s="305" t="s">
        <v>1</v>
      </c>
      <c r="L56" s="305" t="s">
        <v>1</v>
      </c>
      <c r="M56" s="305" t="s">
        <v>1</v>
      </c>
      <c r="N56" s="305" t="s">
        <v>1</v>
      </c>
      <c r="O56" s="305" t="s">
        <v>1</v>
      </c>
      <c r="P56" s="305" t="s">
        <v>1</v>
      </c>
      <c r="Q56" s="305" t="s">
        <v>1</v>
      </c>
    </row>
    <row r="57" spans="1:17" ht="33" customHeight="1" x14ac:dyDescent="0.35">
      <c r="A57" s="308"/>
      <c r="B57" s="307"/>
      <c r="C57" s="306" t="s">
        <v>147</v>
      </c>
      <c r="D57" s="304" t="s">
        <v>1</v>
      </c>
      <c r="E57" s="304" t="s">
        <v>1</v>
      </c>
      <c r="F57" s="304" t="s">
        <v>1</v>
      </c>
      <c r="G57" s="304" t="s">
        <v>1</v>
      </c>
      <c r="H57" s="305">
        <v>10</v>
      </c>
      <c r="I57" s="304" t="s">
        <v>1</v>
      </c>
      <c r="J57" s="305">
        <v>1</v>
      </c>
      <c r="K57" s="304" t="s">
        <v>1</v>
      </c>
      <c r="L57" s="305">
        <v>32</v>
      </c>
      <c r="M57" s="304" t="s">
        <v>1</v>
      </c>
      <c r="N57" s="304" t="s">
        <v>1</v>
      </c>
      <c r="O57" s="304" t="s">
        <v>1</v>
      </c>
      <c r="P57" s="304" t="s">
        <v>1</v>
      </c>
      <c r="Q57" s="304" t="s">
        <v>1</v>
      </c>
    </row>
    <row r="58" spans="1:17" ht="16.5" customHeight="1" x14ac:dyDescent="0.35">
      <c r="A58" s="314" t="s">
        <v>12</v>
      </c>
      <c r="B58" s="313" t="s">
        <v>144</v>
      </c>
      <c r="C58" s="312"/>
      <c r="D58" s="311">
        <v>5</v>
      </c>
      <c r="E58" s="311">
        <v>25</v>
      </c>
      <c r="F58" s="311">
        <v>33</v>
      </c>
      <c r="G58" s="311">
        <v>33</v>
      </c>
      <c r="H58" s="311">
        <v>20</v>
      </c>
      <c r="I58" s="311">
        <v>20</v>
      </c>
      <c r="J58" s="311" t="s">
        <v>1</v>
      </c>
      <c r="K58" s="311" t="s">
        <v>1</v>
      </c>
      <c r="L58" s="311">
        <v>16</v>
      </c>
      <c r="M58" s="311">
        <v>45</v>
      </c>
      <c r="N58" s="311">
        <v>11</v>
      </c>
      <c r="O58" s="311">
        <v>35</v>
      </c>
      <c r="P58" s="311">
        <v>6</v>
      </c>
      <c r="Q58" s="311">
        <v>16</v>
      </c>
    </row>
    <row r="59" spans="1:17" ht="16.5" customHeight="1" x14ac:dyDescent="0.35">
      <c r="A59" s="310"/>
      <c r="B59" s="309"/>
      <c r="C59" s="306" t="s">
        <v>143</v>
      </c>
      <c r="D59" s="305" t="s">
        <v>1</v>
      </c>
      <c r="E59" s="305" t="s">
        <v>1</v>
      </c>
      <c r="F59" s="305" t="s">
        <v>1</v>
      </c>
      <c r="G59" s="305" t="s">
        <v>1</v>
      </c>
      <c r="H59" s="305" t="s">
        <v>1</v>
      </c>
      <c r="I59" s="305" t="s">
        <v>1</v>
      </c>
      <c r="J59" s="305" t="s">
        <v>1</v>
      </c>
      <c r="K59" s="305" t="s">
        <v>1</v>
      </c>
      <c r="L59" s="305" t="s">
        <v>1</v>
      </c>
      <c r="M59" s="305" t="s">
        <v>1</v>
      </c>
      <c r="N59" s="305" t="s">
        <v>1</v>
      </c>
      <c r="O59" s="305" t="s">
        <v>1</v>
      </c>
      <c r="P59" s="305" t="s">
        <v>1</v>
      </c>
      <c r="Q59" s="305" t="s">
        <v>1</v>
      </c>
    </row>
    <row r="60" spans="1:17" ht="33" customHeight="1" x14ac:dyDescent="0.35">
      <c r="A60" s="308"/>
      <c r="B60" s="307"/>
      <c r="C60" s="306" t="s">
        <v>147</v>
      </c>
      <c r="D60" s="304" t="s">
        <v>1</v>
      </c>
      <c r="E60" s="304" t="s">
        <v>1</v>
      </c>
      <c r="F60" s="304" t="s">
        <v>1</v>
      </c>
      <c r="G60" s="304" t="s">
        <v>1</v>
      </c>
      <c r="H60" s="305">
        <v>20</v>
      </c>
      <c r="I60" s="304" t="s">
        <v>1</v>
      </c>
      <c r="J60" s="305" t="s">
        <v>1</v>
      </c>
      <c r="K60" s="304" t="s">
        <v>1</v>
      </c>
      <c r="L60" s="305">
        <v>13</v>
      </c>
      <c r="M60" s="304" t="s">
        <v>1</v>
      </c>
      <c r="N60" s="304" t="s">
        <v>1</v>
      </c>
      <c r="O60" s="304" t="s">
        <v>1</v>
      </c>
      <c r="P60" s="304" t="s">
        <v>1</v>
      </c>
      <c r="Q60" s="304" t="s">
        <v>1</v>
      </c>
    </row>
    <row r="61" spans="1:17" ht="16.5" customHeight="1" x14ac:dyDescent="0.35">
      <c r="A61" s="314" t="s">
        <v>11</v>
      </c>
      <c r="B61" s="313" t="s">
        <v>144</v>
      </c>
      <c r="C61" s="312"/>
      <c r="D61" s="311">
        <v>7</v>
      </c>
      <c r="E61" s="311">
        <v>7</v>
      </c>
      <c r="F61" s="311">
        <v>46</v>
      </c>
      <c r="G61" s="311">
        <v>48</v>
      </c>
      <c r="H61" s="311">
        <v>21</v>
      </c>
      <c r="I61" s="311">
        <v>21</v>
      </c>
      <c r="J61" s="311">
        <v>1</v>
      </c>
      <c r="K61" s="311">
        <v>1</v>
      </c>
      <c r="L61" s="311">
        <v>22</v>
      </c>
      <c r="M61" s="311">
        <v>26</v>
      </c>
      <c r="N61" s="311">
        <v>30</v>
      </c>
      <c r="O61" s="311">
        <v>46</v>
      </c>
      <c r="P61" s="311">
        <v>13</v>
      </c>
      <c r="Q61" s="311">
        <v>23</v>
      </c>
    </row>
    <row r="62" spans="1:17" ht="16.5" customHeight="1" x14ac:dyDescent="0.35">
      <c r="A62" s="310"/>
      <c r="B62" s="309"/>
      <c r="C62" s="306" t="s">
        <v>143</v>
      </c>
      <c r="D62" s="305" t="s">
        <v>1</v>
      </c>
      <c r="E62" s="305" t="s">
        <v>1</v>
      </c>
      <c r="F62" s="305" t="s">
        <v>1</v>
      </c>
      <c r="G62" s="305" t="s">
        <v>1</v>
      </c>
      <c r="H62" s="305" t="s">
        <v>1</v>
      </c>
      <c r="I62" s="305" t="s">
        <v>1</v>
      </c>
      <c r="J62" s="305" t="s">
        <v>1</v>
      </c>
      <c r="K62" s="305" t="s">
        <v>1</v>
      </c>
      <c r="L62" s="305" t="s">
        <v>1</v>
      </c>
      <c r="M62" s="305" t="s">
        <v>1</v>
      </c>
      <c r="N62" s="305" t="s">
        <v>1</v>
      </c>
      <c r="O62" s="305" t="s">
        <v>1</v>
      </c>
      <c r="P62" s="305" t="s">
        <v>1</v>
      </c>
      <c r="Q62" s="305" t="s">
        <v>1</v>
      </c>
    </row>
    <row r="63" spans="1:17" ht="33" customHeight="1" x14ac:dyDescent="0.35">
      <c r="A63" s="308"/>
      <c r="B63" s="307"/>
      <c r="C63" s="306" t="s">
        <v>147</v>
      </c>
      <c r="D63" s="304" t="s">
        <v>1</v>
      </c>
      <c r="E63" s="304" t="s">
        <v>1</v>
      </c>
      <c r="F63" s="304" t="s">
        <v>1</v>
      </c>
      <c r="G63" s="304" t="s">
        <v>1</v>
      </c>
      <c r="H63" s="305" t="s">
        <v>1</v>
      </c>
      <c r="I63" s="304" t="s">
        <v>1</v>
      </c>
      <c r="J63" s="305" t="s">
        <v>1</v>
      </c>
      <c r="K63" s="304" t="s">
        <v>1</v>
      </c>
      <c r="L63" s="305" t="s">
        <v>1</v>
      </c>
      <c r="M63" s="304" t="s">
        <v>1</v>
      </c>
      <c r="N63" s="304" t="s">
        <v>1</v>
      </c>
      <c r="O63" s="304" t="s">
        <v>1</v>
      </c>
      <c r="P63" s="304" t="s">
        <v>1</v>
      </c>
      <c r="Q63" s="304" t="s">
        <v>1</v>
      </c>
    </row>
    <row r="64" spans="1:17" s="324" customFormat="1" ht="16.5" customHeight="1" x14ac:dyDescent="0.35">
      <c r="A64" s="336" t="s">
        <v>10</v>
      </c>
      <c r="B64" s="323" t="s">
        <v>144</v>
      </c>
      <c r="C64" s="322"/>
      <c r="D64" s="332">
        <f>D67</f>
        <v>8</v>
      </c>
      <c r="E64" s="332">
        <f>E67</f>
        <v>10</v>
      </c>
      <c r="F64" s="332">
        <f>F67</f>
        <v>102</v>
      </c>
      <c r="G64" s="332">
        <f>G67</f>
        <v>139</v>
      </c>
      <c r="H64" s="332">
        <f>H67</f>
        <v>110</v>
      </c>
      <c r="I64" s="332">
        <f>I67</f>
        <v>130</v>
      </c>
      <c r="J64" s="332">
        <f>J67</f>
        <v>6</v>
      </c>
      <c r="K64" s="332">
        <f>K67</f>
        <v>12</v>
      </c>
      <c r="L64" s="332">
        <f>L67</f>
        <v>49</v>
      </c>
      <c r="M64" s="332">
        <f>M67</f>
        <v>62</v>
      </c>
      <c r="N64" s="332">
        <f>N67</f>
        <v>40</v>
      </c>
      <c r="O64" s="332">
        <f>O67</f>
        <v>61</v>
      </c>
      <c r="P64" s="332">
        <f>P67</f>
        <v>16</v>
      </c>
      <c r="Q64" s="332">
        <f>Q67</f>
        <v>62</v>
      </c>
    </row>
    <row r="65" spans="1:17" s="324" customFormat="1" ht="16.5" customHeight="1" x14ac:dyDescent="0.35">
      <c r="A65" s="335"/>
      <c r="B65" s="320"/>
      <c r="C65" s="327" t="s">
        <v>143</v>
      </c>
      <c r="D65" s="330" t="str">
        <f>D68</f>
        <v>-</v>
      </c>
      <c r="E65" s="330" t="str">
        <f>E68</f>
        <v>-</v>
      </c>
      <c r="F65" s="330" t="str">
        <f>F68</f>
        <v>-</v>
      </c>
      <c r="G65" s="330" t="str">
        <f>G68</f>
        <v>-</v>
      </c>
      <c r="H65" s="330" t="str">
        <f>H68</f>
        <v>-</v>
      </c>
      <c r="I65" s="330" t="str">
        <f>I68</f>
        <v>-</v>
      </c>
      <c r="J65" s="330" t="str">
        <f>J68</f>
        <v>-</v>
      </c>
      <c r="K65" s="330" t="str">
        <f>K68</f>
        <v>-</v>
      </c>
      <c r="L65" s="330" t="str">
        <f>L68</f>
        <v>-</v>
      </c>
      <c r="M65" s="330" t="str">
        <f>M68</f>
        <v>-</v>
      </c>
      <c r="N65" s="330" t="str">
        <f>N68</f>
        <v>-</v>
      </c>
      <c r="O65" s="330" t="str">
        <f>O68</f>
        <v>-</v>
      </c>
      <c r="P65" s="330" t="str">
        <f>P68</f>
        <v>-</v>
      </c>
      <c r="Q65" s="330" t="str">
        <f>Q68</f>
        <v>-</v>
      </c>
    </row>
    <row r="66" spans="1:17" s="324" customFormat="1" ht="33" customHeight="1" x14ac:dyDescent="0.35">
      <c r="A66" s="334"/>
      <c r="B66" s="328"/>
      <c r="C66" s="327" t="s">
        <v>146</v>
      </c>
      <c r="D66" s="325"/>
      <c r="E66" s="325"/>
      <c r="F66" s="325"/>
      <c r="G66" s="325"/>
      <c r="H66" s="326">
        <f>H69</f>
        <v>93</v>
      </c>
      <c r="I66" s="325"/>
      <c r="J66" s="326">
        <f>J69</f>
        <v>5</v>
      </c>
      <c r="K66" s="325"/>
      <c r="L66" s="326">
        <f>L69</f>
        <v>37</v>
      </c>
      <c r="M66" s="325"/>
      <c r="N66" s="325"/>
      <c r="O66" s="325"/>
      <c r="P66" s="325"/>
      <c r="Q66" s="325"/>
    </row>
    <row r="67" spans="1:17" s="324" customFormat="1" ht="16.5" customHeight="1" x14ac:dyDescent="0.35">
      <c r="A67" s="333" t="s">
        <v>9</v>
      </c>
      <c r="B67" s="323" t="s">
        <v>144</v>
      </c>
      <c r="C67" s="322"/>
      <c r="D67" s="332">
        <f>IF(SUM(D70,D73,D76,D79,D82,D85)=0,"-",SUM(D70,D73,D76,D79,D82,D85))</f>
        <v>8</v>
      </c>
      <c r="E67" s="332">
        <f>IF(SUM(E70,E73,E76,E79,E82,E85)=0,"-",SUM(E70,E73,E76,E79,E82,E85))</f>
        <v>10</v>
      </c>
      <c r="F67" s="332">
        <f>IF(SUM(F70,F73,F76,F79,F82,F85)=0,"-",SUM(F70,F73,F76,F79,F82,F85))</f>
        <v>102</v>
      </c>
      <c r="G67" s="332">
        <f>IF(SUM(G70,G73,G76,G79,G82,G85)=0,"-",SUM(G70,G73,G76,G79,G82,G85))</f>
        <v>139</v>
      </c>
      <c r="H67" s="332">
        <f>IF(SUM(H70,H73,H76,H79,H82,H85)=0,"-",SUM(H70,H73,H76,H79,H82,H85))</f>
        <v>110</v>
      </c>
      <c r="I67" s="332">
        <f>IF(SUM(I70,I73,I76,I79,I82,I85)=0,"-",SUM(I70,I73,I76,I79,I82,I85))</f>
        <v>130</v>
      </c>
      <c r="J67" s="332">
        <f>IF(SUM(J70,J73,J76,J79,J82,J85)=0,"-",SUM(J70,J73,J76,J79,J82,J85))</f>
        <v>6</v>
      </c>
      <c r="K67" s="332">
        <f>IF(SUM(K70,K73,K76,K79,K82,K85)=0,"-",SUM(K70,K73,K76,K79,K82,K85))</f>
        <v>12</v>
      </c>
      <c r="L67" s="332">
        <f>IF(SUM(L70,L73,L76,L79,L82,L85)=0,"-",SUM(L70,L73,L76,L79,L82,L85))</f>
        <v>49</v>
      </c>
      <c r="M67" s="332">
        <f>IF(SUM(M70,M73,M76,M79,M82,M85)=0,"-",SUM(M70,M73,M76,M79,M82,M85))</f>
        <v>62</v>
      </c>
      <c r="N67" s="332">
        <f>IF(SUM(N70,N73,N76,N79,N82,N85)=0,"-",SUM(N70,N73,N76,N79,N82,N85))</f>
        <v>40</v>
      </c>
      <c r="O67" s="332">
        <f>IF(SUM(O70,O73,O76,O79,O82,O85)=0,"-",SUM(O70,O73,O76,O79,O82,O85))</f>
        <v>61</v>
      </c>
      <c r="P67" s="332">
        <f>IF(SUM(P70,P73,P76,P79,P82,P85)=0,"-",SUM(P70,P73,P76,P79,P82,P85))</f>
        <v>16</v>
      </c>
      <c r="Q67" s="332">
        <f>IF(SUM(Q70,Q73,Q76,Q79,Q82,Q85)=0,"-",SUM(Q70,Q73,Q76,Q79,Q82,Q85))</f>
        <v>62</v>
      </c>
    </row>
    <row r="68" spans="1:17" s="324" customFormat="1" ht="16.5" customHeight="1" x14ac:dyDescent="0.35">
      <c r="A68" s="331"/>
      <c r="B68" s="320"/>
      <c r="C68" s="327" t="s">
        <v>143</v>
      </c>
      <c r="D68" s="330" t="str">
        <f>IF(SUM(D71,D74,D77,D80,D83,D86)=0,"-",SUM(D71,D74,D77,D80,D83,D86))</f>
        <v>-</v>
      </c>
      <c r="E68" s="330" t="str">
        <f>IF(SUM(E71,E74,E77,E80,E83,E86)=0,"-",SUM(E71,E74,E77,E80,E83,E86))</f>
        <v>-</v>
      </c>
      <c r="F68" s="330" t="str">
        <f>IF(SUM(F71,F74,F77,F80,F83,F86)=0,"-",SUM(F71,F74,F77,F80,F83,F86))</f>
        <v>-</v>
      </c>
      <c r="G68" s="330" t="str">
        <f>IF(SUM(G71,G74,G77,G80,G83,G86)=0,"-",SUM(G71,G74,G77,G80,G83,G86))</f>
        <v>-</v>
      </c>
      <c r="H68" s="330" t="str">
        <f>IF(SUM(H71,H74,H77,H80,H83,H86)=0,"-",SUM(H71,H74,H77,H80,H83,H86))</f>
        <v>-</v>
      </c>
      <c r="I68" s="330" t="str">
        <f>IF(SUM(I71,I74,I77,I80,I83,I86)=0,"-",SUM(I71,I74,I77,I80,I83,I86))</f>
        <v>-</v>
      </c>
      <c r="J68" s="330" t="str">
        <f>IF(SUM(J71,J74,J77,J80,J83,J86)=0,"-",SUM(J71,J74,J77,J80,J83,J86))</f>
        <v>-</v>
      </c>
      <c r="K68" s="330" t="str">
        <f>IF(SUM(K71,K74,K77,K80,K83,K86)=0,"-",SUM(K71,K74,K77,K80,K83,K86))</f>
        <v>-</v>
      </c>
      <c r="L68" s="330" t="str">
        <f>IF(SUM(L71,L74,L77,L80,L83,L86)=0,"-",SUM(L71,L74,L77,L80,L83,L86))</f>
        <v>-</v>
      </c>
      <c r="M68" s="330" t="str">
        <f>IF(SUM(M71,M74,M77,M80,M83,M86)=0,"-",SUM(M71,M74,M77,M80,M83,M86))</f>
        <v>-</v>
      </c>
      <c r="N68" s="330" t="str">
        <f>IF(SUM(N71,N74,N77,N80,N83,N86)=0,"-",SUM(N71,N74,N77,N80,N83,N86))</f>
        <v>-</v>
      </c>
      <c r="O68" s="330" t="str">
        <f>IF(SUM(O71,O74,O77,O80,O83,O86)=0,"-",SUM(O71,O74,O77,O80,O83,O86))</f>
        <v>-</v>
      </c>
      <c r="P68" s="330" t="str">
        <f>IF(SUM(P71,P74,P77,P80,P83,P86)=0,"-",SUM(P71,P74,P77,P80,P83,P86))</f>
        <v>-</v>
      </c>
      <c r="Q68" s="330" t="str">
        <f>IF(SUM(Q71,Q74,Q77,Q80,Q83,Q86)=0,"-",SUM(Q71,Q74,Q77,Q80,Q83,Q86))</f>
        <v>-</v>
      </c>
    </row>
    <row r="69" spans="1:17" s="324" customFormat="1" ht="33" customHeight="1" x14ac:dyDescent="0.35">
      <c r="A69" s="329"/>
      <c r="B69" s="328"/>
      <c r="C69" s="327" t="s">
        <v>146</v>
      </c>
      <c r="D69" s="325"/>
      <c r="E69" s="325"/>
      <c r="F69" s="325"/>
      <c r="G69" s="325"/>
      <c r="H69" s="326">
        <f>IF(SUM(H72,H75,H78,H81,H84,H87)=0,"-",SUM(H72,H75,H78,H81,H84,H87))</f>
        <v>93</v>
      </c>
      <c r="I69" s="325"/>
      <c r="J69" s="326">
        <f>IF(SUM(J72,J75,J78,J81,J84,J87)=0,"-",SUM(J72,J75,J78,J81,J84,J87))</f>
        <v>5</v>
      </c>
      <c r="K69" s="325"/>
      <c r="L69" s="326">
        <f>IF(SUM(L72,L75,L78,L81,L84,L87)=0,"-",SUM(L72,L75,L78,L81,L84,L87))</f>
        <v>37</v>
      </c>
      <c r="M69" s="325"/>
      <c r="N69" s="325"/>
      <c r="O69" s="325"/>
      <c r="P69" s="325"/>
      <c r="Q69" s="325"/>
    </row>
    <row r="70" spans="1:17" ht="16.5" customHeight="1" x14ac:dyDescent="0.35">
      <c r="A70" s="319" t="s">
        <v>145</v>
      </c>
      <c r="B70" s="323" t="s">
        <v>144</v>
      </c>
      <c r="C70" s="322"/>
      <c r="D70" s="321" t="s">
        <v>1</v>
      </c>
      <c r="E70" s="321" t="s">
        <v>1</v>
      </c>
      <c r="F70" s="321">
        <v>1</v>
      </c>
      <c r="G70" s="321">
        <v>2</v>
      </c>
      <c r="H70" s="321" t="s">
        <v>1</v>
      </c>
      <c r="I70" s="321" t="s">
        <v>1</v>
      </c>
      <c r="J70" s="321" t="s">
        <v>1</v>
      </c>
      <c r="K70" s="321" t="s">
        <v>1</v>
      </c>
      <c r="L70" s="321">
        <v>1</v>
      </c>
      <c r="M70" s="321">
        <v>2</v>
      </c>
      <c r="N70" s="321" t="s">
        <v>1</v>
      </c>
      <c r="O70" s="321" t="s">
        <v>1</v>
      </c>
      <c r="P70" s="321">
        <v>1</v>
      </c>
      <c r="Q70" s="321">
        <v>1</v>
      </c>
    </row>
    <row r="71" spans="1:17" ht="16.5" customHeight="1" x14ac:dyDescent="0.35">
      <c r="A71" s="319"/>
      <c r="B71" s="320"/>
      <c r="C71" s="317" t="s">
        <v>143</v>
      </c>
      <c r="D71" s="316" t="s">
        <v>1</v>
      </c>
      <c r="E71" s="316" t="s">
        <v>1</v>
      </c>
      <c r="F71" s="316" t="s">
        <v>1</v>
      </c>
      <c r="G71" s="316" t="s">
        <v>1</v>
      </c>
      <c r="H71" s="316" t="s">
        <v>1</v>
      </c>
      <c r="I71" s="316" t="s">
        <v>1</v>
      </c>
      <c r="J71" s="316" t="s">
        <v>1</v>
      </c>
      <c r="K71" s="316" t="s">
        <v>1</v>
      </c>
      <c r="L71" s="316" t="s">
        <v>1</v>
      </c>
      <c r="M71" s="316" t="s">
        <v>1</v>
      </c>
      <c r="N71" s="316" t="s">
        <v>1</v>
      </c>
      <c r="O71" s="316" t="s">
        <v>1</v>
      </c>
      <c r="P71" s="316" t="s">
        <v>1</v>
      </c>
      <c r="Q71" s="316" t="s">
        <v>1</v>
      </c>
    </row>
    <row r="72" spans="1:17" ht="33" customHeight="1" x14ac:dyDescent="0.35">
      <c r="A72" s="319"/>
      <c r="B72" s="318"/>
      <c r="C72" s="317" t="s">
        <v>142</v>
      </c>
      <c r="D72" s="315"/>
      <c r="E72" s="315"/>
      <c r="F72" s="315"/>
      <c r="G72" s="315"/>
      <c r="H72" s="316" t="s">
        <v>1</v>
      </c>
      <c r="I72" s="315"/>
      <c r="J72" s="316" t="s">
        <v>1</v>
      </c>
      <c r="K72" s="315"/>
      <c r="L72" s="316" t="s">
        <v>1</v>
      </c>
      <c r="M72" s="315"/>
      <c r="N72" s="315"/>
      <c r="O72" s="315"/>
      <c r="P72" s="315"/>
      <c r="Q72" s="315"/>
    </row>
    <row r="73" spans="1:17" ht="16.5" customHeight="1" x14ac:dyDescent="0.35">
      <c r="A73" s="314" t="s">
        <v>8</v>
      </c>
      <c r="B73" s="313" t="s">
        <v>144</v>
      </c>
      <c r="C73" s="312"/>
      <c r="D73" s="311" t="s">
        <v>1</v>
      </c>
      <c r="E73" s="311" t="s">
        <v>1</v>
      </c>
      <c r="F73" s="311">
        <v>2</v>
      </c>
      <c r="G73" s="311">
        <v>2</v>
      </c>
      <c r="H73" s="311">
        <v>30</v>
      </c>
      <c r="I73" s="311">
        <v>36</v>
      </c>
      <c r="J73" s="311">
        <v>5</v>
      </c>
      <c r="K73" s="311">
        <v>5</v>
      </c>
      <c r="L73" s="311">
        <v>21</v>
      </c>
      <c r="M73" s="311">
        <v>25</v>
      </c>
      <c r="N73" s="311">
        <v>14</v>
      </c>
      <c r="O73" s="311">
        <v>14</v>
      </c>
      <c r="P73" s="311">
        <v>1</v>
      </c>
      <c r="Q73" s="311">
        <v>1</v>
      </c>
    </row>
    <row r="74" spans="1:17" ht="16.5" customHeight="1" x14ac:dyDescent="0.35">
      <c r="A74" s="310"/>
      <c r="B74" s="309"/>
      <c r="C74" s="306" t="s">
        <v>143</v>
      </c>
      <c r="D74" s="305" t="s">
        <v>1</v>
      </c>
      <c r="E74" s="305" t="s">
        <v>1</v>
      </c>
      <c r="F74" s="305" t="s">
        <v>1</v>
      </c>
      <c r="G74" s="305" t="s">
        <v>1</v>
      </c>
      <c r="H74" s="305" t="s">
        <v>1</v>
      </c>
      <c r="I74" s="305" t="s">
        <v>1</v>
      </c>
      <c r="J74" s="305" t="s">
        <v>1</v>
      </c>
      <c r="K74" s="305" t="s">
        <v>1</v>
      </c>
      <c r="L74" s="305" t="s">
        <v>1</v>
      </c>
      <c r="M74" s="305" t="s">
        <v>1</v>
      </c>
      <c r="N74" s="305" t="s">
        <v>1</v>
      </c>
      <c r="O74" s="305" t="s">
        <v>1</v>
      </c>
      <c r="P74" s="305" t="s">
        <v>1</v>
      </c>
      <c r="Q74" s="305" t="s">
        <v>1</v>
      </c>
    </row>
    <row r="75" spans="1:17" ht="33" customHeight="1" x14ac:dyDescent="0.35">
      <c r="A75" s="308"/>
      <c r="B75" s="307"/>
      <c r="C75" s="306" t="s">
        <v>142</v>
      </c>
      <c r="D75" s="304"/>
      <c r="E75" s="304"/>
      <c r="F75" s="304"/>
      <c r="G75" s="304"/>
      <c r="H75" s="305">
        <v>30</v>
      </c>
      <c r="I75" s="304"/>
      <c r="J75" s="305">
        <v>5</v>
      </c>
      <c r="K75" s="304"/>
      <c r="L75" s="305">
        <v>21</v>
      </c>
      <c r="M75" s="304"/>
      <c r="N75" s="304"/>
      <c r="O75" s="304"/>
      <c r="P75" s="304"/>
      <c r="Q75" s="304"/>
    </row>
    <row r="76" spans="1:17" ht="16.5" customHeight="1" x14ac:dyDescent="0.35">
      <c r="A76" s="314" t="s">
        <v>7</v>
      </c>
      <c r="B76" s="313" t="s">
        <v>144</v>
      </c>
      <c r="C76" s="312"/>
      <c r="D76" s="311">
        <v>2</v>
      </c>
      <c r="E76" s="311">
        <v>3</v>
      </c>
      <c r="F76" s="311">
        <v>30</v>
      </c>
      <c r="G76" s="311">
        <v>33</v>
      </c>
      <c r="H76" s="311">
        <v>27</v>
      </c>
      <c r="I76" s="311">
        <v>30</v>
      </c>
      <c r="J76" s="311" t="s">
        <v>1</v>
      </c>
      <c r="K76" s="311" t="s">
        <v>1</v>
      </c>
      <c r="L76" s="311">
        <v>5</v>
      </c>
      <c r="M76" s="311">
        <v>10</v>
      </c>
      <c r="N76" s="311">
        <v>12</v>
      </c>
      <c r="O76" s="311">
        <v>30</v>
      </c>
      <c r="P76" s="311">
        <v>14</v>
      </c>
      <c r="Q76" s="311">
        <v>60</v>
      </c>
    </row>
    <row r="77" spans="1:17" ht="16.5" customHeight="1" x14ac:dyDescent="0.35">
      <c r="A77" s="310"/>
      <c r="B77" s="309"/>
      <c r="C77" s="306" t="s">
        <v>143</v>
      </c>
      <c r="D77" s="305" t="s">
        <v>1</v>
      </c>
      <c r="E77" s="305" t="s">
        <v>1</v>
      </c>
      <c r="F77" s="305" t="s">
        <v>1</v>
      </c>
      <c r="G77" s="305" t="s">
        <v>1</v>
      </c>
      <c r="H77" s="305" t="s">
        <v>1</v>
      </c>
      <c r="I77" s="305" t="s">
        <v>1</v>
      </c>
      <c r="J77" s="305" t="s">
        <v>1</v>
      </c>
      <c r="K77" s="305" t="s">
        <v>1</v>
      </c>
      <c r="L77" s="305" t="s">
        <v>1</v>
      </c>
      <c r="M77" s="305" t="s">
        <v>1</v>
      </c>
      <c r="N77" s="305" t="s">
        <v>1</v>
      </c>
      <c r="O77" s="305" t="s">
        <v>1</v>
      </c>
      <c r="P77" s="305" t="s">
        <v>1</v>
      </c>
      <c r="Q77" s="305" t="s">
        <v>1</v>
      </c>
    </row>
    <row r="78" spans="1:17" ht="33" customHeight="1" x14ac:dyDescent="0.35">
      <c r="A78" s="308"/>
      <c r="B78" s="307"/>
      <c r="C78" s="306" t="s">
        <v>142</v>
      </c>
      <c r="D78" s="304"/>
      <c r="E78" s="304"/>
      <c r="F78" s="304"/>
      <c r="G78" s="304"/>
      <c r="H78" s="305">
        <v>27</v>
      </c>
      <c r="I78" s="304"/>
      <c r="J78" s="305" t="s">
        <v>1</v>
      </c>
      <c r="K78" s="304"/>
      <c r="L78" s="305" t="s">
        <v>1</v>
      </c>
      <c r="M78" s="304"/>
      <c r="N78" s="304"/>
      <c r="O78" s="304"/>
      <c r="P78" s="304"/>
      <c r="Q78" s="304"/>
    </row>
    <row r="79" spans="1:17" ht="16.5" customHeight="1" x14ac:dyDescent="0.35">
      <c r="A79" s="314" t="s">
        <v>6</v>
      </c>
      <c r="B79" s="313" t="s">
        <v>144</v>
      </c>
      <c r="C79" s="312"/>
      <c r="D79" s="311">
        <v>2</v>
      </c>
      <c r="E79" s="311">
        <v>2</v>
      </c>
      <c r="F79" s="311">
        <v>30</v>
      </c>
      <c r="G79" s="311">
        <v>34</v>
      </c>
      <c r="H79" s="311">
        <v>17</v>
      </c>
      <c r="I79" s="311">
        <v>17</v>
      </c>
      <c r="J79" s="311" t="s">
        <v>1</v>
      </c>
      <c r="K79" s="311" t="s">
        <v>1</v>
      </c>
      <c r="L79" s="311">
        <v>16</v>
      </c>
      <c r="M79" s="311">
        <v>17</v>
      </c>
      <c r="N79" s="311">
        <v>9</v>
      </c>
      <c r="O79" s="311">
        <v>12</v>
      </c>
      <c r="P79" s="311" t="s">
        <v>1</v>
      </c>
      <c r="Q79" s="311" t="s">
        <v>1</v>
      </c>
    </row>
    <row r="80" spans="1:17" ht="16.5" customHeight="1" x14ac:dyDescent="0.35">
      <c r="A80" s="310"/>
      <c r="B80" s="309"/>
      <c r="C80" s="306" t="s">
        <v>143</v>
      </c>
      <c r="D80" s="305" t="s">
        <v>1</v>
      </c>
      <c r="E80" s="305" t="s">
        <v>1</v>
      </c>
      <c r="F80" s="305" t="s">
        <v>1</v>
      </c>
      <c r="G80" s="305" t="s">
        <v>1</v>
      </c>
      <c r="H80" s="305" t="s">
        <v>1</v>
      </c>
      <c r="I80" s="305" t="s">
        <v>1</v>
      </c>
      <c r="J80" s="305" t="s">
        <v>1</v>
      </c>
      <c r="K80" s="305" t="s">
        <v>1</v>
      </c>
      <c r="L80" s="305" t="s">
        <v>1</v>
      </c>
      <c r="M80" s="305" t="s">
        <v>1</v>
      </c>
      <c r="N80" s="305" t="s">
        <v>1</v>
      </c>
      <c r="O80" s="305" t="s">
        <v>1</v>
      </c>
      <c r="P80" s="305" t="s">
        <v>1</v>
      </c>
      <c r="Q80" s="305" t="s">
        <v>1</v>
      </c>
    </row>
    <row r="81" spans="1:18" ht="33" customHeight="1" x14ac:dyDescent="0.35">
      <c r="A81" s="308"/>
      <c r="B81" s="307"/>
      <c r="C81" s="306" t="s">
        <v>142</v>
      </c>
      <c r="D81" s="304"/>
      <c r="E81" s="304"/>
      <c r="F81" s="304"/>
      <c r="G81" s="304"/>
      <c r="H81" s="305">
        <v>17</v>
      </c>
      <c r="I81" s="304"/>
      <c r="J81" s="305" t="s">
        <v>1</v>
      </c>
      <c r="K81" s="304"/>
      <c r="L81" s="305">
        <v>16</v>
      </c>
      <c r="M81" s="304"/>
      <c r="N81" s="304"/>
      <c r="O81" s="304"/>
      <c r="P81" s="304"/>
      <c r="Q81" s="304"/>
    </row>
    <row r="82" spans="1:18" ht="16.5" customHeight="1" x14ac:dyDescent="0.35">
      <c r="A82" s="314" t="s">
        <v>5</v>
      </c>
      <c r="B82" s="313" t="s">
        <v>144</v>
      </c>
      <c r="C82" s="312"/>
      <c r="D82" s="311">
        <v>3</v>
      </c>
      <c r="E82" s="311">
        <v>4</v>
      </c>
      <c r="F82" s="311">
        <v>20</v>
      </c>
      <c r="G82" s="311">
        <v>47</v>
      </c>
      <c r="H82" s="311">
        <v>17</v>
      </c>
      <c r="I82" s="311">
        <v>26</v>
      </c>
      <c r="J82" s="311">
        <v>1</v>
      </c>
      <c r="K82" s="311">
        <v>7</v>
      </c>
      <c r="L82" s="311">
        <v>2</v>
      </c>
      <c r="M82" s="311">
        <v>2</v>
      </c>
      <c r="N82" s="311" t="s">
        <v>1</v>
      </c>
      <c r="O82" s="311" t="s">
        <v>1</v>
      </c>
      <c r="P82" s="311" t="s">
        <v>1</v>
      </c>
      <c r="Q82" s="311" t="s">
        <v>1</v>
      </c>
    </row>
    <row r="83" spans="1:18" ht="16.5" customHeight="1" x14ac:dyDescent="0.35">
      <c r="A83" s="310"/>
      <c r="B83" s="309"/>
      <c r="C83" s="306" t="s">
        <v>143</v>
      </c>
      <c r="D83" s="305" t="s">
        <v>1</v>
      </c>
      <c r="E83" s="305" t="s">
        <v>1</v>
      </c>
      <c r="F83" s="305" t="s">
        <v>1</v>
      </c>
      <c r="G83" s="305" t="s">
        <v>1</v>
      </c>
      <c r="H83" s="305" t="s">
        <v>1</v>
      </c>
      <c r="I83" s="305" t="s">
        <v>1</v>
      </c>
      <c r="J83" s="305" t="s">
        <v>1</v>
      </c>
      <c r="K83" s="305" t="s">
        <v>1</v>
      </c>
      <c r="L83" s="305" t="s">
        <v>1</v>
      </c>
      <c r="M83" s="305" t="s">
        <v>1</v>
      </c>
      <c r="N83" s="305" t="s">
        <v>1</v>
      </c>
      <c r="O83" s="305" t="s">
        <v>1</v>
      </c>
      <c r="P83" s="305" t="s">
        <v>1</v>
      </c>
      <c r="Q83" s="305" t="s">
        <v>1</v>
      </c>
    </row>
    <row r="84" spans="1:18" ht="33" customHeight="1" x14ac:dyDescent="0.35">
      <c r="A84" s="308"/>
      <c r="B84" s="307"/>
      <c r="C84" s="306" t="s">
        <v>142</v>
      </c>
      <c r="D84" s="304"/>
      <c r="E84" s="304"/>
      <c r="F84" s="304"/>
      <c r="G84" s="304"/>
      <c r="H84" s="305" t="s">
        <v>1</v>
      </c>
      <c r="I84" s="304"/>
      <c r="J84" s="305" t="s">
        <v>1</v>
      </c>
      <c r="K84" s="304"/>
      <c r="L84" s="305" t="s">
        <v>1</v>
      </c>
      <c r="M84" s="304"/>
      <c r="N84" s="304"/>
      <c r="O84" s="304"/>
      <c r="P84" s="304"/>
      <c r="Q84" s="304"/>
    </row>
    <row r="85" spans="1:18" ht="16.5" customHeight="1" x14ac:dyDescent="0.35">
      <c r="A85" s="314" t="s">
        <v>4</v>
      </c>
      <c r="B85" s="313" t="s">
        <v>144</v>
      </c>
      <c r="C85" s="312"/>
      <c r="D85" s="311">
        <v>1</v>
      </c>
      <c r="E85" s="311">
        <v>1</v>
      </c>
      <c r="F85" s="311">
        <v>19</v>
      </c>
      <c r="G85" s="311">
        <v>21</v>
      </c>
      <c r="H85" s="311">
        <v>19</v>
      </c>
      <c r="I85" s="311">
        <v>21</v>
      </c>
      <c r="J85" s="311" t="s">
        <v>1</v>
      </c>
      <c r="K85" s="311" t="s">
        <v>1</v>
      </c>
      <c r="L85" s="311">
        <v>4</v>
      </c>
      <c r="M85" s="311">
        <v>6</v>
      </c>
      <c r="N85" s="311">
        <v>5</v>
      </c>
      <c r="O85" s="311">
        <v>5</v>
      </c>
      <c r="P85" s="311" t="s">
        <v>1</v>
      </c>
      <c r="Q85" s="311" t="s">
        <v>1</v>
      </c>
    </row>
    <row r="86" spans="1:18" ht="16.5" customHeight="1" x14ac:dyDescent="0.35">
      <c r="A86" s="310"/>
      <c r="B86" s="309"/>
      <c r="C86" s="306" t="s">
        <v>143</v>
      </c>
      <c r="D86" s="305" t="s">
        <v>1</v>
      </c>
      <c r="E86" s="305" t="s">
        <v>1</v>
      </c>
      <c r="F86" s="305" t="s">
        <v>1</v>
      </c>
      <c r="G86" s="305" t="s">
        <v>1</v>
      </c>
      <c r="H86" s="305" t="s">
        <v>1</v>
      </c>
      <c r="I86" s="305" t="s">
        <v>1</v>
      </c>
      <c r="J86" s="305" t="s">
        <v>1</v>
      </c>
      <c r="K86" s="305" t="s">
        <v>1</v>
      </c>
      <c r="L86" s="305" t="s">
        <v>1</v>
      </c>
      <c r="M86" s="305" t="s">
        <v>1</v>
      </c>
      <c r="N86" s="305" t="s">
        <v>1</v>
      </c>
      <c r="O86" s="305" t="s">
        <v>1</v>
      </c>
      <c r="P86" s="305" t="s">
        <v>1</v>
      </c>
      <c r="Q86" s="305" t="s">
        <v>1</v>
      </c>
    </row>
    <row r="87" spans="1:18" ht="33" customHeight="1" x14ac:dyDescent="0.35">
      <c r="A87" s="308"/>
      <c r="B87" s="307"/>
      <c r="C87" s="306" t="s">
        <v>142</v>
      </c>
      <c r="D87" s="304"/>
      <c r="E87" s="304"/>
      <c r="F87" s="304"/>
      <c r="G87" s="304"/>
      <c r="H87" s="305">
        <v>19</v>
      </c>
      <c r="I87" s="304"/>
      <c r="J87" s="305" t="s">
        <v>1</v>
      </c>
      <c r="K87" s="304"/>
      <c r="L87" s="305" t="s">
        <v>1</v>
      </c>
      <c r="M87" s="304"/>
      <c r="N87" s="304"/>
      <c r="O87" s="304"/>
      <c r="P87" s="304"/>
      <c r="Q87" s="304"/>
    </row>
    <row r="88" spans="1:18" ht="16.5" customHeight="1" x14ac:dyDescent="0.35">
      <c r="A88" s="303" t="s">
        <v>0</v>
      </c>
      <c r="B88" s="303"/>
      <c r="C88" s="303"/>
      <c r="D88" s="302"/>
      <c r="E88" s="302"/>
      <c r="F88" s="302"/>
      <c r="G88" s="302"/>
      <c r="H88" s="302"/>
      <c r="I88" s="302"/>
      <c r="J88" s="302"/>
      <c r="K88" s="302"/>
      <c r="L88" s="302"/>
      <c r="M88" s="302"/>
      <c r="N88" s="302"/>
      <c r="O88" s="301"/>
      <c r="P88" s="302"/>
      <c r="Q88" s="301"/>
    </row>
    <row r="89" spans="1:18" ht="16.5" customHeight="1" x14ac:dyDescent="0.35">
      <c r="A89" s="303"/>
      <c r="B89" s="303"/>
      <c r="C89" s="303"/>
      <c r="D89" s="303"/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302"/>
      <c r="P89" s="302"/>
      <c r="Q89" s="302"/>
      <c r="R89" s="302"/>
    </row>
    <row r="90" spans="1:18" x14ac:dyDescent="0.35">
      <c r="B90" s="303"/>
      <c r="C90" s="303"/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301"/>
      <c r="P90" s="302"/>
      <c r="Q90" s="301"/>
    </row>
    <row r="91" spans="1:18" x14ac:dyDescent="0.35">
      <c r="B91" s="303"/>
      <c r="C91" s="303"/>
      <c r="D91" s="302"/>
      <c r="E91" s="302"/>
      <c r="F91" s="302"/>
      <c r="G91" s="302"/>
      <c r="H91" s="302"/>
      <c r="I91" s="302"/>
      <c r="J91" s="302"/>
      <c r="K91" s="302"/>
      <c r="L91" s="302"/>
      <c r="M91" s="302"/>
      <c r="N91" s="302"/>
      <c r="O91" s="301"/>
      <c r="P91" s="302"/>
      <c r="Q91" s="301"/>
    </row>
    <row r="92" spans="1:18" x14ac:dyDescent="0.35">
      <c r="B92" s="303"/>
      <c r="C92" s="303"/>
      <c r="D92" s="302"/>
      <c r="E92" s="302"/>
      <c r="F92" s="302"/>
      <c r="G92" s="302"/>
      <c r="H92" s="302"/>
      <c r="I92" s="302"/>
      <c r="J92" s="302"/>
      <c r="K92" s="302"/>
      <c r="L92" s="302"/>
      <c r="M92" s="302"/>
      <c r="N92" s="302"/>
      <c r="O92" s="301"/>
      <c r="P92" s="302"/>
      <c r="Q92" s="301"/>
    </row>
  </sheetData>
  <mergeCells count="29">
    <mergeCell ref="A61:A63"/>
    <mergeCell ref="A43:A45"/>
    <mergeCell ref="A85:A87"/>
    <mergeCell ref="A64:A66"/>
    <mergeCell ref="A40:A42"/>
    <mergeCell ref="A73:A75"/>
    <mergeCell ref="A76:A78"/>
    <mergeCell ref="A79:A81"/>
    <mergeCell ref="A82:A84"/>
    <mergeCell ref="A52:A54"/>
    <mergeCell ref="A55:A57"/>
    <mergeCell ref="A58:A60"/>
    <mergeCell ref="P2:Q2"/>
    <mergeCell ref="B2:C3"/>
    <mergeCell ref="D2:E2"/>
    <mergeCell ref="F2:G2"/>
    <mergeCell ref="H2:I2"/>
    <mergeCell ref="J2:K2"/>
    <mergeCell ref="L2:M2"/>
    <mergeCell ref="A31:A33"/>
    <mergeCell ref="A34:A36"/>
    <mergeCell ref="A7:A9"/>
    <mergeCell ref="A37:A39"/>
    <mergeCell ref="N2:O2"/>
    <mergeCell ref="A22:A24"/>
    <mergeCell ref="A19:A21"/>
    <mergeCell ref="A25:A27"/>
    <mergeCell ref="A16:A18"/>
    <mergeCell ref="A28:A30"/>
  </mergeCells>
  <phoneticPr fontId="8"/>
  <printOptions horizontalCentered="1"/>
  <pageMargins left="0.78740157480314965" right="0.78740157480314965" top="0.78740157480314965" bottom="0.19685039370078741" header="0" footer="0"/>
  <headerFooter alignWithMargins="0"/>
  <rowBreaks count="1" manualBreakCount="1">
    <brk id="42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OutlineSymbols="0" zoomScaleNormal="100" zoomScaleSheetLayoutView="80" workbookViewId="0">
      <pane ySplit="2" topLeftCell="A3" activePane="bottomLeft" state="frozen"/>
      <selection pane="bottomLeft"/>
    </sheetView>
  </sheetViews>
  <sheetFormatPr defaultRowHeight="15" x14ac:dyDescent="0.35"/>
  <cols>
    <col min="1" max="1" width="16.625" style="300" customWidth="1"/>
    <col min="2" max="2" width="14.25" style="298" customWidth="1"/>
    <col min="3" max="16" width="7.625" style="298" customWidth="1"/>
    <col min="17" max="17" width="6.375" style="298" customWidth="1"/>
    <col min="18" max="16384" width="9" style="298"/>
  </cols>
  <sheetData>
    <row r="1" spans="1:19" s="405" customFormat="1" ht="18" customHeight="1" x14ac:dyDescent="0.15">
      <c r="A1" s="409" t="s">
        <v>181</v>
      </c>
      <c r="B1" s="409"/>
      <c r="C1" s="409"/>
      <c r="D1" s="409"/>
      <c r="E1" s="409"/>
      <c r="F1" s="409"/>
      <c r="G1" s="409"/>
      <c r="H1" s="409"/>
      <c r="I1" s="409"/>
      <c r="J1" s="409"/>
      <c r="K1" s="408"/>
      <c r="L1" s="408"/>
      <c r="M1" s="408"/>
      <c r="N1" s="408"/>
      <c r="O1" s="408"/>
      <c r="P1" s="408"/>
      <c r="Q1" s="407" t="s">
        <v>180</v>
      </c>
      <c r="R1" s="406"/>
      <c r="S1" s="406"/>
    </row>
    <row r="2" spans="1:19" s="399" customFormat="1" ht="34.5" customHeight="1" x14ac:dyDescent="0.35">
      <c r="A2" s="404"/>
      <c r="B2" s="403"/>
      <c r="C2" s="402" t="s">
        <v>100</v>
      </c>
      <c r="D2" s="401" t="s">
        <v>179</v>
      </c>
      <c r="E2" s="401" t="s">
        <v>178</v>
      </c>
      <c r="F2" s="401" t="s">
        <v>177</v>
      </c>
      <c r="G2" s="401" t="s">
        <v>176</v>
      </c>
      <c r="H2" s="401" t="s">
        <v>175</v>
      </c>
      <c r="I2" s="401" t="s">
        <v>174</v>
      </c>
      <c r="J2" s="401" t="s">
        <v>173</v>
      </c>
      <c r="K2" s="401" t="s">
        <v>172</v>
      </c>
      <c r="L2" s="401" t="s">
        <v>171</v>
      </c>
      <c r="M2" s="401" t="s">
        <v>170</v>
      </c>
      <c r="N2" s="401" t="s">
        <v>169</v>
      </c>
      <c r="O2" s="401" t="s">
        <v>168</v>
      </c>
      <c r="P2" s="401" t="s">
        <v>167</v>
      </c>
      <c r="Q2" s="401" t="s">
        <v>166</v>
      </c>
      <c r="R2" s="400"/>
      <c r="S2" s="400"/>
    </row>
    <row r="3" spans="1:19" s="324" customFormat="1" ht="16.5" customHeight="1" x14ac:dyDescent="0.35">
      <c r="A3" s="398"/>
      <c r="B3" s="397" t="s">
        <v>160</v>
      </c>
      <c r="C3" s="393">
        <f>IF(SUM(D3:Q3)=0,"-",SUM(D3:Q3))</f>
        <v>5308</v>
      </c>
      <c r="D3" s="393">
        <v>4</v>
      </c>
      <c r="E3" s="393">
        <v>15</v>
      </c>
      <c r="F3" s="393">
        <v>59</v>
      </c>
      <c r="G3" s="393">
        <v>88</v>
      </c>
      <c r="H3" s="393">
        <v>116</v>
      </c>
      <c r="I3" s="393">
        <v>201</v>
      </c>
      <c r="J3" s="393">
        <v>1217</v>
      </c>
      <c r="K3" s="393">
        <v>1124</v>
      </c>
      <c r="L3" s="393">
        <v>1044</v>
      </c>
      <c r="M3" s="393">
        <v>977</v>
      </c>
      <c r="N3" s="393">
        <v>424</v>
      </c>
      <c r="O3" s="393">
        <v>39</v>
      </c>
      <c r="P3" s="393" t="s">
        <v>1</v>
      </c>
      <c r="Q3" s="393" t="s">
        <v>1</v>
      </c>
      <c r="R3" s="376"/>
      <c r="S3" s="376"/>
    </row>
    <row r="4" spans="1:19" s="324" customFormat="1" ht="16.5" customHeight="1" x14ac:dyDescent="0.35">
      <c r="A4" s="395"/>
      <c r="B4" s="394" t="s">
        <v>159</v>
      </c>
      <c r="C4" s="393">
        <f>IF(SUM(D4:Q4)=0,"-",SUM(D4:Q4))</f>
        <v>3192</v>
      </c>
      <c r="D4" s="393">
        <v>11</v>
      </c>
      <c r="E4" s="393">
        <v>19</v>
      </c>
      <c r="F4" s="393">
        <v>63</v>
      </c>
      <c r="G4" s="393">
        <v>64</v>
      </c>
      <c r="H4" s="393">
        <v>128</v>
      </c>
      <c r="I4" s="393">
        <v>180</v>
      </c>
      <c r="J4" s="393">
        <v>759</v>
      </c>
      <c r="K4" s="393">
        <v>702</v>
      </c>
      <c r="L4" s="393">
        <v>552</v>
      </c>
      <c r="M4" s="393">
        <v>479</v>
      </c>
      <c r="N4" s="393">
        <v>221</v>
      </c>
      <c r="O4" s="393">
        <v>13</v>
      </c>
      <c r="P4" s="393">
        <v>1</v>
      </c>
      <c r="Q4" s="393" t="s">
        <v>1</v>
      </c>
      <c r="R4" s="376"/>
      <c r="S4" s="376"/>
    </row>
    <row r="5" spans="1:19" s="324" customFormat="1" ht="16.5" customHeight="1" x14ac:dyDescent="0.35">
      <c r="A5" s="395"/>
      <c r="B5" s="394" t="s">
        <v>158</v>
      </c>
      <c r="C5" s="393">
        <f>IF(SUM(D5:Q5)=0,"-",SUM(D5:Q5))</f>
        <v>303</v>
      </c>
      <c r="D5" s="393" t="s">
        <v>1</v>
      </c>
      <c r="E5" s="393">
        <v>5</v>
      </c>
      <c r="F5" s="393">
        <v>9</v>
      </c>
      <c r="G5" s="393">
        <v>14</v>
      </c>
      <c r="H5" s="393">
        <v>18</v>
      </c>
      <c r="I5" s="393">
        <v>17</v>
      </c>
      <c r="J5" s="393">
        <v>79</v>
      </c>
      <c r="K5" s="393">
        <v>52</v>
      </c>
      <c r="L5" s="393">
        <v>49</v>
      </c>
      <c r="M5" s="393">
        <v>40</v>
      </c>
      <c r="N5" s="393">
        <v>20</v>
      </c>
      <c r="O5" s="393" t="s">
        <v>1</v>
      </c>
      <c r="P5" s="393" t="s">
        <v>1</v>
      </c>
      <c r="Q5" s="393" t="s">
        <v>1</v>
      </c>
      <c r="R5" s="376"/>
      <c r="S5" s="376"/>
    </row>
    <row r="6" spans="1:19" s="324" customFormat="1" ht="16.5" customHeight="1" x14ac:dyDescent="0.35">
      <c r="A6" s="396" t="s">
        <v>30</v>
      </c>
      <c r="B6" s="394" t="s">
        <v>157</v>
      </c>
      <c r="C6" s="393">
        <f>IF(SUM(D6:Q6)=0,"-",SUM(D6:Q6))</f>
        <v>153</v>
      </c>
      <c r="D6" s="393" t="s">
        <v>1</v>
      </c>
      <c r="E6" s="393" t="s">
        <v>1</v>
      </c>
      <c r="F6" s="393">
        <v>4</v>
      </c>
      <c r="G6" s="393">
        <v>10</v>
      </c>
      <c r="H6" s="393">
        <v>6</v>
      </c>
      <c r="I6" s="393">
        <v>7</v>
      </c>
      <c r="J6" s="393">
        <v>40</v>
      </c>
      <c r="K6" s="393">
        <v>27</v>
      </c>
      <c r="L6" s="393">
        <v>29</v>
      </c>
      <c r="M6" s="393">
        <v>16</v>
      </c>
      <c r="N6" s="393">
        <v>13</v>
      </c>
      <c r="O6" s="393">
        <v>1</v>
      </c>
      <c r="P6" s="393" t="s">
        <v>1</v>
      </c>
      <c r="Q6" s="393" t="s">
        <v>1</v>
      </c>
      <c r="R6" s="376"/>
      <c r="S6" s="376"/>
    </row>
    <row r="7" spans="1:19" s="324" customFormat="1" ht="16.5" customHeight="1" x14ac:dyDescent="0.35">
      <c r="A7" s="395"/>
      <c r="B7" s="394" t="s">
        <v>156</v>
      </c>
      <c r="C7" s="393">
        <f>IF(SUM(D7:Q7)=0,"-",SUM(D7:Q7))</f>
        <v>91</v>
      </c>
      <c r="D7" s="393" t="s">
        <v>1</v>
      </c>
      <c r="E7" s="393">
        <v>1</v>
      </c>
      <c r="F7" s="393">
        <v>7</v>
      </c>
      <c r="G7" s="393">
        <v>3</v>
      </c>
      <c r="H7" s="393">
        <v>3</v>
      </c>
      <c r="I7" s="393">
        <v>4</v>
      </c>
      <c r="J7" s="393">
        <v>26</v>
      </c>
      <c r="K7" s="393">
        <v>15</v>
      </c>
      <c r="L7" s="393">
        <v>11</v>
      </c>
      <c r="M7" s="393">
        <v>11</v>
      </c>
      <c r="N7" s="393">
        <v>10</v>
      </c>
      <c r="O7" s="393" t="s">
        <v>1</v>
      </c>
      <c r="P7" s="393" t="s">
        <v>1</v>
      </c>
      <c r="Q7" s="393" t="s">
        <v>1</v>
      </c>
      <c r="R7" s="376"/>
      <c r="S7" s="376"/>
    </row>
    <row r="8" spans="1:19" s="324" customFormat="1" ht="16.5" customHeight="1" x14ac:dyDescent="0.35">
      <c r="A8" s="395"/>
      <c r="B8" s="394" t="s">
        <v>155</v>
      </c>
      <c r="C8" s="393" t="str">
        <f>IF(SUM(D8:Q8)=0,"-",SUM(D8:Q8))</f>
        <v>-</v>
      </c>
      <c r="D8" s="393" t="s">
        <v>1</v>
      </c>
      <c r="E8" s="393" t="s">
        <v>1</v>
      </c>
      <c r="F8" s="393" t="s">
        <v>1</v>
      </c>
      <c r="G8" s="393" t="s">
        <v>1</v>
      </c>
      <c r="H8" s="393" t="s">
        <v>1</v>
      </c>
      <c r="I8" s="393" t="s">
        <v>1</v>
      </c>
      <c r="J8" s="393" t="s">
        <v>1</v>
      </c>
      <c r="K8" s="393" t="s">
        <v>1</v>
      </c>
      <c r="L8" s="393" t="s">
        <v>1</v>
      </c>
      <c r="M8" s="393" t="s">
        <v>1</v>
      </c>
      <c r="N8" s="393" t="s">
        <v>1</v>
      </c>
      <c r="O8" s="393" t="s">
        <v>1</v>
      </c>
      <c r="P8" s="393" t="s">
        <v>1</v>
      </c>
      <c r="Q8" s="393" t="s">
        <v>1</v>
      </c>
      <c r="R8" s="376"/>
      <c r="S8" s="376"/>
    </row>
    <row r="9" spans="1:19" s="324" customFormat="1" ht="16.5" customHeight="1" x14ac:dyDescent="0.35">
      <c r="A9" s="392"/>
      <c r="B9" s="391" t="s">
        <v>165</v>
      </c>
      <c r="C9" s="390">
        <f>IF(SUM(D9:Q9)=0,"-",SUM(D9:Q9))</f>
        <v>9047</v>
      </c>
      <c r="D9" s="390">
        <v>15</v>
      </c>
      <c r="E9" s="390">
        <v>40</v>
      </c>
      <c r="F9" s="390">
        <v>142</v>
      </c>
      <c r="G9" s="390">
        <v>179</v>
      </c>
      <c r="H9" s="390">
        <v>271</v>
      </c>
      <c r="I9" s="390">
        <v>409</v>
      </c>
      <c r="J9" s="390">
        <v>2121</v>
      </c>
      <c r="K9" s="390">
        <v>1920</v>
      </c>
      <c r="L9" s="390">
        <v>1685</v>
      </c>
      <c r="M9" s="390">
        <v>1523</v>
      </c>
      <c r="N9" s="390">
        <v>688</v>
      </c>
      <c r="O9" s="390">
        <v>53</v>
      </c>
      <c r="P9" s="390">
        <v>1</v>
      </c>
      <c r="Q9" s="390" t="s">
        <v>1</v>
      </c>
      <c r="R9" s="376"/>
      <c r="S9" s="376"/>
    </row>
    <row r="10" spans="1:19" s="324" customFormat="1" ht="16.5" customHeight="1" x14ac:dyDescent="0.35">
      <c r="A10" s="384" t="s">
        <v>164</v>
      </c>
      <c r="B10" s="379" t="s">
        <v>160</v>
      </c>
      <c r="C10" s="316">
        <f>IF(SUM(D10:Q10)=0,"-",SUM(D10:Q10))</f>
        <v>318</v>
      </c>
      <c r="D10" s="316" t="str">
        <f>IF(SUM(D17,D24)=0,"-",SUM(D17,D24))</f>
        <v>-</v>
      </c>
      <c r="E10" s="316" t="str">
        <f>IF(SUM(E17,E24)=0,"-",SUM(E17,E24))</f>
        <v>-</v>
      </c>
      <c r="F10" s="316">
        <f>IF(SUM(F17,F24)=0,"-",SUM(F17,F24))</f>
        <v>4</v>
      </c>
      <c r="G10" s="316">
        <f>IF(SUM(G17,G24)=0,"-",SUM(G17,G24))</f>
        <v>5</v>
      </c>
      <c r="H10" s="316">
        <f>IF(SUM(H17,H24)=0,"-",SUM(H17,H24))</f>
        <v>5</v>
      </c>
      <c r="I10" s="316">
        <f>IF(SUM(I17,I24)=0,"-",SUM(I17,I24))</f>
        <v>13</v>
      </c>
      <c r="J10" s="316">
        <f>IF(SUM(J17,J24)=0,"-",SUM(J17,J24))</f>
        <v>69</v>
      </c>
      <c r="K10" s="316">
        <f>IF(SUM(K17,K24)=0,"-",SUM(K17,K24))</f>
        <v>68</v>
      </c>
      <c r="L10" s="316">
        <f>IF(SUM(L17,L24)=0,"-",SUM(L17,L24))</f>
        <v>62</v>
      </c>
      <c r="M10" s="316">
        <f>IF(SUM(M17,M24)=0,"-",SUM(M17,M24))</f>
        <v>65</v>
      </c>
      <c r="N10" s="316">
        <f>IF(SUM(N17,N24)=0,"-",SUM(N17,N24))</f>
        <v>26</v>
      </c>
      <c r="O10" s="316">
        <f>IF(SUM(O17,O24)=0,"-",SUM(O17,O24))</f>
        <v>1</v>
      </c>
      <c r="P10" s="316" t="str">
        <f>IF(SUM(P17,P24)=0,"-",SUM(P17,P24))</f>
        <v>-</v>
      </c>
      <c r="Q10" s="316" t="str">
        <f>IF(SUM(Q17,Q24)=0,"-",SUM(Q17,Q24))</f>
        <v>-</v>
      </c>
      <c r="R10" s="376"/>
      <c r="S10" s="376"/>
    </row>
    <row r="11" spans="1:19" s="324" customFormat="1" ht="16.5" customHeight="1" x14ac:dyDescent="0.35">
      <c r="A11" s="383"/>
      <c r="B11" s="379" t="s">
        <v>159</v>
      </c>
      <c r="C11" s="316">
        <f>IF(SUM(D11:Q11)=0,"-",SUM(D11:Q11))</f>
        <v>399</v>
      </c>
      <c r="D11" s="316">
        <f>IF(SUM(D18,D25)=0,"-",SUM(D18,D25))</f>
        <v>3</v>
      </c>
      <c r="E11" s="316">
        <f>IF(SUM(E18,E25)=0,"-",SUM(E18,E25))</f>
        <v>4</v>
      </c>
      <c r="F11" s="316">
        <f>IF(SUM(F18,F25)=0,"-",SUM(F18,F25))</f>
        <v>8</v>
      </c>
      <c r="G11" s="316">
        <f>IF(SUM(G18,G25)=0,"-",SUM(G18,G25))</f>
        <v>9</v>
      </c>
      <c r="H11" s="316">
        <f>IF(SUM(H18,H25)=0,"-",SUM(H18,H25))</f>
        <v>18</v>
      </c>
      <c r="I11" s="316">
        <f>IF(SUM(I18,I25)=0,"-",SUM(I18,I25))</f>
        <v>14</v>
      </c>
      <c r="J11" s="316">
        <f>IF(SUM(J18,J25)=0,"-",SUM(J18,J25))</f>
        <v>89</v>
      </c>
      <c r="K11" s="316">
        <f>IF(SUM(K18,K25)=0,"-",SUM(K18,K25))</f>
        <v>85</v>
      </c>
      <c r="L11" s="316">
        <f>IF(SUM(L18,L25)=0,"-",SUM(L18,L25))</f>
        <v>74</v>
      </c>
      <c r="M11" s="316">
        <f>IF(SUM(M18,M25)=0,"-",SUM(M18,M25))</f>
        <v>70</v>
      </c>
      <c r="N11" s="316">
        <f>IF(SUM(N18,N25)=0,"-",SUM(N18,N25))</f>
        <v>24</v>
      </c>
      <c r="O11" s="316">
        <f>IF(SUM(O18,O25)=0,"-",SUM(O18,O25))</f>
        <v>1</v>
      </c>
      <c r="P11" s="316" t="str">
        <f>IF(SUM(P18,P25)=0,"-",SUM(P18,P25))</f>
        <v>-</v>
      </c>
      <c r="Q11" s="316" t="str">
        <f>IF(SUM(Q18,Q25)=0,"-",SUM(Q18,Q25))</f>
        <v>-</v>
      </c>
      <c r="R11" s="376"/>
      <c r="S11" s="376"/>
    </row>
    <row r="12" spans="1:19" s="324" customFormat="1" ht="16.5" customHeight="1" x14ac:dyDescent="0.35">
      <c r="A12" s="383"/>
      <c r="B12" s="379" t="s">
        <v>158</v>
      </c>
      <c r="C12" s="316">
        <f>IF(SUM(D12:Q12)=0,"-",SUM(D12:Q12))</f>
        <v>32</v>
      </c>
      <c r="D12" s="316" t="str">
        <f>IF(SUM(D19,D26)=0,"-",SUM(D19,D26))</f>
        <v>-</v>
      </c>
      <c r="E12" s="316">
        <f>IF(SUM(E19,E26)=0,"-",SUM(E19,E26))</f>
        <v>2</v>
      </c>
      <c r="F12" s="316" t="str">
        <f>IF(SUM(F19,F26)=0,"-",SUM(F19,F26))</f>
        <v>-</v>
      </c>
      <c r="G12" s="316">
        <f>IF(SUM(G19,G26)=0,"-",SUM(G19,G26))</f>
        <v>2</v>
      </c>
      <c r="H12" s="316">
        <f>IF(SUM(H19,H26)=0,"-",SUM(H19,H26))</f>
        <v>1</v>
      </c>
      <c r="I12" s="316">
        <f>IF(SUM(I19,I26)=0,"-",SUM(I19,I26))</f>
        <v>3</v>
      </c>
      <c r="J12" s="316">
        <f>IF(SUM(J19,J26)=0,"-",SUM(J19,J26))</f>
        <v>6</v>
      </c>
      <c r="K12" s="316">
        <f>IF(SUM(K19,K26)=0,"-",SUM(K19,K26))</f>
        <v>4</v>
      </c>
      <c r="L12" s="316">
        <f>IF(SUM(L19,L26)=0,"-",SUM(L19,L26))</f>
        <v>5</v>
      </c>
      <c r="M12" s="316">
        <f>IF(SUM(M19,M26)=0,"-",SUM(M19,M26))</f>
        <v>8</v>
      </c>
      <c r="N12" s="316">
        <f>IF(SUM(N19,N26)=0,"-",SUM(N19,N26))</f>
        <v>1</v>
      </c>
      <c r="O12" s="316" t="str">
        <f>IF(SUM(O19,O26)=0,"-",SUM(O19,O26))</f>
        <v>-</v>
      </c>
      <c r="P12" s="316" t="str">
        <f>IF(SUM(P19,P26)=0,"-",SUM(P19,P26))</f>
        <v>-</v>
      </c>
      <c r="Q12" s="316" t="str">
        <f>IF(SUM(Q19,Q26)=0,"-",SUM(Q19,Q26))</f>
        <v>-</v>
      </c>
      <c r="R12" s="376"/>
      <c r="S12" s="376"/>
    </row>
    <row r="13" spans="1:19" s="324" customFormat="1" ht="16.5" customHeight="1" x14ac:dyDescent="0.35">
      <c r="A13" s="383"/>
      <c r="B13" s="379" t="s">
        <v>157</v>
      </c>
      <c r="C13" s="316">
        <f>IF(SUM(D13:Q13)=0,"-",SUM(D13:Q13))</f>
        <v>21</v>
      </c>
      <c r="D13" s="316" t="str">
        <f>IF(SUM(D20,D27)=0,"-",SUM(D20,D27))</f>
        <v>-</v>
      </c>
      <c r="E13" s="316" t="str">
        <f>IF(SUM(E20,E27)=0,"-",SUM(E20,E27))</f>
        <v>-</v>
      </c>
      <c r="F13" s="316">
        <f>IF(SUM(F20,F27)=0,"-",SUM(F20,F27))</f>
        <v>4</v>
      </c>
      <c r="G13" s="316">
        <f>IF(SUM(G20,G27)=0,"-",SUM(G20,G27))</f>
        <v>2</v>
      </c>
      <c r="H13" s="316" t="str">
        <f>IF(SUM(H20,H27)=0,"-",SUM(H20,H27))</f>
        <v>-</v>
      </c>
      <c r="I13" s="316" t="str">
        <f>IF(SUM(I20,I27)=0,"-",SUM(I20,I27))</f>
        <v>-</v>
      </c>
      <c r="J13" s="316">
        <f>IF(SUM(J20,J27)=0,"-",SUM(J20,J27))</f>
        <v>3</v>
      </c>
      <c r="K13" s="316">
        <f>IF(SUM(K20,K27)=0,"-",SUM(K20,K27))</f>
        <v>5</v>
      </c>
      <c r="L13" s="316">
        <f>IF(SUM(L20,L27)=0,"-",SUM(L20,L27))</f>
        <v>5</v>
      </c>
      <c r="M13" s="316">
        <f>IF(SUM(M20,M27)=0,"-",SUM(M20,M27))</f>
        <v>2</v>
      </c>
      <c r="N13" s="316" t="str">
        <f>IF(SUM(N20,N27)=0,"-",SUM(N20,N27))</f>
        <v>-</v>
      </c>
      <c r="O13" s="316" t="str">
        <f>IF(SUM(O20,O27)=0,"-",SUM(O20,O27))</f>
        <v>-</v>
      </c>
      <c r="P13" s="316" t="str">
        <f>IF(SUM(P20,P27)=0,"-",SUM(P20,P27))</f>
        <v>-</v>
      </c>
      <c r="Q13" s="316" t="str">
        <f>IF(SUM(Q20,Q27)=0,"-",SUM(Q20,Q27))</f>
        <v>-</v>
      </c>
      <c r="R13" s="376"/>
      <c r="S13" s="376"/>
    </row>
    <row r="14" spans="1:19" s="324" customFormat="1" ht="16.5" customHeight="1" x14ac:dyDescent="0.35">
      <c r="A14" s="383"/>
      <c r="B14" s="379" t="s">
        <v>156</v>
      </c>
      <c r="C14" s="316">
        <f>IF(SUM(D14:Q14)=0,"-",SUM(D14:Q14))</f>
        <v>17</v>
      </c>
      <c r="D14" s="316" t="str">
        <f>IF(SUM(D21,D28)=0,"-",SUM(D21,D28))</f>
        <v>-</v>
      </c>
      <c r="E14" s="316" t="str">
        <f>IF(SUM(E21,E28)=0,"-",SUM(E21,E28))</f>
        <v>-</v>
      </c>
      <c r="F14" s="316">
        <f>IF(SUM(F21,F28)=0,"-",SUM(F21,F28))</f>
        <v>2</v>
      </c>
      <c r="G14" s="316">
        <f>IF(SUM(G21,G28)=0,"-",SUM(G21,G28))</f>
        <v>1</v>
      </c>
      <c r="H14" s="316" t="str">
        <f>IF(SUM(H21,H28)=0,"-",SUM(H21,H28))</f>
        <v>-</v>
      </c>
      <c r="I14" s="316">
        <f>IF(SUM(I21,I28)=0,"-",SUM(I21,I28))</f>
        <v>1</v>
      </c>
      <c r="J14" s="316">
        <f>IF(SUM(J21,J28)=0,"-",SUM(J21,J28))</f>
        <v>7</v>
      </c>
      <c r="K14" s="316">
        <f>IF(SUM(K21,K28)=0,"-",SUM(K21,K28))</f>
        <v>2</v>
      </c>
      <c r="L14" s="316">
        <f>IF(SUM(L21,L28)=0,"-",SUM(L21,L28))</f>
        <v>4</v>
      </c>
      <c r="M14" s="316" t="str">
        <f>IF(SUM(M21,M28)=0,"-",SUM(M21,M28))</f>
        <v>-</v>
      </c>
      <c r="N14" s="316" t="str">
        <f>IF(SUM(N21,N28)=0,"-",SUM(N21,N28))</f>
        <v>-</v>
      </c>
      <c r="O14" s="316" t="str">
        <f>IF(SUM(O21,O28)=0,"-",SUM(O21,O28))</f>
        <v>-</v>
      </c>
      <c r="P14" s="316" t="str">
        <f>IF(SUM(P21,P28)=0,"-",SUM(P21,P28))</f>
        <v>-</v>
      </c>
      <c r="Q14" s="316" t="str">
        <f>IF(SUM(Q21,Q28)=0,"-",SUM(Q21,Q28))</f>
        <v>-</v>
      </c>
      <c r="R14" s="376"/>
      <c r="S14" s="376"/>
    </row>
    <row r="15" spans="1:19" s="324" customFormat="1" ht="16.5" customHeight="1" x14ac:dyDescent="0.35">
      <c r="A15" s="383"/>
      <c r="B15" s="379" t="s">
        <v>155</v>
      </c>
      <c r="C15" s="316" t="str">
        <f>IF(SUM(D15:Q15)=0,"-",SUM(D15:Q15))</f>
        <v>-</v>
      </c>
      <c r="D15" s="316" t="str">
        <f>IF(SUM(D22,D29)=0,"-",SUM(D22,D29))</f>
        <v>-</v>
      </c>
      <c r="E15" s="316" t="str">
        <f>IF(SUM(E22,E29)=0,"-",SUM(E22,E29))</f>
        <v>-</v>
      </c>
      <c r="F15" s="316" t="str">
        <f>IF(SUM(F22,F29)=0,"-",SUM(F22,F29))</f>
        <v>-</v>
      </c>
      <c r="G15" s="316" t="str">
        <f>IF(SUM(G22,G29)=0,"-",SUM(G22,G29))</f>
        <v>-</v>
      </c>
      <c r="H15" s="316" t="str">
        <f>IF(SUM(H22,H29)=0,"-",SUM(H22,H29))</f>
        <v>-</v>
      </c>
      <c r="I15" s="316" t="str">
        <f>IF(SUM(I22,I29)=0,"-",SUM(I22,I29))</f>
        <v>-</v>
      </c>
      <c r="J15" s="316" t="str">
        <f>IF(SUM(J22,J29)=0,"-",SUM(J22,J29))</f>
        <v>-</v>
      </c>
      <c r="K15" s="316" t="str">
        <f>IF(SUM(K22,K29)=0,"-",SUM(K22,K29))</f>
        <v>-</v>
      </c>
      <c r="L15" s="316" t="str">
        <f>IF(SUM(L22,L29)=0,"-",SUM(L22,L29))</f>
        <v>-</v>
      </c>
      <c r="M15" s="316" t="str">
        <f>IF(SUM(M22,M29)=0,"-",SUM(M22,M29))</f>
        <v>-</v>
      </c>
      <c r="N15" s="316" t="str">
        <f>IF(SUM(N22,N29)=0,"-",SUM(N22,N29))</f>
        <v>-</v>
      </c>
      <c r="O15" s="316" t="str">
        <f>IF(SUM(O22,O29)=0,"-",SUM(O22,O29))</f>
        <v>-</v>
      </c>
      <c r="P15" s="316" t="str">
        <f>IF(SUM(P22,P29)=0,"-",SUM(P22,P29))</f>
        <v>-</v>
      </c>
      <c r="Q15" s="316" t="str">
        <f>IF(SUM(Q22,Q29)=0,"-",SUM(Q22,Q29))</f>
        <v>-</v>
      </c>
      <c r="R15" s="376"/>
      <c r="S15" s="376"/>
    </row>
    <row r="16" spans="1:19" s="324" customFormat="1" ht="16.5" customHeight="1" x14ac:dyDescent="0.35">
      <c r="A16" s="382"/>
      <c r="B16" s="377" t="s">
        <v>154</v>
      </c>
      <c r="C16" s="321">
        <f>IF(SUM(D16:Q16)=0,"-",SUM(D16:Q16))</f>
        <v>787</v>
      </c>
      <c r="D16" s="321">
        <f>IF(SUM(D23,D30)=0,"-",SUM(D23,D30))</f>
        <v>3</v>
      </c>
      <c r="E16" s="321">
        <f>IF(SUM(E23,E30)=0,"-",SUM(E23,E30))</f>
        <v>6</v>
      </c>
      <c r="F16" s="321">
        <f>IF(SUM(F23,F30)=0,"-",SUM(F23,F30))</f>
        <v>18</v>
      </c>
      <c r="G16" s="321">
        <f>IF(SUM(G23,G30)=0,"-",SUM(G23,G30))</f>
        <v>19</v>
      </c>
      <c r="H16" s="321">
        <f>IF(SUM(H23,H30)=0,"-",SUM(H23,H30))</f>
        <v>24</v>
      </c>
      <c r="I16" s="321">
        <f>IF(SUM(I23,I30)=0,"-",SUM(I23,I30))</f>
        <v>31</v>
      </c>
      <c r="J16" s="321">
        <f>IF(SUM(J23,J30)=0,"-",SUM(J23,J30))</f>
        <v>174</v>
      </c>
      <c r="K16" s="321">
        <f>IF(SUM(K23,K30)=0,"-",SUM(K23,K30))</f>
        <v>164</v>
      </c>
      <c r="L16" s="321">
        <f>IF(SUM(L23,L30)=0,"-",SUM(L23,L30))</f>
        <v>150</v>
      </c>
      <c r="M16" s="321">
        <f>IF(SUM(M23,M30)=0,"-",SUM(M23,M30))</f>
        <v>145</v>
      </c>
      <c r="N16" s="321">
        <f>IF(SUM(N23,N30)=0,"-",SUM(N23,N30))</f>
        <v>51</v>
      </c>
      <c r="O16" s="321">
        <f>IF(SUM(O23,O30)=0,"-",SUM(O23,O30))</f>
        <v>2</v>
      </c>
      <c r="P16" s="321" t="str">
        <f>IF(SUM(P23,P30)=0,"-",SUM(P23,P30))</f>
        <v>-</v>
      </c>
      <c r="Q16" s="321" t="str">
        <f>IF(SUM(Q23,Q30)=0,"-",SUM(Q23,Q30))</f>
        <v>-</v>
      </c>
      <c r="R16" s="376"/>
      <c r="S16" s="376"/>
    </row>
    <row r="17" spans="1:19" s="324" customFormat="1" ht="16.5" customHeight="1" x14ac:dyDescent="0.35">
      <c r="A17" s="381" t="s">
        <v>27</v>
      </c>
      <c r="B17" s="379" t="s">
        <v>160</v>
      </c>
      <c r="C17" s="316" t="str">
        <f>IF(SUM(D17:Q17)=0,"-",SUM(D17:Q17))</f>
        <v>-</v>
      </c>
      <c r="D17" s="316" t="s">
        <v>1</v>
      </c>
      <c r="E17" s="316" t="s">
        <v>1</v>
      </c>
      <c r="F17" s="316" t="s">
        <v>1</v>
      </c>
      <c r="G17" s="316" t="s">
        <v>1</v>
      </c>
      <c r="H17" s="316" t="s">
        <v>1</v>
      </c>
      <c r="I17" s="316" t="s">
        <v>1</v>
      </c>
      <c r="J17" s="316" t="s">
        <v>1</v>
      </c>
      <c r="K17" s="316" t="s">
        <v>1</v>
      </c>
      <c r="L17" s="316" t="s">
        <v>1</v>
      </c>
      <c r="M17" s="316" t="s">
        <v>1</v>
      </c>
      <c r="N17" s="316" t="s">
        <v>1</v>
      </c>
      <c r="O17" s="316" t="s">
        <v>1</v>
      </c>
      <c r="P17" s="316" t="s">
        <v>1</v>
      </c>
      <c r="Q17" s="316" t="s">
        <v>1</v>
      </c>
      <c r="R17" s="376"/>
      <c r="S17" s="376"/>
    </row>
    <row r="18" spans="1:19" s="324" customFormat="1" ht="16.5" customHeight="1" x14ac:dyDescent="0.35">
      <c r="A18" s="380"/>
      <c r="B18" s="379" t="s">
        <v>159</v>
      </c>
      <c r="C18" s="316" t="str">
        <f>IF(SUM(D18:Q18)=0,"-",SUM(D18:Q18))</f>
        <v>-</v>
      </c>
      <c r="D18" s="316" t="s">
        <v>1</v>
      </c>
      <c r="E18" s="316" t="s">
        <v>1</v>
      </c>
      <c r="F18" s="316" t="s">
        <v>1</v>
      </c>
      <c r="G18" s="316" t="s">
        <v>1</v>
      </c>
      <c r="H18" s="316" t="s">
        <v>1</v>
      </c>
      <c r="I18" s="316" t="s">
        <v>1</v>
      </c>
      <c r="J18" s="316" t="s">
        <v>1</v>
      </c>
      <c r="K18" s="316" t="s">
        <v>1</v>
      </c>
      <c r="L18" s="316" t="s">
        <v>1</v>
      </c>
      <c r="M18" s="316" t="s">
        <v>1</v>
      </c>
      <c r="N18" s="316" t="s">
        <v>1</v>
      </c>
      <c r="O18" s="316" t="s">
        <v>1</v>
      </c>
      <c r="P18" s="316" t="s">
        <v>1</v>
      </c>
      <c r="Q18" s="316" t="s">
        <v>1</v>
      </c>
      <c r="R18" s="376"/>
      <c r="S18" s="376"/>
    </row>
    <row r="19" spans="1:19" s="324" customFormat="1" ht="16.5" customHeight="1" x14ac:dyDescent="0.35">
      <c r="A19" s="380"/>
      <c r="B19" s="379" t="s">
        <v>158</v>
      </c>
      <c r="C19" s="316">
        <f>IF(SUM(D19:Q19)=0,"-",SUM(D19:Q19))</f>
        <v>9</v>
      </c>
      <c r="D19" s="316" t="s">
        <v>1</v>
      </c>
      <c r="E19" s="316">
        <v>1</v>
      </c>
      <c r="F19" s="316" t="s">
        <v>1</v>
      </c>
      <c r="G19" s="316">
        <v>1</v>
      </c>
      <c r="H19" s="316">
        <v>1</v>
      </c>
      <c r="I19" s="316">
        <v>1</v>
      </c>
      <c r="J19" s="316">
        <v>0</v>
      </c>
      <c r="K19" s="316">
        <v>1</v>
      </c>
      <c r="L19" s="316">
        <v>1</v>
      </c>
      <c r="M19" s="316">
        <v>3</v>
      </c>
      <c r="N19" s="316" t="s">
        <v>1</v>
      </c>
      <c r="O19" s="316" t="s">
        <v>1</v>
      </c>
      <c r="P19" s="316" t="s">
        <v>1</v>
      </c>
      <c r="Q19" s="316" t="s">
        <v>1</v>
      </c>
      <c r="R19" s="376"/>
      <c r="S19" s="376"/>
    </row>
    <row r="20" spans="1:19" s="324" customFormat="1" ht="16.5" customHeight="1" x14ac:dyDescent="0.35">
      <c r="A20" s="380"/>
      <c r="B20" s="379" t="s">
        <v>157</v>
      </c>
      <c r="C20" s="316">
        <f>IF(SUM(D20:Q20)=0,"-",SUM(D20:Q20))</f>
        <v>5</v>
      </c>
      <c r="D20" s="316" t="s">
        <v>1</v>
      </c>
      <c r="E20" s="316" t="s">
        <v>1</v>
      </c>
      <c r="F20" s="316">
        <v>1</v>
      </c>
      <c r="G20" s="316">
        <v>1</v>
      </c>
      <c r="H20" s="316" t="s">
        <v>1</v>
      </c>
      <c r="I20" s="316" t="s">
        <v>1</v>
      </c>
      <c r="J20" s="316">
        <v>1</v>
      </c>
      <c r="K20" s="316">
        <v>1</v>
      </c>
      <c r="L20" s="316">
        <v>1</v>
      </c>
      <c r="M20" s="316" t="s">
        <v>1</v>
      </c>
      <c r="N20" s="316" t="s">
        <v>1</v>
      </c>
      <c r="O20" s="316" t="s">
        <v>1</v>
      </c>
      <c r="P20" s="316" t="s">
        <v>1</v>
      </c>
      <c r="Q20" s="316" t="s">
        <v>1</v>
      </c>
      <c r="R20" s="376"/>
      <c r="S20" s="376"/>
    </row>
    <row r="21" spans="1:19" s="324" customFormat="1" ht="16.5" customHeight="1" x14ac:dyDescent="0.35">
      <c r="A21" s="380"/>
      <c r="B21" s="379" t="s">
        <v>156</v>
      </c>
      <c r="C21" s="316">
        <f>IF(SUM(D21:Q21)=0,"-",SUM(D21:Q21))</f>
        <v>6</v>
      </c>
      <c r="D21" s="316" t="s">
        <v>1</v>
      </c>
      <c r="E21" s="316" t="s">
        <v>1</v>
      </c>
      <c r="F21" s="316">
        <v>1</v>
      </c>
      <c r="G21" s="316" t="s">
        <v>1</v>
      </c>
      <c r="H21" s="316" t="s">
        <v>1</v>
      </c>
      <c r="I21" s="316" t="s">
        <v>1</v>
      </c>
      <c r="J21" s="316">
        <v>2</v>
      </c>
      <c r="K21" s="316">
        <v>1</v>
      </c>
      <c r="L21" s="316">
        <v>2</v>
      </c>
      <c r="M21" s="316" t="s">
        <v>1</v>
      </c>
      <c r="N21" s="316" t="s">
        <v>1</v>
      </c>
      <c r="O21" s="316" t="s">
        <v>1</v>
      </c>
      <c r="P21" s="316" t="s">
        <v>1</v>
      </c>
      <c r="Q21" s="316" t="s">
        <v>1</v>
      </c>
      <c r="R21" s="376"/>
      <c r="S21" s="376"/>
    </row>
    <row r="22" spans="1:19" s="324" customFormat="1" ht="16.5" customHeight="1" x14ac:dyDescent="0.35">
      <c r="A22" s="380"/>
      <c r="B22" s="379" t="s">
        <v>155</v>
      </c>
      <c r="C22" s="316" t="str">
        <f>IF(SUM(D22:Q22)=0,"-",SUM(D22:Q22))</f>
        <v>-</v>
      </c>
      <c r="D22" s="316" t="s">
        <v>1</v>
      </c>
      <c r="E22" s="316" t="s">
        <v>1</v>
      </c>
      <c r="F22" s="316" t="s">
        <v>1</v>
      </c>
      <c r="G22" s="316" t="s">
        <v>1</v>
      </c>
      <c r="H22" s="316" t="s">
        <v>1</v>
      </c>
      <c r="I22" s="316" t="s">
        <v>1</v>
      </c>
      <c r="J22" s="316" t="s">
        <v>1</v>
      </c>
      <c r="K22" s="316" t="s">
        <v>1</v>
      </c>
      <c r="L22" s="316" t="s">
        <v>1</v>
      </c>
      <c r="M22" s="316" t="s">
        <v>1</v>
      </c>
      <c r="N22" s="316" t="s">
        <v>1</v>
      </c>
      <c r="O22" s="316" t="s">
        <v>1</v>
      </c>
      <c r="P22" s="316" t="s">
        <v>1</v>
      </c>
      <c r="Q22" s="316" t="s">
        <v>1</v>
      </c>
      <c r="R22" s="376"/>
      <c r="S22" s="376"/>
    </row>
    <row r="23" spans="1:19" s="324" customFormat="1" ht="16.5" customHeight="1" x14ac:dyDescent="0.35">
      <c r="A23" s="378"/>
      <c r="B23" s="377" t="s">
        <v>154</v>
      </c>
      <c r="C23" s="321">
        <f>IF(SUM(D23:Q23)=0,"-",SUM(D23:Q23))</f>
        <v>20</v>
      </c>
      <c r="D23" s="321" t="str">
        <f>IF(SUM(D17:D22)=0,"-",SUM(D17:D22))</f>
        <v>-</v>
      </c>
      <c r="E23" s="321">
        <f>IF(SUM(E17:E22)=0,"-",SUM(E17:E22))</f>
        <v>1</v>
      </c>
      <c r="F23" s="321">
        <f>IF(SUM(F17:F22)=0,"-",SUM(F17:F22))</f>
        <v>2</v>
      </c>
      <c r="G23" s="321">
        <f>IF(SUM(G17:G22)=0,"-",SUM(G17:G22))</f>
        <v>2</v>
      </c>
      <c r="H23" s="321">
        <f>IF(SUM(H17:H22)=0,"-",SUM(H17:H22))</f>
        <v>1</v>
      </c>
      <c r="I23" s="321">
        <f>IF(SUM(I17:I22)=0,"-",SUM(I17:I22))</f>
        <v>1</v>
      </c>
      <c r="J23" s="321">
        <f>IF(SUM(J17:J22)=0,"-",SUM(J17:J22))</f>
        <v>3</v>
      </c>
      <c r="K23" s="321">
        <f>IF(SUM(K17:K22)=0,"-",SUM(K17:K22))</f>
        <v>3</v>
      </c>
      <c r="L23" s="321">
        <f>IF(SUM(L17:L22)=0,"-",SUM(L17:L22))</f>
        <v>4</v>
      </c>
      <c r="M23" s="321">
        <f>IF(SUM(M17:M22)=0,"-",SUM(M17:M22))</f>
        <v>3</v>
      </c>
      <c r="N23" s="321" t="str">
        <f>IF(SUM(N17:N22)=0,"-",SUM(N17:N22))</f>
        <v>-</v>
      </c>
      <c r="O23" s="321" t="str">
        <f>IF(SUM(O17:O22)=0,"-",SUM(O17:O22))</f>
        <v>-</v>
      </c>
      <c r="P23" s="321" t="str">
        <f>IF(SUM(P17:P22)=0,"-",SUM(P17:P22))</f>
        <v>-</v>
      </c>
      <c r="Q23" s="321" t="str">
        <f>IF(SUM(Q17:Q22)=0,"-",SUM(Q17:Q22))</f>
        <v>-</v>
      </c>
      <c r="R23" s="376"/>
      <c r="S23" s="376"/>
    </row>
    <row r="24" spans="1:19" s="324" customFormat="1" ht="16.5" customHeight="1" x14ac:dyDescent="0.35">
      <c r="A24" s="389" t="s">
        <v>163</v>
      </c>
      <c r="B24" s="387" t="s">
        <v>160</v>
      </c>
      <c r="C24" s="305">
        <f>IF(SUM(D24:Q24)=0,"-",SUM(D24:Q24))</f>
        <v>318</v>
      </c>
      <c r="D24" s="305" t="s">
        <v>1</v>
      </c>
      <c r="E24" s="305" t="s">
        <v>1</v>
      </c>
      <c r="F24" s="305">
        <v>4</v>
      </c>
      <c r="G24" s="305">
        <v>5</v>
      </c>
      <c r="H24" s="305">
        <v>5</v>
      </c>
      <c r="I24" s="305">
        <v>13</v>
      </c>
      <c r="J24" s="305">
        <v>69</v>
      </c>
      <c r="K24" s="305">
        <v>68</v>
      </c>
      <c r="L24" s="305">
        <v>62</v>
      </c>
      <c r="M24" s="305">
        <v>65</v>
      </c>
      <c r="N24" s="305">
        <v>26</v>
      </c>
      <c r="O24" s="305">
        <v>1</v>
      </c>
      <c r="P24" s="305" t="s">
        <v>1</v>
      </c>
      <c r="Q24" s="305" t="s">
        <v>1</v>
      </c>
      <c r="R24" s="376"/>
      <c r="S24" s="376"/>
    </row>
    <row r="25" spans="1:19" s="324" customFormat="1" ht="16.5" customHeight="1" x14ac:dyDescent="0.35">
      <c r="A25" s="388"/>
      <c r="B25" s="387" t="s">
        <v>159</v>
      </c>
      <c r="C25" s="305">
        <f>IF(SUM(D25:Q25)=0,"-",SUM(D25:Q25))</f>
        <v>399</v>
      </c>
      <c r="D25" s="305">
        <v>3</v>
      </c>
      <c r="E25" s="305">
        <v>4</v>
      </c>
      <c r="F25" s="305">
        <v>8</v>
      </c>
      <c r="G25" s="305">
        <v>9</v>
      </c>
      <c r="H25" s="305">
        <v>18</v>
      </c>
      <c r="I25" s="305">
        <v>14</v>
      </c>
      <c r="J25" s="305">
        <v>89</v>
      </c>
      <c r="K25" s="305">
        <v>85</v>
      </c>
      <c r="L25" s="305">
        <v>74</v>
      </c>
      <c r="M25" s="305">
        <v>70</v>
      </c>
      <c r="N25" s="305">
        <v>24</v>
      </c>
      <c r="O25" s="305">
        <v>1</v>
      </c>
      <c r="P25" s="305" t="s">
        <v>1</v>
      </c>
      <c r="Q25" s="305" t="s">
        <v>1</v>
      </c>
      <c r="R25" s="376"/>
      <c r="S25" s="376"/>
    </row>
    <row r="26" spans="1:19" s="324" customFormat="1" ht="16.5" customHeight="1" x14ac:dyDescent="0.35">
      <c r="A26" s="388"/>
      <c r="B26" s="387" t="s">
        <v>158</v>
      </c>
      <c r="C26" s="305">
        <f>IF(SUM(D26:Q26)=0,"-",SUM(D26:Q26))</f>
        <v>23</v>
      </c>
      <c r="D26" s="305" t="s">
        <v>1</v>
      </c>
      <c r="E26" s="305">
        <v>1</v>
      </c>
      <c r="F26" s="305" t="s">
        <v>1</v>
      </c>
      <c r="G26" s="305">
        <v>1</v>
      </c>
      <c r="H26" s="305" t="s">
        <v>1</v>
      </c>
      <c r="I26" s="305">
        <v>2</v>
      </c>
      <c r="J26" s="305">
        <v>6</v>
      </c>
      <c r="K26" s="305">
        <v>3</v>
      </c>
      <c r="L26" s="305">
        <v>4</v>
      </c>
      <c r="M26" s="305">
        <v>5</v>
      </c>
      <c r="N26" s="305">
        <v>1</v>
      </c>
      <c r="O26" s="305" t="s">
        <v>1</v>
      </c>
      <c r="P26" s="305" t="s">
        <v>1</v>
      </c>
      <c r="Q26" s="305" t="s">
        <v>1</v>
      </c>
      <c r="R26" s="376"/>
      <c r="S26" s="376"/>
    </row>
    <row r="27" spans="1:19" s="324" customFormat="1" ht="16.5" customHeight="1" x14ac:dyDescent="0.35">
      <c r="A27" s="388"/>
      <c r="B27" s="387" t="s">
        <v>157</v>
      </c>
      <c r="C27" s="305">
        <f>IF(SUM(D27:Q27)=0,"-",SUM(D27:Q27))</f>
        <v>16</v>
      </c>
      <c r="D27" s="305" t="s">
        <v>1</v>
      </c>
      <c r="E27" s="305" t="s">
        <v>1</v>
      </c>
      <c r="F27" s="305">
        <v>3</v>
      </c>
      <c r="G27" s="305">
        <v>1</v>
      </c>
      <c r="H27" s="305" t="s">
        <v>1</v>
      </c>
      <c r="I27" s="305" t="s">
        <v>1</v>
      </c>
      <c r="J27" s="305">
        <v>2</v>
      </c>
      <c r="K27" s="305">
        <v>4</v>
      </c>
      <c r="L27" s="305">
        <v>4</v>
      </c>
      <c r="M27" s="305">
        <v>2</v>
      </c>
      <c r="N27" s="305" t="s">
        <v>1</v>
      </c>
      <c r="O27" s="305" t="s">
        <v>1</v>
      </c>
      <c r="P27" s="305" t="s">
        <v>1</v>
      </c>
      <c r="Q27" s="305" t="s">
        <v>1</v>
      </c>
      <c r="R27" s="376"/>
      <c r="S27" s="376"/>
    </row>
    <row r="28" spans="1:19" s="324" customFormat="1" ht="16.5" customHeight="1" x14ac:dyDescent="0.35">
      <c r="A28" s="388"/>
      <c r="B28" s="387" t="s">
        <v>156</v>
      </c>
      <c r="C28" s="305">
        <f>IF(SUM(D28:Q28)=0,"-",SUM(D28:Q28))</f>
        <v>11</v>
      </c>
      <c r="D28" s="305" t="s">
        <v>1</v>
      </c>
      <c r="E28" s="305" t="s">
        <v>1</v>
      </c>
      <c r="F28" s="305">
        <v>1</v>
      </c>
      <c r="G28" s="305">
        <v>1</v>
      </c>
      <c r="H28" s="305" t="s">
        <v>1</v>
      </c>
      <c r="I28" s="305">
        <v>1</v>
      </c>
      <c r="J28" s="305">
        <v>5</v>
      </c>
      <c r="K28" s="305">
        <v>1</v>
      </c>
      <c r="L28" s="305">
        <v>2</v>
      </c>
      <c r="M28" s="305" t="s">
        <v>1</v>
      </c>
      <c r="N28" s="305" t="s">
        <v>1</v>
      </c>
      <c r="O28" s="305" t="s">
        <v>1</v>
      </c>
      <c r="P28" s="305" t="s">
        <v>1</v>
      </c>
      <c r="Q28" s="305" t="s">
        <v>1</v>
      </c>
      <c r="R28" s="376"/>
      <c r="S28" s="376"/>
    </row>
    <row r="29" spans="1:19" s="324" customFormat="1" ht="16.5" customHeight="1" x14ac:dyDescent="0.35">
      <c r="A29" s="388"/>
      <c r="B29" s="387" t="s">
        <v>155</v>
      </c>
      <c r="C29" s="305" t="str">
        <f>IF(SUM(D29:Q29)=0,"-",SUM(D29:Q29))</f>
        <v>-</v>
      </c>
      <c r="D29" s="305" t="s">
        <v>1</v>
      </c>
      <c r="E29" s="305" t="s">
        <v>1</v>
      </c>
      <c r="F29" s="305" t="s">
        <v>1</v>
      </c>
      <c r="G29" s="305" t="s">
        <v>1</v>
      </c>
      <c r="H29" s="305" t="s">
        <v>1</v>
      </c>
      <c r="I29" s="305" t="s">
        <v>1</v>
      </c>
      <c r="J29" s="305" t="s">
        <v>1</v>
      </c>
      <c r="K29" s="305" t="s">
        <v>1</v>
      </c>
      <c r="L29" s="305" t="s">
        <v>1</v>
      </c>
      <c r="M29" s="305" t="s">
        <v>1</v>
      </c>
      <c r="N29" s="305" t="s">
        <v>1</v>
      </c>
      <c r="O29" s="305" t="s">
        <v>1</v>
      </c>
      <c r="P29" s="305" t="s">
        <v>1</v>
      </c>
      <c r="Q29" s="305" t="s">
        <v>1</v>
      </c>
      <c r="R29" s="376"/>
      <c r="S29" s="376"/>
    </row>
    <row r="30" spans="1:19" s="324" customFormat="1" ht="16.5" customHeight="1" x14ac:dyDescent="0.35">
      <c r="A30" s="386"/>
      <c r="B30" s="385" t="s">
        <v>154</v>
      </c>
      <c r="C30" s="311">
        <f>IF(SUM(D30:Q30)=0,"-",SUM(D30:Q30))</f>
        <v>767</v>
      </c>
      <c r="D30" s="311">
        <f>IF(SUM(D24:D29)=0,"-",SUM(D24:D29))</f>
        <v>3</v>
      </c>
      <c r="E30" s="311">
        <f>IF(SUM(E24:E29)=0,"-",SUM(E24:E29))</f>
        <v>5</v>
      </c>
      <c r="F30" s="311">
        <f>IF(SUM(F24:F29)=0,"-",SUM(F24:F29))</f>
        <v>16</v>
      </c>
      <c r="G30" s="311">
        <f>IF(SUM(G24:G29)=0,"-",SUM(G24:G29))</f>
        <v>17</v>
      </c>
      <c r="H30" s="311">
        <f>IF(SUM(H24:H29)=0,"-",SUM(H24:H29))</f>
        <v>23</v>
      </c>
      <c r="I30" s="311">
        <f>IF(SUM(I24:I29)=0,"-",SUM(I24:I29))</f>
        <v>30</v>
      </c>
      <c r="J30" s="311">
        <f>IF(SUM(J24:J29)=0,"-",SUM(J24:J29))</f>
        <v>171</v>
      </c>
      <c r="K30" s="311">
        <f>IF(SUM(K24:K29)=0,"-",SUM(K24:K29))</f>
        <v>161</v>
      </c>
      <c r="L30" s="311">
        <f>IF(SUM(L24:L29)=0,"-",SUM(L24:L29))</f>
        <v>146</v>
      </c>
      <c r="M30" s="311">
        <f>IF(SUM(M24:M29)=0,"-",SUM(M24:M29))</f>
        <v>142</v>
      </c>
      <c r="N30" s="311">
        <f>IF(SUM(N24:N29)=0,"-",SUM(N24:N29))</f>
        <v>51</v>
      </c>
      <c r="O30" s="311">
        <f>IF(SUM(O24:O29)=0,"-",SUM(O24:O29))</f>
        <v>2</v>
      </c>
      <c r="P30" s="311" t="str">
        <f>IF(SUM(P24:P29)=0,"-",SUM(P24:P29))</f>
        <v>-</v>
      </c>
      <c r="Q30" s="311" t="str">
        <f>IF(SUM(Q24:Q29)=0,"-",SUM(Q24:Q29))</f>
        <v>-</v>
      </c>
      <c r="R30" s="376"/>
      <c r="S30" s="376"/>
    </row>
    <row r="31" spans="1:19" s="324" customFormat="1" ht="16.5" customHeight="1" x14ac:dyDescent="0.35">
      <c r="A31" s="384" t="s">
        <v>162</v>
      </c>
      <c r="B31" s="379" t="s">
        <v>160</v>
      </c>
      <c r="C31" s="316">
        <f>C38</f>
        <v>6</v>
      </c>
      <c r="D31" s="316" t="str">
        <f>D38</f>
        <v>-</v>
      </c>
      <c r="E31" s="316" t="str">
        <f>E38</f>
        <v>-</v>
      </c>
      <c r="F31" s="316" t="str">
        <f>F38</f>
        <v>-</v>
      </c>
      <c r="G31" s="316">
        <f>G38</f>
        <v>2</v>
      </c>
      <c r="H31" s="316">
        <f>H38</f>
        <v>1</v>
      </c>
      <c r="I31" s="316" t="str">
        <f>I38</f>
        <v>-</v>
      </c>
      <c r="J31" s="316">
        <f>J38</f>
        <v>2</v>
      </c>
      <c r="K31" s="316" t="str">
        <f>K38</f>
        <v>-</v>
      </c>
      <c r="L31" s="316" t="str">
        <f>L38</f>
        <v>-</v>
      </c>
      <c r="M31" s="316">
        <f>M38</f>
        <v>1</v>
      </c>
      <c r="N31" s="316" t="str">
        <f>N38</f>
        <v>-</v>
      </c>
      <c r="O31" s="316" t="str">
        <f>O38</f>
        <v>-</v>
      </c>
      <c r="P31" s="316" t="str">
        <f>P38</f>
        <v>-</v>
      </c>
      <c r="Q31" s="316" t="str">
        <f>Q38</f>
        <v>-</v>
      </c>
      <c r="R31" s="376"/>
      <c r="S31" s="376"/>
    </row>
    <row r="32" spans="1:19" s="324" customFormat="1" ht="16.5" customHeight="1" x14ac:dyDescent="0.35">
      <c r="A32" s="383"/>
      <c r="B32" s="379" t="s">
        <v>159</v>
      </c>
      <c r="C32" s="316">
        <f>C39</f>
        <v>5</v>
      </c>
      <c r="D32" s="316" t="str">
        <f>D39</f>
        <v>-</v>
      </c>
      <c r="E32" s="316" t="str">
        <f>E39</f>
        <v>-</v>
      </c>
      <c r="F32" s="316" t="str">
        <f>F39</f>
        <v>-</v>
      </c>
      <c r="G32" s="316" t="str">
        <f>G39</f>
        <v>-</v>
      </c>
      <c r="H32" s="316" t="str">
        <f>H39</f>
        <v>-</v>
      </c>
      <c r="I32" s="316" t="str">
        <f>I39</f>
        <v>-</v>
      </c>
      <c r="J32" s="316">
        <f>J39</f>
        <v>1</v>
      </c>
      <c r="K32" s="316" t="str">
        <f>K39</f>
        <v>-</v>
      </c>
      <c r="L32" s="316">
        <f>L39</f>
        <v>2</v>
      </c>
      <c r="M32" s="316">
        <f>M39</f>
        <v>1</v>
      </c>
      <c r="N32" s="316">
        <f>N39</f>
        <v>1</v>
      </c>
      <c r="O32" s="316" t="str">
        <f>O39</f>
        <v>-</v>
      </c>
      <c r="P32" s="316" t="str">
        <f>P39</f>
        <v>-</v>
      </c>
      <c r="Q32" s="316" t="str">
        <f>Q39</f>
        <v>-</v>
      </c>
      <c r="R32" s="376"/>
      <c r="S32" s="376"/>
    </row>
    <row r="33" spans="1:19" s="324" customFormat="1" ht="16.5" customHeight="1" x14ac:dyDescent="0.35">
      <c r="A33" s="383"/>
      <c r="B33" s="379" t="s">
        <v>158</v>
      </c>
      <c r="C33" s="316" t="str">
        <f>C40</f>
        <v>-</v>
      </c>
      <c r="D33" s="316" t="str">
        <f>D40</f>
        <v>-</v>
      </c>
      <c r="E33" s="316" t="str">
        <f>E40</f>
        <v>-</v>
      </c>
      <c r="F33" s="316" t="str">
        <f>F40</f>
        <v>-</v>
      </c>
      <c r="G33" s="316" t="str">
        <f>G40</f>
        <v>-</v>
      </c>
      <c r="H33" s="316" t="str">
        <f>H40</f>
        <v>-</v>
      </c>
      <c r="I33" s="316" t="str">
        <f>I40</f>
        <v>-</v>
      </c>
      <c r="J33" s="316" t="str">
        <f>J40</f>
        <v>-</v>
      </c>
      <c r="K33" s="316" t="str">
        <f>K40</f>
        <v>-</v>
      </c>
      <c r="L33" s="316" t="str">
        <f>L40</f>
        <v>-</v>
      </c>
      <c r="M33" s="316" t="str">
        <f>M40</f>
        <v>-</v>
      </c>
      <c r="N33" s="316" t="str">
        <f>N40</f>
        <v>-</v>
      </c>
      <c r="O33" s="316" t="str">
        <f>O40</f>
        <v>-</v>
      </c>
      <c r="P33" s="316" t="str">
        <f>P40</f>
        <v>-</v>
      </c>
      <c r="Q33" s="316" t="str">
        <f>Q40</f>
        <v>-</v>
      </c>
      <c r="R33" s="376"/>
      <c r="S33" s="376"/>
    </row>
    <row r="34" spans="1:19" s="324" customFormat="1" ht="16.5" customHeight="1" x14ac:dyDescent="0.35">
      <c r="A34" s="383"/>
      <c r="B34" s="379" t="s">
        <v>157</v>
      </c>
      <c r="C34" s="316" t="str">
        <f>C41</f>
        <v>-</v>
      </c>
      <c r="D34" s="316" t="str">
        <f>D41</f>
        <v>-</v>
      </c>
      <c r="E34" s="316" t="str">
        <f>E41</f>
        <v>-</v>
      </c>
      <c r="F34" s="316" t="str">
        <f>F41</f>
        <v>-</v>
      </c>
      <c r="G34" s="316" t="str">
        <f>G41</f>
        <v>-</v>
      </c>
      <c r="H34" s="316" t="str">
        <f>H41</f>
        <v>-</v>
      </c>
      <c r="I34" s="316" t="str">
        <f>I41</f>
        <v>-</v>
      </c>
      <c r="J34" s="316" t="str">
        <f>J41</f>
        <v>-</v>
      </c>
      <c r="K34" s="316" t="str">
        <f>K41</f>
        <v>-</v>
      </c>
      <c r="L34" s="316" t="str">
        <f>L41</f>
        <v>-</v>
      </c>
      <c r="M34" s="316" t="str">
        <f>M41</f>
        <v>-</v>
      </c>
      <c r="N34" s="316" t="str">
        <f>N41</f>
        <v>-</v>
      </c>
      <c r="O34" s="316" t="str">
        <f>O41</f>
        <v>-</v>
      </c>
      <c r="P34" s="316" t="str">
        <f>P41</f>
        <v>-</v>
      </c>
      <c r="Q34" s="316" t="str">
        <f>Q41</f>
        <v>-</v>
      </c>
      <c r="R34" s="376"/>
      <c r="S34" s="376"/>
    </row>
    <row r="35" spans="1:19" s="324" customFormat="1" ht="16.5" customHeight="1" x14ac:dyDescent="0.35">
      <c r="A35" s="383"/>
      <c r="B35" s="379" t="s">
        <v>156</v>
      </c>
      <c r="C35" s="316" t="str">
        <f>C42</f>
        <v>-</v>
      </c>
      <c r="D35" s="316" t="str">
        <f>D42</f>
        <v>-</v>
      </c>
      <c r="E35" s="316" t="str">
        <f>E42</f>
        <v>-</v>
      </c>
      <c r="F35" s="316" t="str">
        <f>F42</f>
        <v>-</v>
      </c>
      <c r="G35" s="316" t="str">
        <f>G42</f>
        <v>-</v>
      </c>
      <c r="H35" s="316" t="str">
        <f>H42</f>
        <v>-</v>
      </c>
      <c r="I35" s="316" t="str">
        <f>I42</f>
        <v>-</v>
      </c>
      <c r="J35" s="316" t="str">
        <f>J42</f>
        <v>-</v>
      </c>
      <c r="K35" s="316" t="str">
        <f>K42</f>
        <v>-</v>
      </c>
      <c r="L35" s="316" t="str">
        <f>L42</f>
        <v>-</v>
      </c>
      <c r="M35" s="316" t="str">
        <f>M42</f>
        <v>-</v>
      </c>
      <c r="N35" s="316" t="str">
        <f>N42</f>
        <v>-</v>
      </c>
      <c r="O35" s="316" t="str">
        <f>O42</f>
        <v>-</v>
      </c>
      <c r="P35" s="316" t="str">
        <f>P42</f>
        <v>-</v>
      </c>
      <c r="Q35" s="316" t="str">
        <f>Q42</f>
        <v>-</v>
      </c>
      <c r="R35" s="376"/>
      <c r="S35" s="376"/>
    </row>
    <row r="36" spans="1:19" s="324" customFormat="1" ht="16.5" customHeight="1" x14ac:dyDescent="0.35">
      <c r="A36" s="383"/>
      <c r="B36" s="379" t="s">
        <v>155</v>
      </c>
      <c r="C36" s="316" t="str">
        <f>C43</f>
        <v>-</v>
      </c>
      <c r="D36" s="316" t="str">
        <f>D43</f>
        <v>-</v>
      </c>
      <c r="E36" s="316" t="str">
        <f>E43</f>
        <v>-</v>
      </c>
      <c r="F36" s="316" t="str">
        <f>F43</f>
        <v>-</v>
      </c>
      <c r="G36" s="316" t="str">
        <f>G43</f>
        <v>-</v>
      </c>
      <c r="H36" s="316" t="str">
        <f>H43</f>
        <v>-</v>
      </c>
      <c r="I36" s="316" t="str">
        <f>I43</f>
        <v>-</v>
      </c>
      <c r="J36" s="316" t="str">
        <f>J43</f>
        <v>-</v>
      </c>
      <c r="K36" s="316" t="str">
        <f>K43</f>
        <v>-</v>
      </c>
      <c r="L36" s="316" t="str">
        <f>L43</f>
        <v>-</v>
      </c>
      <c r="M36" s="316" t="str">
        <f>M43</f>
        <v>-</v>
      </c>
      <c r="N36" s="316" t="str">
        <f>N43</f>
        <v>-</v>
      </c>
      <c r="O36" s="316" t="str">
        <f>O43</f>
        <v>-</v>
      </c>
      <c r="P36" s="316" t="str">
        <f>P43</f>
        <v>-</v>
      </c>
      <c r="Q36" s="316" t="str">
        <f>Q43</f>
        <v>-</v>
      </c>
      <c r="R36" s="376"/>
      <c r="S36" s="376"/>
    </row>
    <row r="37" spans="1:19" s="324" customFormat="1" ht="16.5" customHeight="1" x14ac:dyDescent="0.35">
      <c r="A37" s="382"/>
      <c r="B37" s="377" t="s">
        <v>154</v>
      </c>
      <c r="C37" s="321">
        <f>C44</f>
        <v>11</v>
      </c>
      <c r="D37" s="321" t="str">
        <f>D44</f>
        <v>-</v>
      </c>
      <c r="E37" s="321" t="str">
        <f>E44</f>
        <v>-</v>
      </c>
      <c r="F37" s="321" t="str">
        <f>F44</f>
        <v>-</v>
      </c>
      <c r="G37" s="321">
        <f>G44</f>
        <v>2</v>
      </c>
      <c r="H37" s="321">
        <f>H44</f>
        <v>1</v>
      </c>
      <c r="I37" s="321" t="str">
        <f>I44</f>
        <v>-</v>
      </c>
      <c r="J37" s="321">
        <f>J44</f>
        <v>3</v>
      </c>
      <c r="K37" s="321" t="str">
        <f>K44</f>
        <v>-</v>
      </c>
      <c r="L37" s="321">
        <f>L44</f>
        <v>2</v>
      </c>
      <c r="M37" s="321">
        <f>M44</f>
        <v>2</v>
      </c>
      <c r="N37" s="321">
        <f>N44</f>
        <v>1</v>
      </c>
      <c r="O37" s="321" t="str">
        <f>O44</f>
        <v>-</v>
      </c>
      <c r="P37" s="321" t="str">
        <f>P44</f>
        <v>-</v>
      </c>
      <c r="Q37" s="321" t="str">
        <f>Q44</f>
        <v>-</v>
      </c>
      <c r="R37" s="376"/>
      <c r="S37" s="376"/>
    </row>
    <row r="38" spans="1:19" s="324" customFormat="1" ht="16.5" customHeight="1" x14ac:dyDescent="0.35">
      <c r="A38" s="381" t="s">
        <v>15</v>
      </c>
      <c r="B38" s="379" t="s">
        <v>160</v>
      </c>
      <c r="C38" s="316">
        <f>IF(SUM(D38:Q38)=0,"-",SUM(D38:Q38))</f>
        <v>6</v>
      </c>
      <c r="D38" s="316" t="s">
        <v>1</v>
      </c>
      <c r="E38" s="316" t="s">
        <v>1</v>
      </c>
      <c r="F38" s="316" t="s">
        <v>1</v>
      </c>
      <c r="G38" s="316">
        <v>2</v>
      </c>
      <c r="H38" s="316">
        <v>1</v>
      </c>
      <c r="I38" s="316" t="s">
        <v>1</v>
      </c>
      <c r="J38" s="316">
        <v>2</v>
      </c>
      <c r="K38" s="316" t="s">
        <v>1</v>
      </c>
      <c r="L38" s="316" t="s">
        <v>1</v>
      </c>
      <c r="M38" s="316">
        <v>1</v>
      </c>
      <c r="N38" s="316" t="s">
        <v>1</v>
      </c>
      <c r="O38" s="316" t="s">
        <v>1</v>
      </c>
      <c r="P38" s="316" t="s">
        <v>1</v>
      </c>
      <c r="Q38" s="316" t="s">
        <v>1</v>
      </c>
      <c r="R38" s="376"/>
      <c r="S38" s="376"/>
    </row>
    <row r="39" spans="1:19" s="324" customFormat="1" ht="16.5" customHeight="1" x14ac:dyDescent="0.35">
      <c r="A39" s="380"/>
      <c r="B39" s="379" t="s">
        <v>159</v>
      </c>
      <c r="C39" s="316">
        <f>IF(SUM(D39:Q39)=0,"-",SUM(D39:Q39))</f>
        <v>5</v>
      </c>
      <c r="D39" s="316" t="s">
        <v>1</v>
      </c>
      <c r="E39" s="316" t="s">
        <v>1</v>
      </c>
      <c r="F39" s="316" t="s">
        <v>1</v>
      </c>
      <c r="G39" s="316" t="s">
        <v>1</v>
      </c>
      <c r="H39" s="316" t="s">
        <v>1</v>
      </c>
      <c r="I39" s="316" t="s">
        <v>1</v>
      </c>
      <c r="J39" s="316">
        <v>1</v>
      </c>
      <c r="K39" s="316" t="s">
        <v>1</v>
      </c>
      <c r="L39" s="316">
        <v>2</v>
      </c>
      <c r="M39" s="316">
        <v>1</v>
      </c>
      <c r="N39" s="316">
        <v>1</v>
      </c>
      <c r="O39" s="316" t="s">
        <v>1</v>
      </c>
      <c r="P39" s="316" t="s">
        <v>1</v>
      </c>
      <c r="Q39" s="316" t="s">
        <v>1</v>
      </c>
      <c r="R39" s="376"/>
      <c r="S39" s="376"/>
    </row>
    <row r="40" spans="1:19" s="324" customFormat="1" ht="16.5" customHeight="1" x14ac:dyDescent="0.35">
      <c r="A40" s="380"/>
      <c r="B40" s="379" t="s">
        <v>158</v>
      </c>
      <c r="C40" s="316" t="str">
        <f>IF(SUM(D40:Q40)=0,"-",SUM(D40:Q40))</f>
        <v>-</v>
      </c>
      <c r="D40" s="316" t="s">
        <v>1</v>
      </c>
      <c r="E40" s="316" t="s">
        <v>1</v>
      </c>
      <c r="F40" s="316" t="s">
        <v>1</v>
      </c>
      <c r="G40" s="316" t="s">
        <v>1</v>
      </c>
      <c r="H40" s="316" t="s">
        <v>1</v>
      </c>
      <c r="I40" s="316" t="s">
        <v>1</v>
      </c>
      <c r="J40" s="316" t="s">
        <v>1</v>
      </c>
      <c r="K40" s="316" t="s">
        <v>1</v>
      </c>
      <c r="L40" s="316" t="s">
        <v>1</v>
      </c>
      <c r="M40" s="316" t="s">
        <v>1</v>
      </c>
      <c r="N40" s="316" t="s">
        <v>1</v>
      </c>
      <c r="O40" s="316" t="s">
        <v>1</v>
      </c>
      <c r="P40" s="316" t="s">
        <v>1</v>
      </c>
      <c r="Q40" s="316" t="s">
        <v>1</v>
      </c>
      <c r="R40" s="376"/>
      <c r="S40" s="376"/>
    </row>
    <row r="41" spans="1:19" s="324" customFormat="1" ht="16.5" customHeight="1" x14ac:dyDescent="0.35">
      <c r="A41" s="380"/>
      <c r="B41" s="379" t="s">
        <v>157</v>
      </c>
      <c r="C41" s="316" t="str">
        <f>IF(SUM(D41:Q41)=0,"-",SUM(D41:Q41))</f>
        <v>-</v>
      </c>
      <c r="D41" s="316" t="s">
        <v>1</v>
      </c>
      <c r="E41" s="316" t="s">
        <v>1</v>
      </c>
      <c r="F41" s="316" t="s">
        <v>1</v>
      </c>
      <c r="G41" s="316" t="s">
        <v>1</v>
      </c>
      <c r="H41" s="316" t="s">
        <v>1</v>
      </c>
      <c r="I41" s="316" t="s">
        <v>1</v>
      </c>
      <c r="J41" s="316" t="s">
        <v>1</v>
      </c>
      <c r="K41" s="316" t="s">
        <v>1</v>
      </c>
      <c r="L41" s="316" t="s">
        <v>1</v>
      </c>
      <c r="M41" s="316" t="s">
        <v>1</v>
      </c>
      <c r="N41" s="316" t="s">
        <v>1</v>
      </c>
      <c r="O41" s="316" t="s">
        <v>1</v>
      </c>
      <c r="P41" s="316" t="s">
        <v>1</v>
      </c>
      <c r="Q41" s="316" t="s">
        <v>1</v>
      </c>
      <c r="R41" s="376"/>
      <c r="S41" s="376"/>
    </row>
    <row r="42" spans="1:19" s="324" customFormat="1" ht="16.5" customHeight="1" x14ac:dyDescent="0.35">
      <c r="A42" s="380"/>
      <c r="B42" s="379" t="s">
        <v>156</v>
      </c>
      <c r="C42" s="316" t="str">
        <f>IF(SUM(D42:Q42)=0,"-",SUM(D42:Q42))</f>
        <v>-</v>
      </c>
      <c r="D42" s="316" t="s">
        <v>1</v>
      </c>
      <c r="E42" s="316" t="s">
        <v>1</v>
      </c>
      <c r="F42" s="316" t="s">
        <v>1</v>
      </c>
      <c r="G42" s="316" t="s">
        <v>1</v>
      </c>
      <c r="H42" s="316" t="s">
        <v>1</v>
      </c>
      <c r="I42" s="316" t="s">
        <v>1</v>
      </c>
      <c r="J42" s="316" t="s">
        <v>1</v>
      </c>
      <c r="K42" s="316" t="s">
        <v>1</v>
      </c>
      <c r="L42" s="316" t="s">
        <v>1</v>
      </c>
      <c r="M42" s="316" t="s">
        <v>1</v>
      </c>
      <c r="N42" s="316" t="s">
        <v>1</v>
      </c>
      <c r="O42" s="316" t="s">
        <v>1</v>
      </c>
      <c r="P42" s="316" t="s">
        <v>1</v>
      </c>
      <c r="Q42" s="316" t="s">
        <v>1</v>
      </c>
      <c r="R42" s="376"/>
      <c r="S42" s="376"/>
    </row>
    <row r="43" spans="1:19" s="324" customFormat="1" ht="16.5" customHeight="1" x14ac:dyDescent="0.35">
      <c r="A43" s="380"/>
      <c r="B43" s="379" t="s">
        <v>155</v>
      </c>
      <c r="C43" s="316" t="str">
        <f>IF(SUM(D43:Q43)=0,"-",SUM(D43:Q43))</f>
        <v>-</v>
      </c>
      <c r="D43" s="316" t="s">
        <v>1</v>
      </c>
      <c r="E43" s="316" t="s">
        <v>1</v>
      </c>
      <c r="F43" s="316" t="s">
        <v>1</v>
      </c>
      <c r="G43" s="316" t="s">
        <v>1</v>
      </c>
      <c r="H43" s="316" t="s">
        <v>1</v>
      </c>
      <c r="I43" s="316" t="s">
        <v>1</v>
      </c>
      <c r="J43" s="316" t="s">
        <v>1</v>
      </c>
      <c r="K43" s="316" t="s">
        <v>1</v>
      </c>
      <c r="L43" s="316" t="s">
        <v>1</v>
      </c>
      <c r="M43" s="316" t="s">
        <v>1</v>
      </c>
      <c r="N43" s="316" t="s">
        <v>1</v>
      </c>
      <c r="O43" s="316" t="s">
        <v>1</v>
      </c>
      <c r="P43" s="316" t="s">
        <v>1</v>
      </c>
      <c r="Q43" s="316" t="s">
        <v>1</v>
      </c>
      <c r="R43" s="376"/>
      <c r="S43" s="376"/>
    </row>
    <row r="44" spans="1:19" s="324" customFormat="1" ht="16.5" customHeight="1" x14ac:dyDescent="0.35">
      <c r="A44" s="378"/>
      <c r="B44" s="377" t="s">
        <v>154</v>
      </c>
      <c r="C44" s="321">
        <f>IF(SUM(D44:Q44)=0,"-",SUM(D44:Q44))</f>
        <v>11</v>
      </c>
      <c r="D44" s="321" t="str">
        <f>IF(SUM(D38:D43)=0,"-",SUM(D38:D43))</f>
        <v>-</v>
      </c>
      <c r="E44" s="321" t="str">
        <f>IF(SUM(E38:E43)=0,"-",SUM(E38:E43))</f>
        <v>-</v>
      </c>
      <c r="F44" s="321" t="str">
        <f>IF(SUM(F38:F43)=0,"-",SUM(F38:F43))</f>
        <v>-</v>
      </c>
      <c r="G44" s="321">
        <f>IF(SUM(G38:G43)=0,"-",SUM(G38:G43))</f>
        <v>2</v>
      </c>
      <c r="H44" s="321">
        <f>IF(SUM(H38:H43)=0,"-",SUM(H38:H43))</f>
        <v>1</v>
      </c>
      <c r="I44" s="321" t="str">
        <f>IF(SUM(I38:I43)=0,"-",SUM(I38:I43))</f>
        <v>-</v>
      </c>
      <c r="J44" s="321">
        <f>IF(SUM(J38:J43)=0,"-",SUM(J38:J43))</f>
        <v>3</v>
      </c>
      <c r="K44" s="321" t="str">
        <f>IF(SUM(K38:K43)=0,"-",SUM(K38:K43))</f>
        <v>-</v>
      </c>
      <c r="L44" s="321">
        <f>IF(SUM(L38:L43)=0,"-",SUM(L38:L43))</f>
        <v>2</v>
      </c>
      <c r="M44" s="321">
        <f>IF(SUM(M38:M43)=0,"-",SUM(M38:M43))</f>
        <v>2</v>
      </c>
      <c r="N44" s="321">
        <f>IF(SUM(N38:N43)=0,"-",SUM(N38:N43))</f>
        <v>1</v>
      </c>
      <c r="O44" s="321" t="str">
        <f>IF(SUM(O38:O43)=0,"-",SUM(O38:O43))</f>
        <v>-</v>
      </c>
      <c r="P44" s="321" t="str">
        <f>IF(SUM(P38:P43)=0,"-",SUM(P38:P43))</f>
        <v>-</v>
      </c>
      <c r="Q44" s="321" t="str">
        <f>IF(SUM(Q38:Q43)=0,"-",SUM(Q38:Q43))</f>
        <v>-</v>
      </c>
      <c r="R44" s="376"/>
      <c r="S44" s="376"/>
    </row>
    <row r="45" spans="1:19" s="324" customFormat="1" ht="16.5" customHeight="1" x14ac:dyDescent="0.35">
      <c r="A45" s="384" t="s">
        <v>161</v>
      </c>
      <c r="B45" s="379" t="s">
        <v>160</v>
      </c>
      <c r="C45" s="316" t="str">
        <f>C52</f>
        <v>-</v>
      </c>
      <c r="D45" s="316" t="str">
        <f>D52</f>
        <v>-</v>
      </c>
      <c r="E45" s="316" t="str">
        <f>E52</f>
        <v>-</v>
      </c>
      <c r="F45" s="316" t="str">
        <f>F52</f>
        <v>-</v>
      </c>
      <c r="G45" s="316" t="str">
        <f>G52</f>
        <v>-</v>
      </c>
      <c r="H45" s="316" t="str">
        <f>H52</f>
        <v>-</v>
      </c>
      <c r="I45" s="316" t="str">
        <f>I52</f>
        <v>-</v>
      </c>
      <c r="J45" s="316" t="str">
        <f>J52</f>
        <v>-</v>
      </c>
      <c r="K45" s="316" t="str">
        <f>K52</f>
        <v>-</v>
      </c>
      <c r="L45" s="316" t="str">
        <f>L52</f>
        <v>-</v>
      </c>
      <c r="M45" s="316" t="str">
        <f>M52</f>
        <v>-</v>
      </c>
      <c r="N45" s="316" t="str">
        <f>N52</f>
        <v>-</v>
      </c>
      <c r="O45" s="316" t="str">
        <f>O52</f>
        <v>-</v>
      </c>
      <c r="P45" s="316" t="str">
        <f>P52</f>
        <v>-</v>
      </c>
      <c r="Q45" s="316" t="str">
        <f>Q52</f>
        <v>-</v>
      </c>
      <c r="R45" s="376"/>
      <c r="S45" s="376"/>
    </row>
    <row r="46" spans="1:19" s="324" customFormat="1" ht="16.5" customHeight="1" x14ac:dyDescent="0.35">
      <c r="A46" s="383"/>
      <c r="B46" s="379" t="s">
        <v>159</v>
      </c>
      <c r="C46" s="316" t="str">
        <f>C53</f>
        <v>-</v>
      </c>
      <c r="D46" s="316" t="str">
        <f>D53</f>
        <v>-</v>
      </c>
      <c r="E46" s="316" t="str">
        <f>E53</f>
        <v>-</v>
      </c>
      <c r="F46" s="316" t="str">
        <f>F53</f>
        <v>-</v>
      </c>
      <c r="G46" s="316" t="str">
        <f>G53</f>
        <v>-</v>
      </c>
      <c r="H46" s="316" t="str">
        <f>H53</f>
        <v>-</v>
      </c>
      <c r="I46" s="316" t="str">
        <f>I53</f>
        <v>-</v>
      </c>
      <c r="J46" s="316" t="str">
        <f>J53</f>
        <v>-</v>
      </c>
      <c r="K46" s="316" t="str">
        <f>K53</f>
        <v>-</v>
      </c>
      <c r="L46" s="316" t="str">
        <f>L53</f>
        <v>-</v>
      </c>
      <c r="M46" s="316" t="str">
        <f>M53</f>
        <v>-</v>
      </c>
      <c r="N46" s="316" t="str">
        <f>N53</f>
        <v>-</v>
      </c>
      <c r="O46" s="316" t="str">
        <f>O53</f>
        <v>-</v>
      </c>
      <c r="P46" s="316" t="str">
        <f>P53</f>
        <v>-</v>
      </c>
      <c r="Q46" s="316" t="str">
        <f>Q53</f>
        <v>-</v>
      </c>
      <c r="R46" s="376"/>
      <c r="S46" s="376"/>
    </row>
    <row r="47" spans="1:19" s="324" customFormat="1" ht="16.5" customHeight="1" x14ac:dyDescent="0.35">
      <c r="A47" s="383"/>
      <c r="B47" s="379" t="s">
        <v>158</v>
      </c>
      <c r="C47" s="316" t="str">
        <f>C54</f>
        <v>-</v>
      </c>
      <c r="D47" s="316" t="str">
        <f>D54</f>
        <v>-</v>
      </c>
      <c r="E47" s="316" t="str">
        <f>E54</f>
        <v>-</v>
      </c>
      <c r="F47" s="316" t="str">
        <f>F54</f>
        <v>-</v>
      </c>
      <c r="G47" s="316" t="str">
        <f>G54</f>
        <v>-</v>
      </c>
      <c r="H47" s="316" t="str">
        <f>H54</f>
        <v>-</v>
      </c>
      <c r="I47" s="316" t="str">
        <f>I54</f>
        <v>-</v>
      </c>
      <c r="J47" s="316" t="str">
        <f>J54</f>
        <v>-</v>
      </c>
      <c r="K47" s="316" t="str">
        <f>K54</f>
        <v>-</v>
      </c>
      <c r="L47" s="316" t="str">
        <f>L54</f>
        <v>-</v>
      </c>
      <c r="M47" s="316" t="str">
        <f>M54</f>
        <v>-</v>
      </c>
      <c r="N47" s="316" t="str">
        <f>N54</f>
        <v>-</v>
      </c>
      <c r="O47" s="316" t="str">
        <f>O54</f>
        <v>-</v>
      </c>
      <c r="P47" s="316" t="str">
        <f>P54</f>
        <v>-</v>
      </c>
      <c r="Q47" s="316" t="str">
        <f>Q54</f>
        <v>-</v>
      </c>
      <c r="R47" s="376"/>
      <c r="S47" s="376"/>
    </row>
    <row r="48" spans="1:19" s="324" customFormat="1" ht="16.5" customHeight="1" x14ac:dyDescent="0.35">
      <c r="A48" s="383"/>
      <c r="B48" s="379" t="s">
        <v>157</v>
      </c>
      <c r="C48" s="316" t="str">
        <f>C55</f>
        <v>-</v>
      </c>
      <c r="D48" s="316" t="str">
        <f>D55</f>
        <v>-</v>
      </c>
      <c r="E48" s="316" t="str">
        <f>E55</f>
        <v>-</v>
      </c>
      <c r="F48" s="316" t="str">
        <f>F55</f>
        <v>-</v>
      </c>
      <c r="G48" s="316" t="str">
        <f>G55</f>
        <v>-</v>
      </c>
      <c r="H48" s="316" t="str">
        <f>H55</f>
        <v>-</v>
      </c>
      <c r="I48" s="316" t="str">
        <f>I55</f>
        <v>-</v>
      </c>
      <c r="J48" s="316" t="str">
        <f>J55</f>
        <v>-</v>
      </c>
      <c r="K48" s="316" t="str">
        <f>K55</f>
        <v>-</v>
      </c>
      <c r="L48" s="316" t="str">
        <f>L55</f>
        <v>-</v>
      </c>
      <c r="M48" s="316" t="str">
        <f>M55</f>
        <v>-</v>
      </c>
      <c r="N48" s="316" t="str">
        <f>N55</f>
        <v>-</v>
      </c>
      <c r="O48" s="316" t="str">
        <f>O55</f>
        <v>-</v>
      </c>
      <c r="P48" s="316" t="str">
        <f>P55</f>
        <v>-</v>
      </c>
      <c r="Q48" s="316" t="str">
        <f>Q55</f>
        <v>-</v>
      </c>
      <c r="R48" s="376"/>
      <c r="S48" s="376"/>
    </row>
    <row r="49" spans="1:19" s="324" customFormat="1" ht="16.5" customHeight="1" x14ac:dyDescent="0.35">
      <c r="A49" s="383"/>
      <c r="B49" s="379" t="s">
        <v>156</v>
      </c>
      <c r="C49" s="316" t="str">
        <f>C56</f>
        <v>-</v>
      </c>
      <c r="D49" s="316" t="str">
        <f>D56</f>
        <v>-</v>
      </c>
      <c r="E49" s="316" t="str">
        <f>E56</f>
        <v>-</v>
      </c>
      <c r="F49" s="316" t="str">
        <f>F56</f>
        <v>-</v>
      </c>
      <c r="G49" s="316" t="str">
        <f>G56</f>
        <v>-</v>
      </c>
      <c r="H49" s="316" t="str">
        <f>H56</f>
        <v>-</v>
      </c>
      <c r="I49" s="316" t="str">
        <f>I56</f>
        <v>-</v>
      </c>
      <c r="J49" s="316" t="str">
        <f>J56</f>
        <v>-</v>
      </c>
      <c r="K49" s="316" t="str">
        <f>K56</f>
        <v>-</v>
      </c>
      <c r="L49" s="316" t="str">
        <f>L56</f>
        <v>-</v>
      </c>
      <c r="M49" s="316" t="str">
        <f>M56</f>
        <v>-</v>
      </c>
      <c r="N49" s="316" t="str">
        <f>N56</f>
        <v>-</v>
      </c>
      <c r="O49" s="316" t="str">
        <f>O56</f>
        <v>-</v>
      </c>
      <c r="P49" s="316" t="str">
        <f>P56</f>
        <v>-</v>
      </c>
      <c r="Q49" s="316" t="str">
        <f>Q56</f>
        <v>-</v>
      </c>
      <c r="R49" s="376"/>
      <c r="S49" s="376"/>
    </row>
    <row r="50" spans="1:19" s="324" customFormat="1" ht="16.5" customHeight="1" x14ac:dyDescent="0.35">
      <c r="A50" s="383"/>
      <c r="B50" s="379" t="s">
        <v>155</v>
      </c>
      <c r="C50" s="316" t="str">
        <f>C57</f>
        <v>-</v>
      </c>
      <c r="D50" s="316" t="str">
        <f>D57</f>
        <v>-</v>
      </c>
      <c r="E50" s="316" t="str">
        <f>E57</f>
        <v>-</v>
      </c>
      <c r="F50" s="316" t="str">
        <f>F57</f>
        <v>-</v>
      </c>
      <c r="G50" s="316" t="str">
        <f>G57</f>
        <v>-</v>
      </c>
      <c r="H50" s="316" t="str">
        <f>H57</f>
        <v>-</v>
      </c>
      <c r="I50" s="316" t="str">
        <f>I57</f>
        <v>-</v>
      </c>
      <c r="J50" s="316" t="str">
        <f>J57</f>
        <v>-</v>
      </c>
      <c r="K50" s="316" t="str">
        <f>K57</f>
        <v>-</v>
      </c>
      <c r="L50" s="316" t="str">
        <f>L57</f>
        <v>-</v>
      </c>
      <c r="M50" s="316" t="str">
        <f>M57</f>
        <v>-</v>
      </c>
      <c r="N50" s="316" t="str">
        <f>N57</f>
        <v>-</v>
      </c>
      <c r="O50" s="316" t="str">
        <f>O57</f>
        <v>-</v>
      </c>
      <c r="P50" s="316" t="str">
        <f>P57</f>
        <v>-</v>
      </c>
      <c r="Q50" s="316" t="str">
        <f>Q57</f>
        <v>-</v>
      </c>
      <c r="R50" s="376"/>
      <c r="S50" s="376"/>
    </row>
    <row r="51" spans="1:19" s="324" customFormat="1" ht="16.5" customHeight="1" x14ac:dyDescent="0.35">
      <c r="A51" s="382"/>
      <c r="B51" s="377" t="s">
        <v>154</v>
      </c>
      <c r="C51" s="321" t="str">
        <f>C58</f>
        <v>-</v>
      </c>
      <c r="D51" s="321" t="str">
        <f>D58</f>
        <v>-</v>
      </c>
      <c r="E51" s="321" t="str">
        <f>E58</f>
        <v>-</v>
      </c>
      <c r="F51" s="321" t="str">
        <f>F58</f>
        <v>-</v>
      </c>
      <c r="G51" s="321" t="str">
        <f>G58</f>
        <v>-</v>
      </c>
      <c r="H51" s="321" t="str">
        <f>H58</f>
        <v>-</v>
      </c>
      <c r="I51" s="321" t="str">
        <f>I58</f>
        <v>-</v>
      </c>
      <c r="J51" s="321" t="str">
        <f>J58</f>
        <v>-</v>
      </c>
      <c r="K51" s="321" t="str">
        <f>K58</f>
        <v>-</v>
      </c>
      <c r="L51" s="321" t="str">
        <f>L58</f>
        <v>-</v>
      </c>
      <c r="M51" s="321" t="str">
        <f>M58</f>
        <v>-</v>
      </c>
      <c r="N51" s="321" t="str">
        <f>N58</f>
        <v>-</v>
      </c>
      <c r="O51" s="321" t="str">
        <f>O58</f>
        <v>-</v>
      </c>
      <c r="P51" s="321" t="str">
        <f>P58</f>
        <v>-</v>
      </c>
      <c r="Q51" s="321" t="str">
        <f>Q58</f>
        <v>-</v>
      </c>
      <c r="R51" s="376"/>
      <c r="S51" s="376"/>
    </row>
    <row r="52" spans="1:19" s="324" customFormat="1" ht="16.5" customHeight="1" x14ac:dyDescent="0.35">
      <c r="A52" s="381" t="s">
        <v>9</v>
      </c>
      <c r="B52" s="379" t="s">
        <v>160</v>
      </c>
      <c r="C52" s="316" t="s">
        <v>1</v>
      </c>
      <c r="D52" s="316" t="s">
        <v>1</v>
      </c>
      <c r="E52" s="316" t="s">
        <v>1</v>
      </c>
      <c r="F52" s="316" t="s">
        <v>1</v>
      </c>
      <c r="G52" s="316" t="s">
        <v>1</v>
      </c>
      <c r="H52" s="316" t="s">
        <v>1</v>
      </c>
      <c r="I52" s="316" t="s">
        <v>1</v>
      </c>
      <c r="J52" s="316" t="s">
        <v>1</v>
      </c>
      <c r="K52" s="316" t="s">
        <v>1</v>
      </c>
      <c r="L52" s="316" t="s">
        <v>1</v>
      </c>
      <c r="M52" s="316" t="s">
        <v>1</v>
      </c>
      <c r="N52" s="316" t="s">
        <v>1</v>
      </c>
      <c r="O52" s="316" t="s">
        <v>1</v>
      </c>
      <c r="P52" s="316" t="s">
        <v>1</v>
      </c>
      <c r="Q52" s="316" t="s">
        <v>1</v>
      </c>
      <c r="R52" s="376"/>
      <c r="S52" s="376"/>
    </row>
    <row r="53" spans="1:19" s="324" customFormat="1" ht="16.5" customHeight="1" x14ac:dyDescent="0.35">
      <c r="A53" s="380"/>
      <c r="B53" s="379" t="s">
        <v>159</v>
      </c>
      <c r="C53" s="316" t="s">
        <v>1</v>
      </c>
      <c r="D53" s="316" t="s">
        <v>1</v>
      </c>
      <c r="E53" s="316" t="s">
        <v>1</v>
      </c>
      <c r="F53" s="316" t="s">
        <v>1</v>
      </c>
      <c r="G53" s="316" t="s">
        <v>1</v>
      </c>
      <c r="H53" s="316" t="s">
        <v>1</v>
      </c>
      <c r="I53" s="316" t="s">
        <v>1</v>
      </c>
      <c r="J53" s="316" t="s">
        <v>1</v>
      </c>
      <c r="K53" s="316" t="s">
        <v>1</v>
      </c>
      <c r="L53" s="316" t="s">
        <v>1</v>
      </c>
      <c r="M53" s="316" t="s">
        <v>1</v>
      </c>
      <c r="N53" s="316" t="s">
        <v>1</v>
      </c>
      <c r="O53" s="316" t="s">
        <v>1</v>
      </c>
      <c r="P53" s="316" t="s">
        <v>1</v>
      </c>
      <c r="Q53" s="316" t="s">
        <v>1</v>
      </c>
      <c r="R53" s="376"/>
      <c r="S53" s="376"/>
    </row>
    <row r="54" spans="1:19" s="324" customFormat="1" ht="16.5" customHeight="1" x14ac:dyDescent="0.35">
      <c r="A54" s="380"/>
      <c r="B54" s="379" t="s">
        <v>158</v>
      </c>
      <c r="C54" s="316" t="s">
        <v>1</v>
      </c>
      <c r="D54" s="316" t="s">
        <v>29</v>
      </c>
      <c r="E54" s="316" t="s">
        <v>1</v>
      </c>
      <c r="F54" s="316" t="s">
        <v>1</v>
      </c>
      <c r="G54" s="316" t="s">
        <v>1</v>
      </c>
      <c r="H54" s="316" t="s">
        <v>1</v>
      </c>
      <c r="I54" s="316" t="s">
        <v>1</v>
      </c>
      <c r="J54" s="316" t="s">
        <v>1</v>
      </c>
      <c r="K54" s="316" t="s">
        <v>1</v>
      </c>
      <c r="L54" s="316" t="s">
        <v>1</v>
      </c>
      <c r="M54" s="316" t="s">
        <v>1</v>
      </c>
      <c r="N54" s="316" t="s">
        <v>1</v>
      </c>
      <c r="O54" s="316" t="s">
        <v>1</v>
      </c>
      <c r="P54" s="316" t="s">
        <v>1</v>
      </c>
      <c r="Q54" s="316" t="s">
        <v>1</v>
      </c>
      <c r="R54" s="376"/>
      <c r="S54" s="376"/>
    </row>
    <row r="55" spans="1:19" s="324" customFormat="1" ht="16.5" customHeight="1" x14ac:dyDescent="0.35">
      <c r="A55" s="380"/>
      <c r="B55" s="379" t="s">
        <v>157</v>
      </c>
      <c r="C55" s="316" t="s">
        <v>1</v>
      </c>
      <c r="D55" s="316" t="s">
        <v>29</v>
      </c>
      <c r="E55" s="316" t="s">
        <v>1</v>
      </c>
      <c r="F55" s="316" t="s">
        <v>1</v>
      </c>
      <c r="G55" s="316" t="s">
        <v>1</v>
      </c>
      <c r="H55" s="316" t="s">
        <v>1</v>
      </c>
      <c r="I55" s="316" t="s">
        <v>1</v>
      </c>
      <c r="J55" s="316" t="s">
        <v>1</v>
      </c>
      <c r="K55" s="316" t="s">
        <v>1</v>
      </c>
      <c r="L55" s="316" t="s">
        <v>1</v>
      </c>
      <c r="M55" s="316" t="s">
        <v>1</v>
      </c>
      <c r="N55" s="316" t="s">
        <v>1</v>
      </c>
      <c r="O55" s="316" t="s">
        <v>1</v>
      </c>
      <c r="P55" s="316" t="s">
        <v>1</v>
      </c>
      <c r="Q55" s="316" t="s">
        <v>1</v>
      </c>
      <c r="R55" s="376"/>
      <c r="S55" s="376"/>
    </row>
    <row r="56" spans="1:19" s="324" customFormat="1" ht="16.5" customHeight="1" x14ac:dyDescent="0.35">
      <c r="A56" s="380"/>
      <c r="B56" s="379" t="s">
        <v>156</v>
      </c>
      <c r="C56" s="316" t="s">
        <v>1</v>
      </c>
      <c r="D56" s="316" t="s">
        <v>29</v>
      </c>
      <c r="E56" s="316" t="s">
        <v>1</v>
      </c>
      <c r="F56" s="316" t="s">
        <v>1</v>
      </c>
      <c r="G56" s="316" t="s">
        <v>1</v>
      </c>
      <c r="H56" s="316" t="s">
        <v>1</v>
      </c>
      <c r="I56" s="316" t="s">
        <v>1</v>
      </c>
      <c r="J56" s="316" t="s">
        <v>1</v>
      </c>
      <c r="K56" s="316" t="s">
        <v>1</v>
      </c>
      <c r="L56" s="316" t="s">
        <v>1</v>
      </c>
      <c r="M56" s="316" t="s">
        <v>1</v>
      </c>
      <c r="N56" s="316" t="s">
        <v>1</v>
      </c>
      <c r="O56" s="316" t="s">
        <v>1</v>
      </c>
      <c r="P56" s="316" t="s">
        <v>1</v>
      </c>
      <c r="Q56" s="316" t="s">
        <v>1</v>
      </c>
      <c r="R56" s="376"/>
      <c r="S56" s="376"/>
    </row>
    <row r="57" spans="1:19" s="324" customFormat="1" ht="16.5" customHeight="1" x14ac:dyDescent="0.35">
      <c r="A57" s="380"/>
      <c r="B57" s="379" t="s">
        <v>155</v>
      </c>
      <c r="C57" s="316" t="s">
        <v>1</v>
      </c>
      <c r="D57" s="316" t="s">
        <v>29</v>
      </c>
      <c r="E57" s="316" t="s">
        <v>1</v>
      </c>
      <c r="F57" s="316" t="s">
        <v>1</v>
      </c>
      <c r="G57" s="316" t="s">
        <v>1</v>
      </c>
      <c r="H57" s="316" t="s">
        <v>1</v>
      </c>
      <c r="I57" s="316" t="s">
        <v>1</v>
      </c>
      <c r="J57" s="316" t="s">
        <v>1</v>
      </c>
      <c r="K57" s="316" t="s">
        <v>1</v>
      </c>
      <c r="L57" s="316" t="s">
        <v>1</v>
      </c>
      <c r="M57" s="316" t="s">
        <v>1</v>
      </c>
      <c r="N57" s="316" t="s">
        <v>1</v>
      </c>
      <c r="O57" s="316" t="s">
        <v>1</v>
      </c>
      <c r="P57" s="316" t="s">
        <v>1</v>
      </c>
      <c r="Q57" s="316" t="s">
        <v>1</v>
      </c>
      <c r="R57" s="376"/>
      <c r="S57" s="376"/>
    </row>
    <row r="58" spans="1:19" s="324" customFormat="1" ht="16.5" customHeight="1" x14ac:dyDescent="0.35">
      <c r="A58" s="378"/>
      <c r="B58" s="377" t="s">
        <v>154</v>
      </c>
      <c r="C58" s="321" t="s">
        <v>1</v>
      </c>
      <c r="D58" s="321" t="s">
        <v>1</v>
      </c>
      <c r="E58" s="321" t="s">
        <v>1</v>
      </c>
      <c r="F58" s="321" t="s">
        <v>1</v>
      </c>
      <c r="G58" s="321" t="s">
        <v>1</v>
      </c>
      <c r="H58" s="321" t="s">
        <v>1</v>
      </c>
      <c r="I58" s="321" t="s">
        <v>1</v>
      </c>
      <c r="J58" s="321" t="s">
        <v>1</v>
      </c>
      <c r="K58" s="321" t="s">
        <v>1</v>
      </c>
      <c r="L58" s="321" t="s">
        <v>1</v>
      </c>
      <c r="M58" s="321" t="s">
        <v>1</v>
      </c>
      <c r="N58" s="321" t="s">
        <v>1</v>
      </c>
      <c r="O58" s="321" t="s">
        <v>1</v>
      </c>
      <c r="P58" s="321" t="s">
        <v>1</v>
      </c>
      <c r="Q58" s="321" t="s">
        <v>1</v>
      </c>
      <c r="R58" s="376"/>
      <c r="S58" s="376"/>
    </row>
    <row r="59" spans="1:19" ht="16.5" customHeight="1" x14ac:dyDescent="0.35">
      <c r="A59" s="375" t="s">
        <v>153</v>
      </c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  <c r="R59" s="370"/>
      <c r="S59" s="370"/>
    </row>
    <row r="60" spans="1:19" ht="16.5" customHeight="1" x14ac:dyDescent="0.35">
      <c r="A60" s="375"/>
      <c r="B60" s="374"/>
      <c r="C60" s="374"/>
      <c r="D60" s="374"/>
      <c r="E60" s="374"/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4"/>
      <c r="Q60" s="374"/>
      <c r="R60" s="370"/>
      <c r="S60" s="370"/>
    </row>
    <row r="61" spans="1:19" ht="18.75" x14ac:dyDescent="0.45">
      <c r="A61" s="373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0"/>
      <c r="S61" s="370"/>
    </row>
    <row r="62" spans="1:19" ht="18.75" x14ac:dyDescent="0.45">
      <c r="A62" s="373"/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0"/>
      <c r="S62" s="370"/>
    </row>
    <row r="63" spans="1:19" ht="18.75" x14ac:dyDescent="0.45">
      <c r="A63" s="373"/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0"/>
      <c r="S63" s="370"/>
    </row>
    <row r="64" spans="1:19" x14ac:dyDescent="0.35">
      <c r="A64" s="371"/>
      <c r="B64" s="370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</row>
    <row r="65" spans="1:19" x14ac:dyDescent="0.35">
      <c r="A65" s="371"/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</row>
    <row r="66" spans="1:19" x14ac:dyDescent="0.35">
      <c r="A66" s="371"/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</row>
  </sheetData>
  <mergeCells count="7">
    <mergeCell ref="A52:A58"/>
    <mergeCell ref="A31:A37"/>
    <mergeCell ref="A24:A30"/>
    <mergeCell ref="A10:A16"/>
    <mergeCell ref="A45:A51"/>
    <mergeCell ref="A17:A23"/>
    <mergeCell ref="A38:A44"/>
  </mergeCells>
  <phoneticPr fontId="8"/>
  <printOptions horizontalCentered="1"/>
  <pageMargins left="0.78740157480314965" right="0.78740157480314965" top="0.78740157480314965" bottom="0.19685039370078741" header="0" footer="0"/>
  <headerFooter alignWithMargins="0"/>
  <rowBreaks count="4" manualBreakCount="4">
    <brk id="275" min="310" max="324" man="1"/>
    <brk id="36237" min="228" max="55033" man="1"/>
    <brk id="44361" min="224" max="63597" man="1"/>
    <brk id="52641" min="220" max="6357" man="1"/>
  </rowBreaks>
  <colBreaks count="1" manualBreakCount="1">
    <brk id="18" max="1048575" man="1"/>
  </colBreaks>
</worksheet>
</file>