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05_医師確保係（IとN整理用）\23_各種アンケート調査（市町村、勤務医、初期臨床研修）\令和７年度調査\99_ホームページ（オープンデータ）の更新\臨床研修医・勤務医\オープンデータ用\"/>
    </mc:Choice>
  </mc:AlternateContent>
  <xr:revisionPtr revIDLastSave="0" documentId="13_ncr:1_{BFF31FC9-4252-43AA-A673-93E6FB1B0B6A}" xr6:coauthVersionLast="47" xr6:coauthVersionMax="47" xr10:uidLastSave="{00000000-0000-0000-0000-000000000000}"/>
  <bookViews>
    <workbookView xWindow="28680" yWindow="-120" windowWidth="29040" windowHeight="15720" tabRatio="916" xr2:uid="{00000000-000D-0000-FFFF-FFFF00000000}"/>
  </bookViews>
  <sheets>
    <sheet name="調査結果" sheetId="6" r:id="rId1"/>
  </sheets>
  <definedNames>
    <definedName name="_xlnm.Print_Area" localSheetId="0">調査結果!$A$1:$O$659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6" i="6" l="1"/>
  <c r="K422" i="6" s="1"/>
  <c r="H426" i="6"/>
  <c r="I424" i="6" s="1"/>
  <c r="K423" i="6" l="1"/>
  <c r="K414" i="6"/>
  <c r="I414" i="6"/>
  <c r="K421" i="6"/>
  <c r="I421" i="6"/>
  <c r="K425" i="6"/>
  <c r="I422" i="6"/>
  <c r="K424" i="6"/>
  <c r="I423" i="6"/>
  <c r="K644" i="6"/>
  <c r="I644" i="6"/>
  <c r="J642" i="6" s="1"/>
  <c r="G644" i="6"/>
  <c r="H634" i="6" s="1"/>
  <c r="K617" i="6"/>
  <c r="L612" i="6" s="1"/>
  <c r="I617" i="6"/>
  <c r="J615" i="6" s="1"/>
  <c r="G617" i="6"/>
  <c r="H611" i="6" s="1"/>
  <c r="K592" i="6"/>
  <c r="I592" i="6"/>
  <c r="G592" i="6"/>
  <c r="H591" i="6" s="1"/>
  <c r="K564" i="6"/>
  <c r="L560" i="6" s="1"/>
  <c r="I564" i="6"/>
  <c r="G564" i="6"/>
  <c r="H560" i="6" s="1"/>
  <c r="L541" i="6"/>
  <c r="J541" i="6"/>
  <c r="H541" i="6"/>
  <c r="I536" i="6" s="1"/>
  <c r="J531" i="6"/>
  <c r="K529" i="6" s="1"/>
  <c r="H531" i="6"/>
  <c r="I529" i="6" s="1"/>
  <c r="F531" i="6"/>
  <c r="G530" i="6" s="1"/>
  <c r="J521" i="6"/>
  <c r="H521" i="6"/>
  <c r="I519" i="6" s="1"/>
  <c r="F521" i="6"/>
  <c r="G520" i="6" s="1"/>
  <c r="J511" i="6"/>
  <c r="H511" i="6"/>
  <c r="I505" i="6" s="1"/>
  <c r="F511" i="6"/>
  <c r="G506" i="6" s="1"/>
  <c r="F500" i="6"/>
  <c r="G499" i="6" s="1"/>
  <c r="J487" i="6"/>
  <c r="K482" i="6" s="1"/>
  <c r="H487" i="6"/>
  <c r="I484" i="6" s="1"/>
  <c r="F487" i="6"/>
  <c r="J466" i="6"/>
  <c r="K452" i="6" s="1"/>
  <c r="H466" i="6"/>
  <c r="I461" i="6" s="1"/>
  <c r="F466" i="6"/>
  <c r="G457" i="6" s="1"/>
  <c r="J447" i="6"/>
  <c r="K444" i="6" s="1"/>
  <c r="H447" i="6"/>
  <c r="I442" i="6" s="1"/>
  <c r="F447" i="6"/>
  <c r="G440" i="6" s="1"/>
  <c r="I435" i="6"/>
  <c r="G435" i="6"/>
  <c r="E435" i="6"/>
  <c r="J434" i="6"/>
  <c r="H434" i="6"/>
  <c r="F434" i="6"/>
  <c r="J433" i="6"/>
  <c r="H433" i="6"/>
  <c r="F433" i="6"/>
  <c r="J432" i="6"/>
  <c r="H432" i="6"/>
  <c r="F432" i="6"/>
  <c r="J431" i="6"/>
  <c r="H431" i="6"/>
  <c r="F431" i="6"/>
  <c r="F426" i="6"/>
  <c r="G420" i="6"/>
  <c r="G419" i="6"/>
  <c r="G418" i="6"/>
  <c r="G417" i="6"/>
  <c r="G416" i="6"/>
  <c r="G415" i="6"/>
  <c r="H409" i="6"/>
  <c r="I407" i="6" s="1"/>
  <c r="F409" i="6"/>
  <c r="G396" i="6" s="1"/>
  <c r="D409" i="6"/>
  <c r="E408" i="6" s="1"/>
  <c r="I383" i="6"/>
  <c r="J382" i="6" s="1"/>
  <c r="G383" i="6"/>
  <c r="H379" i="6" s="1"/>
  <c r="E383" i="6"/>
  <c r="F382" i="6" s="1"/>
  <c r="I374" i="6"/>
  <c r="J370" i="6" s="1"/>
  <c r="G374" i="6"/>
  <c r="H372" i="6" s="1"/>
  <c r="E374" i="6"/>
  <c r="F370" i="6" s="1"/>
  <c r="J365" i="6"/>
  <c r="H365" i="6"/>
  <c r="F365" i="6"/>
  <c r="G359" i="6" s="1"/>
  <c r="J354" i="6"/>
  <c r="H354" i="6"/>
  <c r="I351" i="6" s="1"/>
  <c r="F354" i="6"/>
  <c r="J333" i="6"/>
  <c r="H333" i="6"/>
  <c r="I330" i="6" s="1"/>
  <c r="F333" i="6"/>
  <c r="J322" i="6"/>
  <c r="H322" i="6"/>
  <c r="I319" i="6" s="1"/>
  <c r="F322" i="6"/>
  <c r="G321" i="6" s="1"/>
  <c r="I308" i="6"/>
  <c r="J305" i="6" s="1"/>
  <c r="G308" i="6"/>
  <c r="H304" i="6" s="1"/>
  <c r="E308" i="6"/>
  <c r="F307" i="6" s="1"/>
  <c r="I298" i="6"/>
  <c r="J295" i="6" s="1"/>
  <c r="G298" i="6"/>
  <c r="H296" i="6" s="1"/>
  <c r="E298" i="6"/>
  <c r="I288" i="6"/>
  <c r="J284" i="6" s="1"/>
  <c r="G288" i="6"/>
  <c r="E288" i="6"/>
  <c r="F287" i="6" s="1"/>
  <c r="I278" i="6"/>
  <c r="G278" i="6"/>
  <c r="H273" i="6" s="1"/>
  <c r="E278" i="6"/>
  <c r="F277" i="6" s="1"/>
  <c r="I268" i="6"/>
  <c r="J264" i="6" s="1"/>
  <c r="G268" i="6"/>
  <c r="H265" i="6" s="1"/>
  <c r="E268" i="6"/>
  <c r="F263" i="6" s="1"/>
  <c r="I258" i="6"/>
  <c r="G258" i="6"/>
  <c r="H256" i="6" s="1"/>
  <c r="E258" i="6"/>
  <c r="F256" i="6" s="1"/>
  <c r="I248" i="6"/>
  <c r="J243" i="6" s="1"/>
  <c r="G248" i="6"/>
  <c r="H246" i="6" s="1"/>
  <c r="E248" i="6"/>
  <c r="F247" i="6" s="1"/>
  <c r="I238" i="6"/>
  <c r="G238" i="6"/>
  <c r="H235" i="6" s="1"/>
  <c r="E238" i="6"/>
  <c r="F237" i="6" s="1"/>
  <c r="I228" i="6"/>
  <c r="J226" i="6" s="1"/>
  <c r="G228" i="6"/>
  <c r="H223" i="6" s="1"/>
  <c r="E228" i="6"/>
  <c r="F226" i="6" s="1"/>
  <c r="J209" i="6"/>
  <c r="H209" i="6"/>
  <c r="F209" i="6"/>
  <c r="H197" i="6"/>
  <c r="I193" i="6" s="1"/>
  <c r="F197" i="6"/>
  <c r="G194" i="6" s="1"/>
  <c r="D197" i="6"/>
  <c r="L172" i="6"/>
  <c r="M164" i="6" s="1"/>
  <c r="J172" i="6"/>
  <c r="K163" i="6" s="1"/>
  <c r="H172" i="6"/>
  <c r="I168" i="6" s="1"/>
  <c r="F172" i="6"/>
  <c r="G171" i="6" s="1"/>
  <c r="J139" i="6"/>
  <c r="K132" i="6" s="1"/>
  <c r="H139" i="6"/>
  <c r="I131" i="6" s="1"/>
  <c r="F130" i="6"/>
  <c r="F139" i="6" s="1"/>
  <c r="J122" i="6"/>
  <c r="K118" i="6" s="1"/>
  <c r="H122" i="6"/>
  <c r="F122" i="6"/>
  <c r="G121" i="6" s="1"/>
  <c r="H113" i="6"/>
  <c r="I109" i="6" s="1"/>
  <c r="F113" i="6"/>
  <c r="D113" i="6"/>
  <c r="E109" i="6" s="1"/>
  <c r="H104" i="6"/>
  <c r="I100" i="6" s="1"/>
  <c r="F104" i="6"/>
  <c r="G100" i="6" s="1"/>
  <c r="D104" i="6"/>
  <c r="E103" i="6" s="1"/>
  <c r="H95" i="6"/>
  <c r="I93" i="6" s="1"/>
  <c r="F95" i="6"/>
  <c r="G92" i="6" s="1"/>
  <c r="D95" i="6"/>
  <c r="E92" i="6" s="1"/>
  <c r="H86" i="6"/>
  <c r="I84" i="6" s="1"/>
  <c r="F86" i="6"/>
  <c r="D86" i="6"/>
  <c r="E85" i="6" s="1"/>
  <c r="H74" i="6"/>
  <c r="F74" i="6"/>
  <c r="D73" i="6"/>
  <c r="E72" i="6" s="1"/>
  <c r="I72" i="6"/>
  <c r="I73" i="6" s="1"/>
  <c r="I74" i="6" s="1"/>
  <c r="G72" i="6"/>
  <c r="G73" i="6" s="1"/>
  <c r="H69" i="6"/>
  <c r="F69" i="6"/>
  <c r="H68" i="6"/>
  <c r="F68" i="6"/>
  <c r="G61" i="6" s="1"/>
  <c r="D68" i="6"/>
  <c r="H55" i="6"/>
  <c r="F55" i="6"/>
  <c r="H54" i="6"/>
  <c r="I49" i="6" s="1"/>
  <c r="F54" i="6"/>
  <c r="G51" i="6" s="1"/>
  <c r="D54" i="6"/>
  <c r="E53" i="6" s="1"/>
  <c r="H40" i="6"/>
  <c r="F40" i="6"/>
  <c r="D40" i="6"/>
  <c r="E40" i="6" s="1"/>
  <c r="E39" i="6"/>
  <c r="E38" i="6"/>
  <c r="I37" i="6"/>
  <c r="I38" i="6" s="1"/>
  <c r="G37" i="6"/>
  <c r="G38" i="6" s="1"/>
  <c r="E37" i="6"/>
  <c r="H33" i="6"/>
  <c r="F33" i="6"/>
  <c r="D33" i="6"/>
  <c r="E32" i="6"/>
  <c r="E31" i="6"/>
  <c r="I30" i="6"/>
  <c r="I31" i="6" s="1"/>
  <c r="I33" i="6" s="1"/>
  <c r="G30" i="6"/>
  <c r="G31" i="6" s="1"/>
  <c r="E30" i="6"/>
  <c r="F21" i="6"/>
  <c r="E21" i="6"/>
  <c r="D21" i="6"/>
  <c r="I206" i="6" l="1"/>
  <c r="I204" i="6"/>
  <c r="I207" i="6"/>
  <c r="I202" i="6"/>
  <c r="I203" i="6"/>
  <c r="I201" i="6"/>
  <c r="I205" i="6"/>
  <c r="I208" i="6"/>
  <c r="K203" i="6"/>
  <c r="K206" i="6"/>
  <c r="K202" i="6"/>
  <c r="K205" i="6"/>
  <c r="K208" i="6"/>
  <c r="K201" i="6"/>
  <c r="K204" i="6"/>
  <c r="K207" i="6"/>
  <c r="G201" i="6"/>
  <c r="G204" i="6"/>
  <c r="G207" i="6"/>
  <c r="G202" i="6"/>
  <c r="G205" i="6"/>
  <c r="G208" i="6"/>
  <c r="G203" i="6"/>
  <c r="G206" i="6"/>
  <c r="I426" i="6"/>
  <c r="K426" i="6"/>
  <c r="J283" i="6"/>
  <c r="F224" i="6"/>
  <c r="J285" i="6"/>
  <c r="F276" i="6"/>
  <c r="F435" i="6"/>
  <c r="F305" i="6"/>
  <c r="G118" i="6"/>
  <c r="J304" i="6"/>
  <c r="I102" i="6"/>
  <c r="I161" i="6"/>
  <c r="F306" i="6"/>
  <c r="I166" i="6"/>
  <c r="F275" i="6"/>
  <c r="I537" i="6"/>
  <c r="E48" i="6"/>
  <c r="M166" i="6"/>
  <c r="E392" i="6"/>
  <c r="J244" i="6"/>
  <c r="G45" i="6"/>
  <c r="G58" i="6"/>
  <c r="G47" i="6"/>
  <c r="G66" i="6"/>
  <c r="F304" i="6"/>
  <c r="G120" i="6"/>
  <c r="G159" i="6"/>
  <c r="G315" i="6"/>
  <c r="I315" i="6"/>
  <c r="F245" i="6"/>
  <c r="F303" i="6"/>
  <c r="I352" i="6"/>
  <c r="I354" i="6" s="1"/>
  <c r="E403" i="6"/>
  <c r="G49" i="6"/>
  <c r="E90" i="6"/>
  <c r="J245" i="6"/>
  <c r="G516" i="6"/>
  <c r="H556" i="6"/>
  <c r="H586" i="6"/>
  <c r="E52" i="6"/>
  <c r="M160" i="6"/>
  <c r="J246" i="6"/>
  <c r="G518" i="6"/>
  <c r="H588" i="6"/>
  <c r="G52" i="6"/>
  <c r="G40" i="6"/>
  <c r="M162" i="6"/>
  <c r="F225" i="6"/>
  <c r="H275" i="6"/>
  <c r="G362" i="6"/>
  <c r="I482" i="6"/>
  <c r="H562" i="6"/>
  <c r="E83" i="6"/>
  <c r="I485" i="6"/>
  <c r="K166" i="6"/>
  <c r="H381" i="6"/>
  <c r="E398" i="6"/>
  <c r="E44" i="6"/>
  <c r="G48" i="6"/>
  <c r="G53" i="6"/>
  <c r="G161" i="6"/>
  <c r="G167" i="6"/>
  <c r="E388" i="6"/>
  <c r="E393" i="6"/>
  <c r="E399" i="6"/>
  <c r="E404" i="6"/>
  <c r="I460" i="6"/>
  <c r="G517" i="6"/>
  <c r="L555" i="6"/>
  <c r="H590" i="6"/>
  <c r="G404" i="6"/>
  <c r="I82" i="6"/>
  <c r="I94" i="6"/>
  <c r="H303" i="6"/>
  <c r="I317" i="6"/>
  <c r="I325" i="6"/>
  <c r="E390" i="6"/>
  <c r="E394" i="6"/>
  <c r="E405" i="6"/>
  <c r="K440" i="6"/>
  <c r="I452" i="6"/>
  <c r="K462" i="6"/>
  <c r="K483" i="6"/>
  <c r="J637" i="6"/>
  <c r="E49" i="6"/>
  <c r="K120" i="6"/>
  <c r="G163" i="6"/>
  <c r="F286" i="6"/>
  <c r="H294" i="6"/>
  <c r="I318" i="6"/>
  <c r="G390" i="6"/>
  <c r="E395" i="6"/>
  <c r="E401" i="6"/>
  <c r="E406" i="6"/>
  <c r="K441" i="6"/>
  <c r="J638" i="6"/>
  <c r="H305" i="6"/>
  <c r="I316" i="6"/>
  <c r="E389" i="6"/>
  <c r="E400" i="6"/>
  <c r="E46" i="6"/>
  <c r="G46" i="6"/>
  <c r="E50" i="6"/>
  <c r="I112" i="6"/>
  <c r="G165" i="6"/>
  <c r="J263" i="6"/>
  <c r="J286" i="6"/>
  <c r="H306" i="6"/>
  <c r="G314" i="6"/>
  <c r="I320" i="6"/>
  <c r="E396" i="6"/>
  <c r="E407" i="6"/>
  <c r="K445" i="6"/>
  <c r="I453" i="6"/>
  <c r="I464" i="6"/>
  <c r="H558" i="6"/>
  <c r="H582" i="6"/>
  <c r="J639" i="6"/>
  <c r="E45" i="6"/>
  <c r="E47" i="6"/>
  <c r="E51" i="6"/>
  <c r="F283" i="6"/>
  <c r="J306" i="6"/>
  <c r="I314" i="6"/>
  <c r="E391" i="6"/>
  <c r="E397" i="6"/>
  <c r="E402" i="6"/>
  <c r="K454" i="6"/>
  <c r="H584" i="6"/>
  <c r="J640" i="6"/>
  <c r="E94" i="6"/>
  <c r="E102" i="6"/>
  <c r="K129" i="6"/>
  <c r="F265" i="6"/>
  <c r="G317" i="6"/>
  <c r="F372" i="6"/>
  <c r="F379" i="6"/>
  <c r="I398" i="6"/>
  <c r="I441" i="6"/>
  <c r="K459" i="6"/>
  <c r="I517" i="6"/>
  <c r="L561" i="6"/>
  <c r="H224" i="6"/>
  <c r="G169" i="6"/>
  <c r="F267" i="6"/>
  <c r="G318" i="6"/>
  <c r="F380" i="6"/>
  <c r="G519" i="6"/>
  <c r="K528" i="6"/>
  <c r="I539" i="6"/>
  <c r="L557" i="6"/>
  <c r="L608" i="6"/>
  <c r="H640" i="6"/>
  <c r="K137" i="6"/>
  <c r="M171" i="6"/>
  <c r="L562" i="6"/>
  <c r="L609" i="6"/>
  <c r="H225" i="6"/>
  <c r="F234" i="6"/>
  <c r="G320" i="6"/>
  <c r="K530" i="6"/>
  <c r="L611" i="6"/>
  <c r="J634" i="6"/>
  <c r="H641" i="6"/>
  <c r="H226" i="6"/>
  <c r="H234" i="6"/>
  <c r="F244" i="6"/>
  <c r="K463" i="6"/>
  <c r="L558" i="6"/>
  <c r="L613" i="6"/>
  <c r="J635" i="6"/>
  <c r="J641" i="6"/>
  <c r="I83" i="6"/>
  <c r="I91" i="6"/>
  <c r="F223" i="6"/>
  <c r="G316" i="6"/>
  <c r="I457" i="6"/>
  <c r="G464" i="6"/>
  <c r="G498" i="6"/>
  <c r="H615" i="6"/>
  <c r="J636" i="6"/>
  <c r="K119" i="6"/>
  <c r="K128" i="6"/>
  <c r="F227" i="6"/>
  <c r="K516" i="6"/>
  <c r="K518" i="6"/>
  <c r="K520" i="6"/>
  <c r="K517" i="6"/>
  <c r="L590" i="6"/>
  <c r="L585" i="6"/>
  <c r="L588" i="6"/>
  <c r="L589" i="6"/>
  <c r="L584" i="6"/>
  <c r="I61" i="6"/>
  <c r="I65" i="6"/>
  <c r="I59" i="6"/>
  <c r="E101" i="6"/>
  <c r="E100" i="6"/>
  <c r="I163" i="6"/>
  <c r="L587" i="6"/>
  <c r="K510" i="6"/>
  <c r="K509" i="6"/>
  <c r="K508" i="6"/>
  <c r="K507" i="6"/>
  <c r="M538" i="6"/>
  <c r="M537" i="6"/>
  <c r="M540" i="6"/>
  <c r="G67" i="6"/>
  <c r="G65" i="6"/>
  <c r="G59" i="6"/>
  <c r="I171" i="6"/>
  <c r="I167" i="6"/>
  <c r="I162" i="6"/>
  <c r="I159" i="6"/>
  <c r="I363" i="6"/>
  <c r="I360" i="6"/>
  <c r="I362" i="6"/>
  <c r="I359" i="6"/>
  <c r="K519" i="6"/>
  <c r="L586" i="6"/>
  <c r="G60" i="6"/>
  <c r="K168" i="6"/>
  <c r="K165" i="6"/>
  <c r="K160" i="6"/>
  <c r="K171" i="6"/>
  <c r="K167" i="6"/>
  <c r="K162" i="6"/>
  <c r="K159" i="6"/>
  <c r="K169" i="6"/>
  <c r="K161" i="6"/>
  <c r="K164" i="6"/>
  <c r="J255" i="6"/>
  <c r="J254" i="6"/>
  <c r="K353" i="6"/>
  <c r="K352" i="6"/>
  <c r="K505" i="6"/>
  <c r="I45" i="6"/>
  <c r="I47" i="6"/>
  <c r="G62" i="6"/>
  <c r="I92" i="6"/>
  <c r="E99" i="6"/>
  <c r="I108" i="6"/>
  <c r="I111" i="6"/>
  <c r="I110" i="6"/>
  <c r="I160" i="6"/>
  <c r="I164" i="6"/>
  <c r="M168" i="6"/>
  <c r="H264" i="6"/>
  <c r="H263" i="6"/>
  <c r="H266" i="6"/>
  <c r="K317" i="6"/>
  <c r="K315" i="6"/>
  <c r="K319" i="6"/>
  <c r="K314" i="6"/>
  <c r="K321" i="6"/>
  <c r="K316" i="6"/>
  <c r="K328" i="6"/>
  <c r="K330" i="6"/>
  <c r="K332" i="6"/>
  <c r="K326" i="6"/>
  <c r="G406" i="6"/>
  <c r="G398" i="6"/>
  <c r="G400" i="6"/>
  <c r="G392" i="6"/>
  <c r="G408" i="6"/>
  <c r="G388" i="6"/>
  <c r="G402" i="6"/>
  <c r="G394" i="6"/>
  <c r="K506" i="6"/>
  <c r="G529" i="6"/>
  <c r="G528" i="6"/>
  <c r="M539" i="6"/>
  <c r="J236" i="6"/>
  <c r="J235" i="6"/>
  <c r="J234" i="6"/>
  <c r="G361" i="6"/>
  <c r="G363" i="6"/>
  <c r="G360" i="6"/>
  <c r="M536" i="6"/>
  <c r="G130" i="6"/>
  <c r="G131" i="6"/>
  <c r="G136" i="6"/>
  <c r="I81" i="6"/>
  <c r="I85" i="6"/>
  <c r="I361" i="6"/>
  <c r="G441" i="6"/>
  <c r="G444" i="6"/>
  <c r="K486" i="6"/>
  <c r="K485" i="6"/>
  <c r="K484" i="6"/>
  <c r="G509" i="6"/>
  <c r="G505" i="6"/>
  <c r="G508" i="6"/>
  <c r="G507" i="6"/>
  <c r="L582" i="6"/>
  <c r="E63" i="6"/>
  <c r="E61" i="6"/>
  <c r="G91" i="6"/>
  <c r="G90" i="6"/>
  <c r="K131" i="6"/>
  <c r="K127" i="6"/>
  <c r="K136" i="6"/>
  <c r="K130" i="6"/>
  <c r="K134" i="6"/>
  <c r="J233" i="6"/>
  <c r="H255" i="6"/>
  <c r="H254" i="6"/>
  <c r="K360" i="6"/>
  <c r="K364" i="6"/>
  <c r="K363" i="6"/>
  <c r="K362" i="6"/>
  <c r="K359" i="6"/>
  <c r="G63" i="6"/>
  <c r="G93" i="6"/>
  <c r="K133" i="6"/>
  <c r="I403" i="6"/>
  <c r="I400" i="6"/>
  <c r="I392" i="6"/>
  <c r="I408" i="6"/>
  <c r="I399" i="6"/>
  <c r="I391" i="6"/>
  <c r="G64" i="6"/>
  <c r="G74" i="6"/>
  <c r="E81" i="6"/>
  <c r="G134" i="6"/>
  <c r="I165" i="6"/>
  <c r="I169" i="6"/>
  <c r="G195" i="6"/>
  <c r="G193" i="6"/>
  <c r="G192" i="6"/>
  <c r="H245" i="6"/>
  <c r="H253" i="6"/>
  <c r="J266" i="6"/>
  <c r="J265" i="6"/>
  <c r="K351" i="6"/>
  <c r="K361" i="6"/>
  <c r="I396" i="6"/>
  <c r="I516" i="6"/>
  <c r="I518" i="6"/>
  <c r="I520" i="6"/>
  <c r="L583" i="6"/>
  <c r="F381" i="6"/>
  <c r="I540" i="6"/>
  <c r="L559" i="6"/>
  <c r="H637" i="6"/>
  <c r="G44" i="6"/>
  <c r="G50" i="6"/>
  <c r="F243" i="6"/>
  <c r="J303" i="6"/>
  <c r="G319" i="6"/>
  <c r="H435" i="6"/>
  <c r="K455" i="6"/>
  <c r="H642" i="6"/>
  <c r="F284" i="6"/>
  <c r="I321" i="6"/>
  <c r="L563" i="6"/>
  <c r="F273" i="6"/>
  <c r="J435" i="6"/>
  <c r="K442" i="6"/>
  <c r="K461" i="6"/>
  <c r="I528" i="6"/>
  <c r="I531" i="6" s="1"/>
  <c r="I538" i="6"/>
  <c r="L556" i="6"/>
  <c r="H638" i="6"/>
  <c r="E33" i="6"/>
  <c r="F274" i="6"/>
  <c r="G458" i="6"/>
  <c r="G84" i="6"/>
  <c r="G81" i="6"/>
  <c r="E112" i="6"/>
  <c r="E110" i="6"/>
  <c r="E108" i="6"/>
  <c r="I137" i="6"/>
  <c r="I134" i="6"/>
  <c r="I132" i="6"/>
  <c r="I130" i="6"/>
  <c r="I136" i="6"/>
  <c r="J274" i="6"/>
  <c r="J273" i="6"/>
  <c r="H285" i="6"/>
  <c r="H283" i="6"/>
  <c r="H286" i="6"/>
  <c r="H284" i="6"/>
  <c r="G325" i="6"/>
  <c r="G332" i="6"/>
  <c r="G327" i="6"/>
  <c r="G329" i="6"/>
  <c r="G485" i="6"/>
  <c r="G482" i="6"/>
  <c r="G484" i="6"/>
  <c r="I40" i="6"/>
  <c r="I52" i="6"/>
  <c r="I50" i="6"/>
  <c r="I48" i="6"/>
  <c r="E59" i="6"/>
  <c r="I63" i="6"/>
  <c r="G83" i="6"/>
  <c r="G112" i="6"/>
  <c r="G110" i="6"/>
  <c r="G108" i="6"/>
  <c r="G111" i="6"/>
  <c r="G109" i="6"/>
  <c r="I129" i="6"/>
  <c r="G135" i="6"/>
  <c r="I194" i="6"/>
  <c r="I192" i="6"/>
  <c r="G326" i="6"/>
  <c r="I332" i="6"/>
  <c r="I327" i="6"/>
  <c r="I329" i="6"/>
  <c r="I331" i="6"/>
  <c r="I326" i="6"/>
  <c r="J381" i="6"/>
  <c r="G493" i="6"/>
  <c r="G497" i="6"/>
  <c r="G496" i="6"/>
  <c r="G495" i="6"/>
  <c r="G492" i="6"/>
  <c r="L637" i="6"/>
  <c r="L641" i="6"/>
  <c r="L638" i="6"/>
  <c r="L636" i="6"/>
  <c r="L642" i="6"/>
  <c r="L639" i="6"/>
  <c r="L635" i="6"/>
  <c r="L634" i="6"/>
  <c r="G33" i="6"/>
  <c r="E66" i="6"/>
  <c r="E93" i="6"/>
  <c r="E91" i="6"/>
  <c r="G101" i="6"/>
  <c r="G99" i="6"/>
  <c r="G132" i="6"/>
  <c r="I135" i="6"/>
  <c r="J225" i="6"/>
  <c r="J223" i="6"/>
  <c r="J275" i="6"/>
  <c r="H295" i="6"/>
  <c r="J296" i="6"/>
  <c r="J294" i="6"/>
  <c r="G330" i="6"/>
  <c r="I443" i="6"/>
  <c r="I440" i="6"/>
  <c r="G483" i="6"/>
  <c r="H612" i="6"/>
  <c r="H616" i="6"/>
  <c r="H608" i="6"/>
  <c r="H613" i="6"/>
  <c r="H610" i="6"/>
  <c r="H614" i="6"/>
  <c r="H609" i="6"/>
  <c r="L640" i="6"/>
  <c r="E64" i="6"/>
  <c r="I66" i="6"/>
  <c r="I64" i="6"/>
  <c r="I62" i="6"/>
  <c r="I60" i="6"/>
  <c r="I58" i="6"/>
  <c r="G352" i="6"/>
  <c r="G353" i="6"/>
  <c r="J379" i="6"/>
  <c r="G461" i="6"/>
  <c r="G452" i="6"/>
  <c r="G463" i="6"/>
  <c r="G454" i="6"/>
  <c r="G465" i="6"/>
  <c r="G456" i="6"/>
  <c r="G460" i="6"/>
  <c r="G453" i="6"/>
  <c r="J609" i="6"/>
  <c r="J613" i="6"/>
  <c r="J610" i="6"/>
  <c r="J614" i="6"/>
  <c r="J612" i="6"/>
  <c r="J608" i="6"/>
  <c r="I44" i="6"/>
  <c r="I46" i="6"/>
  <c r="E62" i="6"/>
  <c r="E73" i="6"/>
  <c r="E74" i="6" s="1"/>
  <c r="I101" i="6"/>
  <c r="I99" i="6"/>
  <c r="I103" i="6"/>
  <c r="E111" i="6"/>
  <c r="I127" i="6"/>
  <c r="G133" i="6"/>
  <c r="J256" i="6"/>
  <c r="J276" i="6"/>
  <c r="F371" i="6"/>
  <c r="F373" i="6"/>
  <c r="I402" i="6"/>
  <c r="I393" i="6"/>
  <c r="I404" i="6"/>
  <c r="I395" i="6"/>
  <c r="I388" i="6"/>
  <c r="I406" i="6"/>
  <c r="I397" i="6"/>
  <c r="I390" i="6"/>
  <c r="I401" i="6"/>
  <c r="I394" i="6"/>
  <c r="I444" i="6"/>
  <c r="G462" i="6"/>
  <c r="J611" i="6"/>
  <c r="I53" i="6"/>
  <c r="E60" i="6"/>
  <c r="E67" i="6"/>
  <c r="I133" i="6"/>
  <c r="M169" i="6"/>
  <c r="M167" i="6"/>
  <c r="M165" i="6"/>
  <c r="M163" i="6"/>
  <c r="M161" i="6"/>
  <c r="M159" i="6"/>
  <c r="I195" i="6"/>
  <c r="J253" i="6"/>
  <c r="F253" i="6"/>
  <c r="F255" i="6"/>
  <c r="F257" i="6"/>
  <c r="H293" i="6"/>
  <c r="G328" i="6"/>
  <c r="G331" i="6"/>
  <c r="G351" i="6"/>
  <c r="G459" i="6"/>
  <c r="I463" i="6"/>
  <c r="I454" i="6"/>
  <c r="I465" i="6"/>
  <c r="I456" i="6"/>
  <c r="I458" i="6"/>
  <c r="I462" i="6"/>
  <c r="I455" i="6"/>
  <c r="J562" i="6"/>
  <c r="J560" i="6"/>
  <c r="J558" i="6"/>
  <c r="J556" i="6"/>
  <c r="J563" i="6"/>
  <c r="J561" i="6"/>
  <c r="J559" i="6"/>
  <c r="J557" i="6"/>
  <c r="J555" i="6"/>
  <c r="I51" i="6"/>
  <c r="E58" i="6"/>
  <c r="E65" i="6"/>
  <c r="G82" i="6"/>
  <c r="E82" i="6"/>
  <c r="E84" i="6"/>
  <c r="I90" i="6"/>
  <c r="G102" i="6"/>
  <c r="J224" i="6"/>
  <c r="F236" i="6"/>
  <c r="F233" i="6"/>
  <c r="F235" i="6"/>
  <c r="H244" i="6"/>
  <c r="H243" i="6"/>
  <c r="F254" i="6"/>
  <c r="F264" i="6"/>
  <c r="F266" i="6"/>
  <c r="H274" i="6"/>
  <c r="H276" i="6"/>
  <c r="J293" i="6"/>
  <c r="I328" i="6"/>
  <c r="H373" i="6"/>
  <c r="H371" i="6"/>
  <c r="H370" i="6"/>
  <c r="J380" i="6"/>
  <c r="I389" i="6"/>
  <c r="I405" i="6"/>
  <c r="G421" i="6"/>
  <c r="I445" i="6"/>
  <c r="G455" i="6"/>
  <c r="I459" i="6"/>
  <c r="K465" i="6"/>
  <c r="K456" i="6"/>
  <c r="K458" i="6"/>
  <c r="K460" i="6"/>
  <c r="K453" i="6"/>
  <c r="K464" i="6"/>
  <c r="K457" i="6"/>
  <c r="G494" i="6"/>
  <c r="I506" i="6"/>
  <c r="I507" i="6"/>
  <c r="I509" i="6"/>
  <c r="I508" i="6"/>
  <c r="K540" i="6"/>
  <c r="K538" i="6"/>
  <c r="K536" i="6"/>
  <c r="K539" i="6"/>
  <c r="K537" i="6"/>
  <c r="I67" i="6"/>
  <c r="I119" i="6"/>
  <c r="I120" i="6"/>
  <c r="I118" i="6"/>
  <c r="I128" i="6"/>
  <c r="G129" i="6"/>
  <c r="G127" i="6"/>
  <c r="G137" i="6"/>
  <c r="G128" i="6"/>
  <c r="E195" i="6"/>
  <c r="E193" i="6"/>
  <c r="E196" i="6"/>
  <c r="E194" i="6"/>
  <c r="E192" i="6"/>
  <c r="H236" i="6"/>
  <c r="H233" i="6"/>
  <c r="F297" i="6"/>
  <c r="F295" i="6"/>
  <c r="F293" i="6"/>
  <c r="F296" i="6"/>
  <c r="F294" i="6"/>
  <c r="J371" i="6"/>
  <c r="J373" i="6"/>
  <c r="J372" i="6"/>
  <c r="G423" i="6"/>
  <c r="G425" i="6"/>
  <c r="G424" i="6"/>
  <c r="G422" i="6"/>
  <c r="G414" i="6"/>
  <c r="G486" i="6"/>
  <c r="F246" i="6"/>
  <c r="K320" i="6"/>
  <c r="K318" i="6"/>
  <c r="G442" i="6"/>
  <c r="G445" i="6"/>
  <c r="K446" i="6"/>
  <c r="K443" i="6"/>
  <c r="I483" i="6"/>
  <c r="K331" i="6"/>
  <c r="K329" i="6"/>
  <c r="K327" i="6"/>
  <c r="K325" i="6"/>
  <c r="L614" i="6"/>
  <c r="L610" i="6"/>
  <c r="L615" i="6"/>
  <c r="G119" i="6"/>
  <c r="G160" i="6"/>
  <c r="G162" i="6"/>
  <c r="G164" i="6"/>
  <c r="G166" i="6"/>
  <c r="G168" i="6"/>
  <c r="G170" i="6"/>
  <c r="F285" i="6"/>
  <c r="G443" i="6"/>
  <c r="G446" i="6"/>
  <c r="J590" i="6"/>
  <c r="J588" i="6"/>
  <c r="J586" i="6"/>
  <c r="J584" i="6"/>
  <c r="J582" i="6"/>
  <c r="J589" i="6"/>
  <c r="J587" i="6"/>
  <c r="J585" i="6"/>
  <c r="J583" i="6"/>
  <c r="H643" i="6"/>
  <c r="H635" i="6"/>
  <c r="H639" i="6"/>
  <c r="H636" i="6"/>
  <c r="H382" i="6"/>
  <c r="H380" i="6"/>
  <c r="G407" i="6"/>
  <c r="G405" i="6"/>
  <c r="G403" i="6"/>
  <c r="G401" i="6"/>
  <c r="G399" i="6"/>
  <c r="G397" i="6"/>
  <c r="G395" i="6"/>
  <c r="G393" i="6"/>
  <c r="G391" i="6"/>
  <c r="G389" i="6"/>
  <c r="H563" i="6"/>
  <c r="H561" i="6"/>
  <c r="H559" i="6"/>
  <c r="H557" i="6"/>
  <c r="H555" i="6"/>
  <c r="H583" i="6"/>
  <c r="H585" i="6"/>
  <c r="H587" i="6"/>
  <c r="H589" i="6"/>
  <c r="G209" i="6" l="1"/>
  <c r="J288" i="6"/>
  <c r="F308" i="6"/>
  <c r="I113" i="6"/>
  <c r="I86" i="6"/>
  <c r="G122" i="6"/>
  <c r="F228" i="6"/>
  <c r="G521" i="6"/>
  <c r="I541" i="6"/>
  <c r="G197" i="6"/>
  <c r="J248" i="6"/>
  <c r="K521" i="6"/>
  <c r="J308" i="6"/>
  <c r="I209" i="6"/>
  <c r="H308" i="6"/>
  <c r="M541" i="6"/>
  <c r="K354" i="6"/>
  <c r="J268" i="6"/>
  <c r="F248" i="6"/>
  <c r="I487" i="6"/>
  <c r="J238" i="6"/>
  <c r="E54" i="6"/>
  <c r="F268" i="6"/>
  <c r="J644" i="6"/>
  <c r="H228" i="6"/>
  <c r="I322" i="6"/>
  <c r="E409" i="6"/>
  <c r="G531" i="6"/>
  <c r="F383" i="6"/>
  <c r="G68" i="6"/>
  <c r="H383" i="6"/>
  <c r="L564" i="6"/>
  <c r="H258" i="6"/>
  <c r="G95" i="6"/>
  <c r="K122" i="6"/>
  <c r="H644" i="6"/>
  <c r="I95" i="6"/>
  <c r="J258" i="6"/>
  <c r="I521" i="6"/>
  <c r="K365" i="6"/>
  <c r="K139" i="6"/>
  <c r="K511" i="6"/>
  <c r="K172" i="6"/>
  <c r="H238" i="6"/>
  <c r="I104" i="6"/>
  <c r="G322" i="6"/>
  <c r="K487" i="6"/>
  <c r="K531" i="6"/>
  <c r="K447" i="6"/>
  <c r="E95" i="6"/>
  <c r="I333" i="6"/>
  <c r="G113" i="6"/>
  <c r="F278" i="6"/>
  <c r="F288" i="6"/>
  <c r="G365" i="6"/>
  <c r="I466" i="6"/>
  <c r="L617" i="6"/>
  <c r="I511" i="6"/>
  <c r="H374" i="6"/>
  <c r="E86" i="6"/>
  <c r="G104" i="6"/>
  <c r="I197" i="6"/>
  <c r="G511" i="6"/>
  <c r="I365" i="6"/>
  <c r="H592" i="6"/>
  <c r="L592" i="6"/>
  <c r="K333" i="6"/>
  <c r="J374" i="6"/>
  <c r="F374" i="6"/>
  <c r="G54" i="6"/>
  <c r="H268" i="6"/>
  <c r="E104" i="6"/>
  <c r="G139" i="6"/>
  <c r="G466" i="6"/>
  <c r="I172" i="6"/>
  <c r="K466" i="6"/>
  <c r="F238" i="6"/>
  <c r="M172" i="6"/>
  <c r="F298" i="6"/>
  <c r="I122" i="6"/>
  <c r="H278" i="6"/>
  <c r="L644" i="6"/>
  <c r="G86" i="6"/>
  <c r="K541" i="6"/>
  <c r="J564" i="6"/>
  <c r="G333" i="6"/>
  <c r="I139" i="6"/>
  <c r="G409" i="6"/>
  <c r="G426" i="6"/>
  <c r="I54" i="6"/>
  <c r="I447" i="6"/>
  <c r="G500" i="6"/>
  <c r="G487" i="6"/>
  <c r="G172" i="6"/>
  <c r="G354" i="6"/>
  <c r="F258" i="6"/>
  <c r="J617" i="6"/>
  <c r="H617" i="6"/>
  <c r="J228" i="6"/>
  <c r="H564" i="6"/>
  <c r="J592" i="6"/>
  <c r="H248" i="6"/>
  <c r="I409" i="6"/>
  <c r="H288" i="6"/>
  <c r="G447" i="6"/>
  <c r="E197" i="6"/>
  <c r="K209" i="6"/>
  <c r="E68" i="6"/>
  <c r="E113" i="6"/>
  <c r="K322" i="6"/>
  <c r="J298" i="6"/>
  <c r="H298" i="6"/>
  <c r="J383" i="6"/>
  <c r="I68" i="6"/>
  <c r="J278" i="6"/>
</calcChain>
</file>

<file path=xl/sharedStrings.xml><?xml version="1.0" encoding="utf-8"?>
<sst xmlns="http://schemas.openxmlformats.org/spreadsheetml/2006/main" count="668" uniqueCount="277">
  <si>
    <t>３年生以前</t>
    <rPh sb="1" eb="3">
      <t>ネンセイ</t>
    </rPh>
    <rPh sb="3" eb="5">
      <t>イゼン</t>
    </rPh>
    <phoneticPr fontId="1"/>
  </si>
  <si>
    <t>４年生</t>
    <rPh sb="1" eb="3">
      <t>ネンセイ</t>
    </rPh>
    <phoneticPr fontId="1"/>
  </si>
  <si>
    <t>５年生</t>
    <rPh sb="1" eb="3">
      <t>ネンセイ</t>
    </rPh>
    <phoneticPr fontId="1"/>
  </si>
  <si>
    <t>１箇所</t>
    <rPh sb="1" eb="3">
      <t>カショ</t>
    </rPh>
    <phoneticPr fontId="1"/>
  </si>
  <si>
    <t>２箇所</t>
    <rPh sb="1" eb="3">
      <t>カショ</t>
    </rPh>
    <phoneticPr fontId="1"/>
  </si>
  <si>
    <t>３箇所</t>
    <rPh sb="1" eb="3">
      <t>カショ</t>
    </rPh>
    <phoneticPr fontId="1"/>
  </si>
  <si>
    <t>４箇所以上</t>
    <rPh sb="1" eb="3">
      <t>カショ</t>
    </rPh>
    <rPh sb="3" eb="5">
      <t>イジョウ</t>
    </rPh>
    <phoneticPr fontId="1"/>
  </si>
  <si>
    <t>雑誌・広告</t>
    <rPh sb="0" eb="2">
      <t>ザッシ</t>
    </rPh>
    <rPh sb="3" eb="5">
      <t>コウコク</t>
    </rPh>
    <phoneticPr fontId="1"/>
  </si>
  <si>
    <t>その他</t>
    <rPh sb="2" eb="3">
      <t>タ</t>
    </rPh>
    <phoneticPr fontId="1"/>
  </si>
  <si>
    <t>出身大学である</t>
    <rPh sb="0" eb="2">
      <t>シュッシン</t>
    </rPh>
    <rPh sb="2" eb="4">
      <t>ダイガク</t>
    </rPh>
    <phoneticPr fontId="1"/>
  </si>
  <si>
    <t>カンファレンスへの参加</t>
    <rPh sb="9" eb="11">
      <t>サンカ</t>
    </rPh>
    <phoneticPr fontId="1"/>
  </si>
  <si>
    <t>勤務開始前の準備</t>
    <rPh sb="0" eb="2">
      <t>キンム</t>
    </rPh>
    <rPh sb="2" eb="5">
      <t>カイシマエ</t>
    </rPh>
    <rPh sb="6" eb="8">
      <t>ジュンビ</t>
    </rPh>
    <phoneticPr fontId="1"/>
  </si>
  <si>
    <t>満足</t>
    <rPh sb="0" eb="2">
      <t>マンゾク</t>
    </rPh>
    <phoneticPr fontId="1"/>
  </si>
  <si>
    <t>不満</t>
    <rPh sb="0" eb="2">
      <t>フマン</t>
    </rPh>
    <phoneticPr fontId="1"/>
  </si>
  <si>
    <t>４ヵ月以上</t>
    <rPh sb="2" eb="3">
      <t>ゲツ</t>
    </rPh>
    <rPh sb="3" eb="5">
      <t>イジョウ</t>
    </rPh>
    <phoneticPr fontId="1"/>
  </si>
  <si>
    <t>道外</t>
    <rPh sb="0" eb="2">
      <t>ドウガイ</t>
    </rPh>
    <phoneticPr fontId="1"/>
  </si>
  <si>
    <t>未定</t>
    <rPh sb="0" eb="2">
      <t>ミテイ</t>
    </rPh>
    <phoneticPr fontId="1"/>
  </si>
  <si>
    <t>臨床研修を受けた病院である</t>
    <rPh sb="0" eb="2">
      <t>リンショウ</t>
    </rPh>
    <rPh sb="2" eb="4">
      <t>ケンシュウ</t>
    </rPh>
    <rPh sb="5" eb="6">
      <t>ウ</t>
    </rPh>
    <rPh sb="8" eb="10">
      <t>ビョウイン</t>
    </rPh>
    <phoneticPr fontId="1"/>
  </si>
  <si>
    <t>小児科</t>
    <rPh sb="0" eb="3">
      <t>ショウニカ</t>
    </rPh>
    <phoneticPr fontId="1"/>
  </si>
  <si>
    <t>精神科</t>
    <rPh sb="0" eb="3">
      <t>セイシンカ</t>
    </rPh>
    <phoneticPr fontId="1"/>
  </si>
  <si>
    <t>眼科</t>
    <rPh sb="0" eb="2">
      <t>ガンカ</t>
    </rPh>
    <phoneticPr fontId="1"/>
  </si>
  <si>
    <t>耳鼻咽喉科</t>
    <rPh sb="0" eb="2">
      <t>ジビ</t>
    </rPh>
    <rPh sb="2" eb="5">
      <t>インコウカ</t>
    </rPh>
    <phoneticPr fontId="1"/>
  </si>
  <si>
    <t>脳神経外科</t>
    <rPh sb="0" eb="3">
      <t>ノウシンケイ</t>
    </rPh>
    <rPh sb="3" eb="5">
      <t>ゲカ</t>
    </rPh>
    <phoneticPr fontId="1"/>
  </si>
  <si>
    <t>麻酔科</t>
    <rPh sb="0" eb="3">
      <t>マスイカ</t>
    </rPh>
    <phoneticPr fontId="1"/>
  </si>
  <si>
    <t>救急科</t>
    <rPh sb="0" eb="3">
      <t>キュウキュウカ</t>
    </rPh>
    <phoneticPr fontId="1"/>
  </si>
  <si>
    <t>形成外科</t>
    <rPh sb="0" eb="2">
      <t>ケイセイ</t>
    </rPh>
    <rPh sb="2" eb="4">
      <t>ゲカ</t>
    </rPh>
    <phoneticPr fontId="1"/>
  </si>
  <si>
    <t>まだ決めていない</t>
    <rPh sb="2" eb="3">
      <t>キ</t>
    </rPh>
    <phoneticPr fontId="1"/>
  </si>
  <si>
    <t>特になし</t>
    <rPh sb="0" eb="1">
      <t>トク</t>
    </rPh>
    <phoneticPr fontId="1"/>
  </si>
  <si>
    <t>Webサイト</t>
    <phoneticPr fontId="1"/>
  </si>
  <si>
    <t>道内（札幌）</t>
    <rPh sb="0" eb="2">
      <t>ドウナイ</t>
    </rPh>
    <rPh sb="3" eb="5">
      <t>サッポロ</t>
    </rPh>
    <phoneticPr fontId="1"/>
  </si>
  <si>
    <t>道内（旭川）</t>
    <rPh sb="0" eb="2">
      <t>ドウナイ</t>
    </rPh>
    <rPh sb="3" eb="5">
      <t>アサヒカワ</t>
    </rPh>
    <phoneticPr fontId="1"/>
  </si>
  <si>
    <t>診療所</t>
    <rPh sb="0" eb="3">
      <t>シンリョウジョ</t>
    </rPh>
    <phoneticPr fontId="1"/>
  </si>
  <si>
    <t>医師不足地域での医療への情熱</t>
    <rPh sb="0" eb="2">
      <t>イシ</t>
    </rPh>
    <rPh sb="2" eb="4">
      <t>ブソク</t>
    </rPh>
    <rPh sb="4" eb="6">
      <t>チイキ</t>
    </rPh>
    <rPh sb="8" eb="10">
      <t>イリョウ</t>
    </rPh>
    <rPh sb="12" eb="14">
      <t>ジョウネツ</t>
    </rPh>
    <phoneticPr fontId="1"/>
  </si>
  <si>
    <t>②医療機関等に関すること</t>
    <rPh sb="1" eb="3">
      <t>イリョウ</t>
    </rPh>
    <rPh sb="3" eb="5">
      <t>キカン</t>
    </rPh>
    <rPh sb="5" eb="6">
      <t>トウ</t>
    </rPh>
    <rPh sb="7" eb="8">
      <t>カン</t>
    </rPh>
    <phoneticPr fontId="1"/>
  </si>
  <si>
    <t>③勤務環境・条件等に関すること</t>
    <rPh sb="1" eb="3">
      <t>キンム</t>
    </rPh>
    <rPh sb="3" eb="5">
      <t>カンキョウ</t>
    </rPh>
    <rPh sb="6" eb="8">
      <t>ジョウケン</t>
    </rPh>
    <rPh sb="8" eb="9">
      <t>トウ</t>
    </rPh>
    <rPh sb="10" eb="11">
      <t>カン</t>
    </rPh>
    <phoneticPr fontId="1"/>
  </si>
  <si>
    <t>出身地である</t>
    <rPh sb="0" eb="3">
      <t>シュッシンチ</t>
    </rPh>
    <phoneticPr fontId="1"/>
  </si>
  <si>
    <t>webサイト</t>
    <phoneticPr fontId="1"/>
  </si>
  <si>
    <t>１　調査目的</t>
    <rPh sb="2" eb="4">
      <t>チョウサ</t>
    </rPh>
    <rPh sb="4" eb="6">
      <t>モクテキ</t>
    </rPh>
    <phoneticPr fontId="1"/>
  </si>
  <si>
    <t>　今後の臨床研修医師の確保に資することを目的とする。</t>
    <rPh sb="1" eb="3">
      <t>コンゴ</t>
    </rPh>
    <rPh sb="4" eb="6">
      <t>リンショウ</t>
    </rPh>
    <rPh sb="6" eb="8">
      <t>ケンシュウ</t>
    </rPh>
    <rPh sb="8" eb="10">
      <t>イシ</t>
    </rPh>
    <rPh sb="11" eb="13">
      <t>カクホ</t>
    </rPh>
    <rPh sb="14" eb="15">
      <t>シ</t>
    </rPh>
    <rPh sb="20" eb="22">
      <t>モクテキ</t>
    </rPh>
    <phoneticPr fontId="1"/>
  </si>
  <si>
    <t>２　調査対象</t>
    <rPh sb="2" eb="4">
      <t>チョウサ</t>
    </rPh>
    <rPh sb="4" eb="6">
      <t>タイショウ</t>
    </rPh>
    <phoneticPr fontId="1"/>
  </si>
  <si>
    <t>３　調査方法</t>
    <rPh sb="2" eb="4">
      <t>チョウサ</t>
    </rPh>
    <rPh sb="4" eb="6">
      <t>ホウホウ</t>
    </rPh>
    <phoneticPr fontId="1"/>
  </si>
  <si>
    <t>４　アンケート内容</t>
    <rPh sb="7" eb="9">
      <t>ナイヨウ</t>
    </rPh>
    <phoneticPr fontId="1"/>
  </si>
  <si>
    <t>５　回答数</t>
    <rPh sb="2" eb="5">
      <t>カイトウスウ</t>
    </rPh>
    <phoneticPr fontId="1"/>
  </si>
  <si>
    <t>R1</t>
    <phoneticPr fontId="6"/>
  </si>
  <si>
    <t>対象者数</t>
    <rPh sb="0" eb="3">
      <t>タイショウシャ</t>
    </rPh>
    <rPh sb="3" eb="4">
      <t>スウ</t>
    </rPh>
    <phoneticPr fontId="6"/>
  </si>
  <si>
    <t>回答数</t>
    <rPh sb="0" eb="3">
      <t>カイトウスウ</t>
    </rPh>
    <phoneticPr fontId="6"/>
  </si>
  <si>
    <t>回収率</t>
    <rPh sb="0" eb="3">
      <t>カイシュウリツ</t>
    </rPh>
    <phoneticPr fontId="6"/>
  </si>
  <si>
    <t>■　回答者自身の状況について</t>
    <rPh sb="2" eb="5">
      <t>カイトウシャ</t>
    </rPh>
    <rPh sb="5" eb="7">
      <t>ジシン</t>
    </rPh>
    <rPh sb="8" eb="10">
      <t>ジョウキョウ</t>
    </rPh>
    <phoneticPr fontId="1"/>
  </si>
  <si>
    <t>①　性別</t>
    <rPh sb="2" eb="4">
      <t>セイベツ</t>
    </rPh>
    <phoneticPr fontId="6"/>
  </si>
  <si>
    <t>男性</t>
    <rPh sb="0" eb="2">
      <t>ダンセイ</t>
    </rPh>
    <phoneticPr fontId="6"/>
  </si>
  <si>
    <t>女性</t>
    <rPh sb="0" eb="2">
      <t>ジョセイ</t>
    </rPh>
    <phoneticPr fontId="6"/>
  </si>
  <si>
    <t>計</t>
    <rPh sb="0" eb="1">
      <t>ケイ</t>
    </rPh>
    <phoneticPr fontId="6"/>
  </si>
  <si>
    <t>②　研修年次</t>
    <rPh sb="2" eb="4">
      <t>ケンシュウ</t>
    </rPh>
    <rPh sb="4" eb="6">
      <t>ネンジ</t>
    </rPh>
    <phoneticPr fontId="6"/>
  </si>
  <si>
    <t>R1</t>
    <phoneticPr fontId="1"/>
  </si>
  <si>
    <t>1年目</t>
    <rPh sb="1" eb="3">
      <t>ネンメ</t>
    </rPh>
    <phoneticPr fontId="6"/>
  </si>
  <si>
    <t>2年目</t>
    <rPh sb="1" eb="3">
      <t>ネンメ</t>
    </rPh>
    <phoneticPr fontId="6"/>
  </si>
  <si>
    <t>③　出身地</t>
    <rPh sb="2" eb="5">
      <t>シュッシンチ</t>
    </rPh>
    <phoneticPr fontId="6"/>
  </si>
  <si>
    <t>北海道</t>
    <rPh sb="0" eb="3">
      <t>ホッカイドウ</t>
    </rPh>
    <phoneticPr fontId="6"/>
  </si>
  <si>
    <t>東北地方</t>
    <rPh sb="0" eb="2">
      <t>トウホク</t>
    </rPh>
    <rPh sb="2" eb="4">
      <t>チホウ</t>
    </rPh>
    <phoneticPr fontId="6"/>
  </si>
  <si>
    <t>関東地方</t>
    <rPh sb="0" eb="2">
      <t>カントウ</t>
    </rPh>
    <rPh sb="2" eb="4">
      <t>チホウ</t>
    </rPh>
    <phoneticPr fontId="6"/>
  </si>
  <si>
    <t>中部地方</t>
    <rPh sb="0" eb="2">
      <t>チュウブ</t>
    </rPh>
    <rPh sb="2" eb="4">
      <t>チホウ</t>
    </rPh>
    <phoneticPr fontId="6"/>
  </si>
  <si>
    <t>近畿地方</t>
    <rPh sb="0" eb="2">
      <t>キンキ</t>
    </rPh>
    <rPh sb="2" eb="4">
      <t>チホウ</t>
    </rPh>
    <phoneticPr fontId="6"/>
  </si>
  <si>
    <t>中国地方</t>
    <rPh sb="0" eb="2">
      <t>チュウゴク</t>
    </rPh>
    <rPh sb="2" eb="4">
      <t>チホウ</t>
    </rPh>
    <phoneticPr fontId="6"/>
  </si>
  <si>
    <t>四国地方</t>
    <rPh sb="0" eb="2">
      <t>シコク</t>
    </rPh>
    <rPh sb="2" eb="4">
      <t>チホウ</t>
    </rPh>
    <phoneticPr fontId="6"/>
  </si>
  <si>
    <t>九州・沖縄地方</t>
    <rPh sb="0" eb="2">
      <t>キュウシュウ</t>
    </rPh>
    <rPh sb="3" eb="5">
      <t>オキナワ</t>
    </rPh>
    <rPh sb="5" eb="7">
      <t>チホウ</t>
    </rPh>
    <phoneticPr fontId="6"/>
  </si>
  <si>
    <t>国外</t>
    <rPh sb="0" eb="2">
      <t>コクガイ</t>
    </rPh>
    <phoneticPr fontId="6"/>
  </si>
  <si>
    <t>無回答</t>
    <rPh sb="0" eb="3">
      <t>ムカイトウ</t>
    </rPh>
    <phoneticPr fontId="6"/>
  </si>
  <si>
    <t>-</t>
    <phoneticPr fontId="1"/>
  </si>
  <si>
    <t>④　出身大学</t>
    <rPh sb="2" eb="4">
      <t>シュッシン</t>
    </rPh>
    <rPh sb="4" eb="6">
      <t>ダイガク</t>
    </rPh>
    <phoneticPr fontId="6"/>
  </si>
  <si>
    <t>⑤　研修先</t>
    <rPh sb="2" eb="5">
      <t>ケンシュウサキ</t>
    </rPh>
    <phoneticPr fontId="1"/>
  </si>
  <si>
    <t>大学病院</t>
    <rPh sb="0" eb="2">
      <t>ダイガク</t>
    </rPh>
    <rPh sb="2" eb="4">
      <t>ビョウイン</t>
    </rPh>
    <phoneticPr fontId="6"/>
  </si>
  <si>
    <t>臨床研修病院</t>
    <rPh sb="0" eb="2">
      <t>リンショウ</t>
    </rPh>
    <rPh sb="2" eb="4">
      <t>ケンシュウ</t>
    </rPh>
    <rPh sb="4" eb="6">
      <t>ビョウイン</t>
    </rPh>
    <phoneticPr fontId="6"/>
  </si>
  <si>
    <t>■　現在勤務している医療機関の研修環境等について</t>
    <rPh sb="2" eb="4">
      <t>ゲンザイ</t>
    </rPh>
    <rPh sb="4" eb="6">
      <t>キンム</t>
    </rPh>
    <rPh sb="10" eb="12">
      <t>イリョウ</t>
    </rPh>
    <rPh sb="12" eb="14">
      <t>キカン</t>
    </rPh>
    <rPh sb="15" eb="17">
      <t>ケンシュウ</t>
    </rPh>
    <rPh sb="17" eb="20">
      <t>カンキョウナド</t>
    </rPh>
    <phoneticPr fontId="1"/>
  </si>
  <si>
    <t>問１　「臨床研修病院」について、いつ頃から意識し、実際に病院見学等の活動を開始したか</t>
    <rPh sb="0" eb="1">
      <t>トイ</t>
    </rPh>
    <rPh sb="4" eb="6">
      <t>リンショウ</t>
    </rPh>
    <rPh sb="6" eb="8">
      <t>ケンシュウ</t>
    </rPh>
    <rPh sb="8" eb="10">
      <t>ビョウイン</t>
    </rPh>
    <rPh sb="18" eb="19">
      <t>ゴロ</t>
    </rPh>
    <rPh sb="21" eb="23">
      <t>イシキ</t>
    </rPh>
    <rPh sb="25" eb="27">
      <t>ジッサイ</t>
    </rPh>
    <rPh sb="28" eb="30">
      <t>ビョウイン</t>
    </rPh>
    <rPh sb="30" eb="32">
      <t>ケンガク</t>
    </rPh>
    <rPh sb="32" eb="33">
      <t>トウ</t>
    </rPh>
    <rPh sb="34" eb="36">
      <t>カツドウ</t>
    </rPh>
    <rPh sb="37" eb="39">
      <t>カイシ</t>
    </rPh>
    <phoneticPr fontId="1"/>
  </si>
  <si>
    <t>①　研修を考え始めた学年</t>
    <rPh sb="2" eb="4">
      <t>ケンシュウ</t>
    </rPh>
    <rPh sb="5" eb="6">
      <t>カンガ</t>
    </rPh>
    <rPh sb="7" eb="8">
      <t>ハジ</t>
    </rPh>
    <rPh sb="10" eb="12">
      <t>ガクネン</t>
    </rPh>
    <phoneticPr fontId="1"/>
  </si>
  <si>
    <t>６年生</t>
    <rPh sb="1" eb="3">
      <t>ネンセイ</t>
    </rPh>
    <phoneticPr fontId="6"/>
  </si>
  <si>
    <t>－</t>
  </si>
  <si>
    <t>②　病院見学を始めた学年</t>
    <rPh sb="2" eb="4">
      <t>ビョウイン</t>
    </rPh>
    <rPh sb="4" eb="6">
      <t>ケンガク</t>
    </rPh>
    <rPh sb="7" eb="8">
      <t>ハジ</t>
    </rPh>
    <rPh sb="10" eb="12">
      <t>ガクネン</t>
    </rPh>
    <phoneticPr fontId="1"/>
  </si>
  <si>
    <t>③　病院見学を行った数</t>
    <rPh sb="2" eb="4">
      <t>ビョウイン</t>
    </rPh>
    <rPh sb="4" eb="6">
      <t>ケンガク</t>
    </rPh>
    <rPh sb="7" eb="8">
      <t>オコナ</t>
    </rPh>
    <rPh sb="10" eb="11">
      <t>カズ</t>
    </rPh>
    <phoneticPr fontId="1"/>
  </si>
  <si>
    <t>H29</t>
    <phoneticPr fontId="1"/>
  </si>
  <si>
    <t>無回答or不参加</t>
    <rPh sb="0" eb="3">
      <t>ムカイトウ</t>
    </rPh>
    <rPh sb="5" eb="8">
      <t>フサンカ</t>
    </rPh>
    <phoneticPr fontId="6"/>
  </si>
  <si>
    <t>問２　当初初期臨床研修を行う場所をどのように考えていたか</t>
    <rPh sb="0" eb="1">
      <t>トイ</t>
    </rPh>
    <rPh sb="3" eb="5">
      <t>トウショ</t>
    </rPh>
    <rPh sb="5" eb="7">
      <t>ショキ</t>
    </rPh>
    <rPh sb="7" eb="9">
      <t>リンショウ</t>
    </rPh>
    <rPh sb="9" eb="11">
      <t>ケンシュウ</t>
    </rPh>
    <rPh sb="12" eb="13">
      <t>オコナ</t>
    </rPh>
    <rPh sb="14" eb="16">
      <t>バショ</t>
    </rPh>
    <rPh sb="22" eb="23">
      <t>カンガ</t>
    </rPh>
    <phoneticPr fontId="1"/>
  </si>
  <si>
    <t>道内を中心に考えていた</t>
    <rPh sb="0" eb="2">
      <t>ドウナイ</t>
    </rPh>
    <rPh sb="3" eb="5">
      <t>チュウシン</t>
    </rPh>
    <rPh sb="6" eb="7">
      <t>カンガ</t>
    </rPh>
    <phoneticPr fontId="6"/>
  </si>
  <si>
    <t>道内と道外の両方とも考えていた</t>
    <rPh sb="0" eb="2">
      <t>ドウナイ</t>
    </rPh>
    <rPh sb="3" eb="5">
      <t>ドウガイ</t>
    </rPh>
    <rPh sb="6" eb="8">
      <t>リョウホウ</t>
    </rPh>
    <rPh sb="10" eb="11">
      <t>カンガ</t>
    </rPh>
    <phoneticPr fontId="6"/>
  </si>
  <si>
    <t>道外を中心に考えていた</t>
    <rPh sb="0" eb="2">
      <t>ドウガイ</t>
    </rPh>
    <rPh sb="3" eb="5">
      <t>チュウシン</t>
    </rPh>
    <rPh sb="6" eb="7">
      <t>カンガ</t>
    </rPh>
    <phoneticPr fontId="1"/>
  </si>
  <si>
    <t>－</t>
    <phoneticPr fontId="1"/>
  </si>
  <si>
    <t>病院見学</t>
    <rPh sb="0" eb="2">
      <t>ビョウイン</t>
    </rPh>
    <rPh sb="2" eb="4">
      <t>ケンガク</t>
    </rPh>
    <phoneticPr fontId="2"/>
  </si>
  <si>
    <t>先輩等からの助言</t>
    <rPh sb="0" eb="2">
      <t>センパイ</t>
    </rPh>
    <rPh sb="2" eb="3">
      <t>トウ</t>
    </rPh>
    <rPh sb="6" eb="8">
      <t>ジョゲン</t>
    </rPh>
    <phoneticPr fontId="2"/>
  </si>
  <si>
    <t>大学の実習</t>
    <rPh sb="0" eb="2">
      <t>ダイガク</t>
    </rPh>
    <rPh sb="3" eb="5">
      <t>ジッシュウ</t>
    </rPh>
    <phoneticPr fontId="2"/>
  </si>
  <si>
    <t>インターネット</t>
    <phoneticPr fontId="2"/>
  </si>
  <si>
    <t>病院ホームページ</t>
    <rPh sb="0" eb="2">
      <t>ビョウイン</t>
    </rPh>
    <phoneticPr fontId="1"/>
  </si>
  <si>
    <t>都道府県ホームページ</t>
    <rPh sb="0" eb="4">
      <t>トドウフケン</t>
    </rPh>
    <phoneticPr fontId="1"/>
  </si>
  <si>
    <t>合同プレゼンテーションへの参加</t>
    <rPh sb="0" eb="2">
      <t>ゴウドウ</t>
    </rPh>
    <rPh sb="13" eb="15">
      <t>サンカ</t>
    </rPh>
    <phoneticPr fontId="1"/>
  </si>
  <si>
    <t>雑誌・広告</t>
    <rPh sb="0" eb="2">
      <t>ザッシ</t>
    </rPh>
    <rPh sb="3" eb="5">
      <t>コウコク</t>
    </rPh>
    <phoneticPr fontId="2"/>
  </si>
  <si>
    <t>その他</t>
    <rPh sb="2" eb="3">
      <t>タ</t>
    </rPh>
    <phoneticPr fontId="2"/>
  </si>
  <si>
    <t>無回答</t>
    <rPh sb="0" eb="1">
      <t>ム</t>
    </rPh>
    <rPh sb="1" eb="3">
      <t>カイトウ</t>
    </rPh>
    <phoneticPr fontId="2"/>
  </si>
  <si>
    <t>計</t>
    <rPh sb="0" eb="1">
      <t>ケイ</t>
    </rPh>
    <phoneticPr fontId="1"/>
  </si>
  <si>
    <t>臨床研修プログラムが充実している</t>
    <rPh sb="0" eb="2">
      <t>リンショウ</t>
    </rPh>
    <rPh sb="2" eb="4">
      <t>ケンシュウ</t>
    </rPh>
    <rPh sb="10" eb="12">
      <t>ジュウジツ</t>
    </rPh>
    <phoneticPr fontId="2"/>
  </si>
  <si>
    <t>多くの症例を経験できる</t>
    <rPh sb="0" eb="1">
      <t>オオ</t>
    </rPh>
    <rPh sb="3" eb="5">
      <t>ショウレイ</t>
    </rPh>
    <rPh sb="6" eb="8">
      <t>ケイケン</t>
    </rPh>
    <phoneticPr fontId="2"/>
  </si>
  <si>
    <t>指導体制が充実している</t>
    <rPh sb="0" eb="2">
      <t>シドウ</t>
    </rPh>
    <rPh sb="2" eb="4">
      <t>タイセイ</t>
    </rPh>
    <rPh sb="5" eb="7">
      <t>ジュウジツ</t>
    </rPh>
    <phoneticPr fontId="2"/>
  </si>
  <si>
    <t>プライマリケアに関する能力を習得できる</t>
    <rPh sb="8" eb="9">
      <t>カン</t>
    </rPh>
    <rPh sb="11" eb="13">
      <t>ノウリョク</t>
    </rPh>
    <rPh sb="14" eb="16">
      <t>シュウトク</t>
    </rPh>
    <phoneticPr fontId="2"/>
  </si>
  <si>
    <t>先輩等の評判が良い</t>
    <rPh sb="0" eb="2">
      <t>センパイ</t>
    </rPh>
    <rPh sb="2" eb="3">
      <t>トウ</t>
    </rPh>
    <rPh sb="4" eb="6">
      <t>ヒョウバン</t>
    </rPh>
    <rPh sb="7" eb="8">
      <t>ヨ</t>
    </rPh>
    <phoneticPr fontId="1"/>
  </si>
  <si>
    <t>処遇が良い（給与・手当が良い）</t>
    <rPh sb="0" eb="2">
      <t>ショグウ</t>
    </rPh>
    <rPh sb="3" eb="4">
      <t>ヨ</t>
    </rPh>
    <rPh sb="6" eb="8">
      <t>キュウヨ</t>
    </rPh>
    <rPh sb="9" eb="11">
      <t>テアテ</t>
    </rPh>
    <rPh sb="12" eb="13">
      <t>ヨ</t>
    </rPh>
    <phoneticPr fontId="1"/>
  </si>
  <si>
    <t>病院の施設・設備が充実している</t>
    <rPh sb="0" eb="2">
      <t>ビョウイン</t>
    </rPh>
    <rPh sb="3" eb="5">
      <t>シセツ</t>
    </rPh>
    <rPh sb="6" eb="8">
      <t>セツビ</t>
    </rPh>
    <rPh sb="9" eb="11">
      <t>ジュウジツ</t>
    </rPh>
    <phoneticPr fontId="1"/>
  </si>
  <si>
    <t>たすきがけプログラムがある</t>
    <phoneticPr fontId="1"/>
  </si>
  <si>
    <t>研修修了後の進路やキャリアに有利</t>
    <rPh sb="0" eb="2">
      <t>ケンシュウ</t>
    </rPh>
    <rPh sb="2" eb="5">
      <t>シュウリョウゴ</t>
    </rPh>
    <rPh sb="6" eb="8">
      <t>シンロ</t>
    </rPh>
    <rPh sb="14" eb="16">
      <t>ユウリ</t>
    </rPh>
    <phoneticPr fontId="2"/>
  </si>
  <si>
    <t>労働環境が良い</t>
    <rPh sb="0" eb="2">
      <t>ロウドウ</t>
    </rPh>
    <rPh sb="2" eb="4">
      <t>カンキョウ</t>
    </rPh>
    <rPh sb="5" eb="6">
      <t>ヨ</t>
    </rPh>
    <phoneticPr fontId="2"/>
  </si>
  <si>
    <t>出身大学である</t>
    <rPh sb="0" eb="2">
      <t>シュッシン</t>
    </rPh>
    <rPh sb="2" eb="4">
      <t>ダイガク</t>
    </rPh>
    <phoneticPr fontId="2"/>
  </si>
  <si>
    <t>問５　平均的な週実労働時間</t>
    <rPh sb="0" eb="1">
      <t>トイ</t>
    </rPh>
    <rPh sb="3" eb="6">
      <t>ヘイキンテキ</t>
    </rPh>
    <rPh sb="7" eb="8">
      <t>シュウ</t>
    </rPh>
    <rPh sb="8" eb="9">
      <t>ジツ</t>
    </rPh>
    <rPh sb="9" eb="11">
      <t>ロウドウ</t>
    </rPh>
    <rPh sb="11" eb="13">
      <t>ジカン</t>
    </rPh>
    <phoneticPr fontId="6"/>
  </si>
  <si>
    <t>週40時間未満</t>
    <rPh sb="0" eb="1">
      <t>シュウ</t>
    </rPh>
    <rPh sb="3" eb="5">
      <t>ジカン</t>
    </rPh>
    <rPh sb="5" eb="7">
      <t>ミマン</t>
    </rPh>
    <phoneticPr fontId="1"/>
  </si>
  <si>
    <t>週40～60時間</t>
    <rPh sb="0" eb="1">
      <t>シュウ</t>
    </rPh>
    <rPh sb="6" eb="8">
      <t>ジカン</t>
    </rPh>
    <phoneticPr fontId="1"/>
  </si>
  <si>
    <t>週60～80時間</t>
    <rPh sb="0" eb="1">
      <t>シュウ</t>
    </rPh>
    <rPh sb="6" eb="8">
      <t>ジカン</t>
    </rPh>
    <phoneticPr fontId="1"/>
  </si>
  <si>
    <t>週80時間以上</t>
    <rPh sb="0" eb="1">
      <t>シュウ</t>
    </rPh>
    <rPh sb="3" eb="5">
      <t>ジカン</t>
    </rPh>
    <rPh sb="5" eb="7">
      <t>イジョウ</t>
    </rPh>
    <phoneticPr fontId="1"/>
  </si>
  <si>
    <t>緊急対応</t>
    <rPh sb="0" eb="2">
      <t>キンキュウ</t>
    </rPh>
    <rPh sb="2" eb="4">
      <t>タイオウ</t>
    </rPh>
    <phoneticPr fontId="2"/>
  </si>
  <si>
    <t>土日祝の当番</t>
    <rPh sb="0" eb="3">
      <t>ドニチシュク</t>
    </rPh>
    <rPh sb="4" eb="6">
      <t>トウバン</t>
    </rPh>
    <phoneticPr fontId="2"/>
  </si>
  <si>
    <t>記録・報告書作成や書類整理</t>
    <rPh sb="0" eb="2">
      <t>キロク</t>
    </rPh>
    <rPh sb="3" eb="6">
      <t>ホウコクショ</t>
    </rPh>
    <rPh sb="6" eb="8">
      <t>サクセイ</t>
    </rPh>
    <rPh sb="9" eb="11">
      <t>ショルイ</t>
    </rPh>
    <rPh sb="11" eb="13">
      <t>セイリ</t>
    </rPh>
    <phoneticPr fontId="2"/>
  </si>
  <si>
    <t>手術や外来対応等の延長</t>
    <rPh sb="0" eb="2">
      <t>シュジュツ</t>
    </rPh>
    <rPh sb="3" eb="5">
      <t>ガイライ</t>
    </rPh>
    <rPh sb="5" eb="7">
      <t>タイオウ</t>
    </rPh>
    <rPh sb="7" eb="8">
      <t>トウ</t>
    </rPh>
    <rPh sb="9" eb="11">
      <t>エンチョウ</t>
    </rPh>
    <phoneticPr fontId="2"/>
  </si>
  <si>
    <t>他職種・他機関との連携調整</t>
    <rPh sb="0" eb="3">
      <t>タショクシュ</t>
    </rPh>
    <rPh sb="4" eb="7">
      <t>タキカン</t>
    </rPh>
    <rPh sb="9" eb="11">
      <t>レンケイ</t>
    </rPh>
    <rPh sb="11" eb="13">
      <t>チョウセイ</t>
    </rPh>
    <phoneticPr fontId="1"/>
  </si>
  <si>
    <t>計</t>
    <rPh sb="0" eb="1">
      <t>ケイ</t>
    </rPh>
    <phoneticPr fontId="2"/>
  </si>
  <si>
    <t>問７　現在の勤務環境について、各項目ごとの満足度</t>
    <rPh sb="0" eb="1">
      <t>トイ</t>
    </rPh>
    <rPh sb="3" eb="5">
      <t>ゲンザイ</t>
    </rPh>
    <rPh sb="6" eb="8">
      <t>キンム</t>
    </rPh>
    <rPh sb="8" eb="10">
      <t>カンキョウ</t>
    </rPh>
    <rPh sb="15" eb="18">
      <t>カクコウモク</t>
    </rPh>
    <rPh sb="21" eb="24">
      <t>マンゾクド</t>
    </rPh>
    <phoneticPr fontId="6"/>
  </si>
  <si>
    <t>どちらかというと満足</t>
    <rPh sb="8" eb="10">
      <t>マンゾク</t>
    </rPh>
    <phoneticPr fontId="1"/>
  </si>
  <si>
    <t>どちらかというと不満</t>
    <rPh sb="8" eb="10">
      <t>フマン</t>
    </rPh>
    <phoneticPr fontId="1"/>
  </si>
  <si>
    <t>２　仕事のやりがい（仕事内容、症例数等）</t>
    <rPh sb="2" eb="4">
      <t>シゴト</t>
    </rPh>
    <rPh sb="10" eb="12">
      <t>シゴト</t>
    </rPh>
    <rPh sb="12" eb="14">
      <t>ナイヨウ</t>
    </rPh>
    <rPh sb="15" eb="18">
      <t>ショウレイスウ</t>
    </rPh>
    <rPh sb="18" eb="19">
      <t>トウ</t>
    </rPh>
    <phoneticPr fontId="1"/>
  </si>
  <si>
    <t>３　職場の雰囲気（人間関係等）</t>
    <rPh sb="2" eb="4">
      <t>ショクバ</t>
    </rPh>
    <rPh sb="5" eb="8">
      <t>フンイキ</t>
    </rPh>
    <rPh sb="9" eb="11">
      <t>ニンゲン</t>
    </rPh>
    <rPh sb="11" eb="13">
      <t>カンケイ</t>
    </rPh>
    <rPh sb="13" eb="14">
      <t>トウ</t>
    </rPh>
    <phoneticPr fontId="1"/>
  </si>
  <si>
    <t>４　給与等（給与・手当等）</t>
    <rPh sb="2" eb="4">
      <t>キュウヨ</t>
    </rPh>
    <rPh sb="4" eb="5">
      <t>トウ</t>
    </rPh>
    <rPh sb="6" eb="8">
      <t>キュウヨ</t>
    </rPh>
    <rPh sb="9" eb="11">
      <t>テアテ</t>
    </rPh>
    <rPh sb="11" eb="12">
      <t>トウ</t>
    </rPh>
    <phoneticPr fontId="1"/>
  </si>
  <si>
    <t>　５－①　研修プログラム全般</t>
    <rPh sb="5" eb="7">
      <t>ケンシュウ</t>
    </rPh>
    <rPh sb="12" eb="14">
      <t>ゼンパン</t>
    </rPh>
    <phoneticPr fontId="1"/>
  </si>
  <si>
    <t>　５－②　経験症例・検査等の種類</t>
    <rPh sb="5" eb="7">
      <t>ケイケン</t>
    </rPh>
    <rPh sb="7" eb="9">
      <t>ショウレイ</t>
    </rPh>
    <rPh sb="10" eb="13">
      <t>ケンサナド</t>
    </rPh>
    <rPh sb="14" eb="16">
      <t>シュルイ</t>
    </rPh>
    <phoneticPr fontId="1"/>
  </si>
  <si>
    <t>　５－③　経験症例・検査等の数</t>
    <rPh sb="5" eb="7">
      <t>ケイケン</t>
    </rPh>
    <rPh sb="7" eb="9">
      <t>ショウレイ</t>
    </rPh>
    <rPh sb="10" eb="13">
      <t>ケンサナド</t>
    </rPh>
    <rPh sb="14" eb="15">
      <t>カズ</t>
    </rPh>
    <phoneticPr fontId="1"/>
  </si>
  <si>
    <t>指導体制の充実、熱心な指導医</t>
    <rPh sb="0" eb="2">
      <t>シドウ</t>
    </rPh>
    <rPh sb="2" eb="4">
      <t>タイセイ</t>
    </rPh>
    <rPh sb="5" eb="7">
      <t>ジュウジツ</t>
    </rPh>
    <rPh sb="8" eb="10">
      <t>ネッシン</t>
    </rPh>
    <rPh sb="11" eb="13">
      <t>シドウ</t>
    </rPh>
    <rPh sb="13" eb="14">
      <t>イ</t>
    </rPh>
    <phoneticPr fontId="6"/>
  </si>
  <si>
    <t>給与等の処遇の向上</t>
    <rPh sb="0" eb="2">
      <t>キュウヨ</t>
    </rPh>
    <rPh sb="2" eb="3">
      <t>トウ</t>
    </rPh>
    <rPh sb="4" eb="6">
      <t>ショグウ</t>
    </rPh>
    <rPh sb="7" eb="9">
      <t>コウジョウ</t>
    </rPh>
    <phoneticPr fontId="6"/>
  </si>
  <si>
    <t>プログラムの充実</t>
    <rPh sb="6" eb="8">
      <t>ジュウジツ</t>
    </rPh>
    <phoneticPr fontId="6"/>
  </si>
  <si>
    <t>多くの手技を経験できること</t>
    <rPh sb="0" eb="1">
      <t>オオ</t>
    </rPh>
    <rPh sb="3" eb="5">
      <t>シュギ</t>
    </rPh>
    <rPh sb="6" eb="8">
      <t>ケイケン</t>
    </rPh>
    <phoneticPr fontId="6"/>
  </si>
  <si>
    <t>多くの症例を経験できること</t>
    <rPh sb="0" eb="1">
      <t>オオ</t>
    </rPh>
    <rPh sb="3" eb="5">
      <t>ショウレイ</t>
    </rPh>
    <rPh sb="6" eb="8">
      <t>ケイケン</t>
    </rPh>
    <phoneticPr fontId="6"/>
  </si>
  <si>
    <t>施設設備の充実</t>
    <rPh sb="0" eb="2">
      <t>シセツ</t>
    </rPh>
    <rPh sb="2" eb="4">
      <t>セツビ</t>
    </rPh>
    <rPh sb="5" eb="7">
      <t>ジュウジツ</t>
    </rPh>
    <phoneticPr fontId="1"/>
  </si>
  <si>
    <t>高度な技術が習得できること</t>
    <rPh sb="0" eb="2">
      <t>コウド</t>
    </rPh>
    <rPh sb="3" eb="5">
      <t>ギジュツ</t>
    </rPh>
    <rPh sb="6" eb="8">
      <t>シュウトク</t>
    </rPh>
    <phoneticPr fontId="6"/>
  </si>
  <si>
    <t>施設や設備の充実</t>
    <rPh sb="0" eb="2">
      <t>シセツ</t>
    </rPh>
    <rPh sb="3" eb="5">
      <t>セツビ</t>
    </rPh>
    <rPh sb="6" eb="8">
      <t>ジュウジツ</t>
    </rPh>
    <phoneticPr fontId="6"/>
  </si>
  <si>
    <t>高度な技術の習得</t>
    <rPh sb="0" eb="2">
      <t>コウド</t>
    </rPh>
    <rPh sb="3" eb="5">
      <t>ギジュツ</t>
    </rPh>
    <rPh sb="6" eb="8">
      <t>シュウトク</t>
    </rPh>
    <phoneticPr fontId="6"/>
  </si>
  <si>
    <t>その他</t>
    <rPh sb="2" eb="3">
      <t>タ</t>
    </rPh>
    <phoneticPr fontId="6"/>
  </si>
  <si>
    <t>１ヵ月</t>
    <rPh sb="2" eb="3">
      <t>ゲツ</t>
    </rPh>
    <phoneticPr fontId="6"/>
  </si>
  <si>
    <t>２ヵ月</t>
    <rPh sb="2" eb="3">
      <t>ゲツ</t>
    </rPh>
    <phoneticPr fontId="6"/>
  </si>
  <si>
    <t>３ヵ月</t>
    <rPh sb="2" eb="3">
      <t>ゲツ</t>
    </rPh>
    <phoneticPr fontId="6"/>
  </si>
  <si>
    <t>道内（札幌・旭川以外）</t>
    <rPh sb="0" eb="2">
      <t>ドウナイ</t>
    </rPh>
    <rPh sb="3" eb="5">
      <t>サッポロ</t>
    </rPh>
    <rPh sb="6" eb="8">
      <t>アサヒカワ</t>
    </rPh>
    <rPh sb="8" eb="10">
      <t>イガイ</t>
    </rPh>
    <phoneticPr fontId="1"/>
  </si>
  <si>
    <t>200床以上の病院</t>
    <rPh sb="3" eb="6">
      <t>ショウイジョウ</t>
    </rPh>
    <rPh sb="7" eb="9">
      <t>ビョウイン</t>
    </rPh>
    <phoneticPr fontId="1"/>
  </si>
  <si>
    <t>200床未満の病院</t>
    <rPh sb="3" eb="4">
      <t>ユカ</t>
    </rPh>
    <rPh sb="4" eb="6">
      <t>ミマン</t>
    </rPh>
    <rPh sb="7" eb="9">
      <t>ビョウイン</t>
    </rPh>
    <phoneticPr fontId="1"/>
  </si>
  <si>
    <t>問15 専門医資格の取得希望についてお答えください</t>
    <rPh sb="0" eb="1">
      <t>トイ</t>
    </rPh>
    <rPh sb="4" eb="7">
      <t>センモンイ</t>
    </rPh>
    <rPh sb="7" eb="9">
      <t>シカク</t>
    </rPh>
    <rPh sb="10" eb="12">
      <t>シュトク</t>
    </rPh>
    <rPh sb="12" eb="14">
      <t>キボウ</t>
    </rPh>
    <rPh sb="19" eb="20">
      <t>コタ</t>
    </rPh>
    <phoneticPr fontId="1"/>
  </si>
  <si>
    <t>取得希望あり</t>
    <rPh sb="0" eb="2">
      <t>シュトク</t>
    </rPh>
    <rPh sb="2" eb="4">
      <t>キボウ</t>
    </rPh>
    <phoneticPr fontId="1"/>
  </si>
  <si>
    <t>大学病院以外の病院（臨床研修病院を含む）</t>
    <rPh sb="0" eb="2">
      <t>ダイガク</t>
    </rPh>
    <rPh sb="2" eb="4">
      <t>ビョウイン</t>
    </rPh>
    <rPh sb="4" eb="6">
      <t>イガイ</t>
    </rPh>
    <rPh sb="7" eb="9">
      <t>ビョウイン</t>
    </rPh>
    <rPh sb="10" eb="12">
      <t>リンショウ</t>
    </rPh>
    <rPh sb="12" eb="14">
      <t>ケンシュウ</t>
    </rPh>
    <rPh sb="14" eb="16">
      <t>ビョウイン</t>
    </rPh>
    <rPh sb="17" eb="18">
      <t>フク</t>
    </rPh>
    <phoneticPr fontId="6"/>
  </si>
  <si>
    <t>卒業した大学の大学病院</t>
    <rPh sb="0" eb="2">
      <t>ソツギョウ</t>
    </rPh>
    <rPh sb="4" eb="6">
      <t>ダイガク</t>
    </rPh>
    <rPh sb="7" eb="9">
      <t>ダイガク</t>
    </rPh>
    <rPh sb="9" eb="11">
      <t>ビョウイン</t>
    </rPh>
    <phoneticPr fontId="6"/>
  </si>
  <si>
    <t>卒業した大学以外の大学病院</t>
    <rPh sb="0" eb="2">
      <t>ソツギョウ</t>
    </rPh>
    <rPh sb="4" eb="6">
      <t>ダイガク</t>
    </rPh>
    <rPh sb="6" eb="8">
      <t>イガイ</t>
    </rPh>
    <rPh sb="9" eb="11">
      <t>ダイガク</t>
    </rPh>
    <rPh sb="11" eb="13">
      <t>ビョウイン</t>
    </rPh>
    <phoneticPr fontId="6"/>
  </si>
  <si>
    <t>臨床医以外の進路（基礎医学、行政機関等）</t>
    <rPh sb="0" eb="3">
      <t>リンショウイ</t>
    </rPh>
    <rPh sb="3" eb="5">
      <t>イガイ</t>
    </rPh>
    <rPh sb="6" eb="8">
      <t>シンロ</t>
    </rPh>
    <rPh sb="9" eb="11">
      <t>キソ</t>
    </rPh>
    <rPh sb="11" eb="13">
      <t>イガク</t>
    </rPh>
    <rPh sb="14" eb="16">
      <t>ギョウセイ</t>
    </rPh>
    <rPh sb="16" eb="18">
      <t>キカン</t>
    </rPh>
    <rPh sb="18" eb="19">
      <t>トウ</t>
    </rPh>
    <phoneticPr fontId="6"/>
  </si>
  <si>
    <t>診療所等</t>
    <rPh sb="0" eb="3">
      <t>シンリョウショ</t>
    </rPh>
    <rPh sb="3" eb="4">
      <t>トウ</t>
    </rPh>
    <phoneticPr fontId="6"/>
  </si>
  <si>
    <t>専門医取得に繋がる（専門研修施設）</t>
    <rPh sb="0" eb="3">
      <t>センモンイ</t>
    </rPh>
    <rPh sb="3" eb="5">
      <t>シュトク</t>
    </rPh>
    <rPh sb="6" eb="7">
      <t>ツナ</t>
    </rPh>
    <rPh sb="10" eb="12">
      <t>センモン</t>
    </rPh>
    <rPh sb="12" eb="14">
      <t>ケンシュウ</t>
    </rPh>
    <rPh sb="14" eb="16">
      <t>シセツ</t>
    </rPh>
    <phoneticPr fontId="2"/>
  </si>
  <si>
    <t>優れた指導者がいる</t>
    <rPh sb="0" eb="1">
      <t>スグ</t>
    </rPh>
    <rPh sb="3" eb="6">
      <t>シドウシャ</t>
    </rPh>
    <phoneticPr fontId="2"/>
  </si>
  <si>
    <t>高度な技術や知識を取得できる</t>
    <rPh sb="0" eb="2">
      <t>コウド</t>
    </rPh>
    <rPh sb="3" eb="5">
      <t>ギジュツ</t>
    </rPh>
    <rPh sb="6" eb="8">
      <t>チシキ</t>
    </rPh>
    <rPh sb="9" eb="11">
      <t>シュトク</t>
    </rPh>
    <phoneticPr fontId="2"/>
  </si>
  <si>
    <t>大学からの派遣</t>
    <rPh sb="0" eb="2">
      <t>ダイガク</t>
    </rPh>
    <rPh sb="5" eb="7">
      <t>ハケン</t>
    </rPh>
    <phoneticPr fontId="2"/>
  </si>
  <si>
    <t>臨床研究が優れている</t>
    <rPh sb="0" eb="2">
      <t>リンショウ</t>
    </rPh>
    <rPh sb="2" eb="4">
      <t>ケンキュウ</t>
    </rPh>
    <rPh sb="5" eb="6">
      <t>スグ</t>
    </rPh>
    <phoneticPr fontId="2"/>
  </si>
  <si>
    <t>先輩医師からの紹介</t>
    <rPh sb="0" eb="2">
      <t>センパイ</t>
    </rPh>
    <rPh sb="2" eb="4">
      <t>イシ</t>
    </rPh>
    <rPh sb="7" eb="9">
      <t>ショウカイ</t>
    </rPh>
    <phoneticPr fontId="2"/>
  </si>
  <si>
    <t>出産・育児・教育の環境が整っている</t>
    <rPh sb="0" eb="2">
      <t>シュッサン</t>
    </rPh>
    <rPh sb="3" eb="5">
      <t>イクジ</t>
    </rPh>
    <rPh sb="6" eb="8">
      <t>キョウイク</t>
    </rPh>
    <rPh sb="9" eb="11">
      <t>カンキョウ</t>
    </rPh>
    <rPh sb="12" eb="13">
      <t>トトノ</t>
    </rPh>
    <phoneticPr fontId="2"/>
  </si>
  <si>
    <t>労働環境が良い（時間外や宿直が少ない）</t>
    <rPh sb="0" eb="2">
      <t>ロウドウ</t>
    </rPh>
    <rPh sb="2" eb="4">
      <t>カンキョウ</t>
    </rPh>
    <rPh sb="5" eb="6">
      <t>ヨ</t>
    </rPh>
    <rPh sb="8" eb="11">
      <t>ジカンガイ</t>
    </rPh>
    <rPh sb="12" eb="14">
      <t>シュクチョク</t>
    </rPh>
    <rPh sb="15" eb="16">
      <t>スク</t>
    </rPh>
    <phoneticPr fontId="1"/>
  </si>
  <si>
    <t>問18　専門研修を行う場所をどのように考えているか</t>
    <rPh sb="0" eb="1">
      <t>トイ</t>
    </rPh>
    <rPh sb="4" eb="6">
      <t>センモン</t>
    </rPh>
    <rPh sb="6" eb="8">
      <t>ケンシュウ</t>
    </rPh>
    <rPh sb="9" eb="10">
      <t>オコナ</t>
    </rPh>
    <rPh sb="11" eb="13">
      <t>バショ</t>
    </rPh>
    <rPh sb="19" eb="20">
      <t>カンガ</t>
    </rPh>
    <phoneticPr fontId="1"/>
  </si>
  <si>
    <t>道内を中心に考えている</t>
    <rPh sb="0" eb="2">
      <t>ドウナイ</t>
    </rPh>
    <rPh sb="3" eb="5">
      <t>チュウシン</t>
    </rPh>
    <rPh sb="6" eb="7">
      <t>カンガ</t>
    </rPh>
    <phoneticPr fontId="6"/>
  </si>
  <si>
    <t>道内と道外の両方とも考えている</t>
    <rPh sb="0" eb="2">
      <t>ドウナイ</t>
    </rPh>
    <rPh sb="3" eb="5">
      <t>ドウガイ</t>
    </rPh>
    <rPh sb="6" eb="8">
      <t>リョウホウ</t>
    </rPh>
    <rPh sb="10" eb="11">
      <t>カンガ</t>
    </rPh>
    <phoneticPr fontId="6"/>
  </si>
  <si>
    <t>道外を中心に考えている</t>
    <rPh sb="0" eb="2">
      <t>ドウガイ</t>
    </rPh>
    <rPh sb="3" eb="5">
      <t>チュウシン</t>
    </rPh>
    <rPh sb="6" eb="7">
      <t>カンガ</t>
    </rPh>
    <phoneticPr fontId="1"/>
  </si>
  <si>
    <t>道内を希望しない理由</t>
    <rPh sb="0" eb="2">
      <t>ドウナイ</t>
    </rPh>
    <rPh sb="3" eb="5">
      <t>キボウ</t>
    </rPh>
    <rPh sb="8" eb="10">
      <t>リユウ</t>
    </rPh>
    <phoneticPr fontId="6"/>
  </si>
  <si>
    <t>地元・実家が道外</t>
    <rPh sb="0" eb="2">
      <t>ジモト</t>
    </rPh>
    <rPh sb="3" eb="5">
      <t>ジッカ</t>
    </rPh>
    <rPh sb="6" eb="8">
      <t>ドウガイ</t>
    </rPh>
    <phoneticPr fontId="6"/>
  </si>
  <si>
    <t>道外の後期研修プログラムが魅力的だから</t>
    <rPh sb="0" eb="2">
      <t>ドウガイ</t>
    </rPh>
    <rPh sb="3" eb="5">
      <t>コウキ</t>
    </rPh>
    <rPh sb="5" eb="7">
      <t>ケンシュウ</t>
    </rPh>
    <rPh sb="13" eb="16">
      <t>ミリョクテキ</t>
    </rPh>
    <phoneticPr fontId="6"/>
  </si>
  <si>
    <t>都市部（東京等）で研修したいから</t>
    <rPh sb="0" eb="3">
      <t>トシブ</t>
    </rPh>
    <rPh sb="4" eb="6">
      <t>トウキョウ</t>
    </rPh>
    <rPh sb="6" eb="7">
      <t>トウ</t>
    </rPh>
    <rPh sb="9" eb="11">
      <t>ケンシュウ</t>
    </rPh>
    <phoneticPr fontId="6"/>
  </si>
  <si>
    <t>友人、恋人等が道外にいるから</t>
    <rPh sb="0" eb="2">
      <t>ユウジン</t>
    </rPh>
    <rPh sb="3" eb="5">
      <t>コイビト</t>
    </rPh>
    <rPh sb="5" eb="6">
      <t>トウ</t>
    </rPh>
    <rPh sb="7" eb="8">
      <t>ミチ</t>
    </rPh>
    <rPh sb="8" eb="9">
      <t>ソト</t>
    </rPh>
    <phoneticPr fontId="6"/>
  </si>
  <si>
    <t>出身大学の講座に所属予定</t>
    <rPh sb="0" eb="2">
      <t>シュッシン</t>
    </rPh>
    <rPh sb="2" eb="4">
      <t>ダイガク</t>
    </rPh>
    <rPh sb="5" eb="7">
      <t>コウザ</t>
    </rPh>
    <rPh sb="8" eb="10">
      <t>ショゾク</t>
    </rPh>
    <rPh sb="10" eb="12">
      <t>ヨテイ</t>
    </rPh>
    <phoneticPr fontId="1"/>
  </si>
  <si>
    <t>出身大学以外の講座に所属予定</t>
    <rPh sb="0" eb="2">
      <t>シュッシン</t>
    </rPh>
    <rPh sb="2" eb="4">
      <t>ダイガク</t>
    </rPh>
    <rPh sb="4" eb="6">
      <t>イガイ</t>
    </rPh>
    <rPh sb="7" eb="9">
      <t>コウザ</t>
    </rPh>
    <rPh sb="10" eb="12">
      <t>ショゾク</t>
    </rPh>
    <rPh sb="12" eb="14">
      <t>ヨテイ</t>
    </rPh>
    <phoneticPr fontId="1"/>
  </si>
  <si>
    <t>民間の専門研修プログラムに所属予定</t>
    <rPh sb="0" eb="2">
      <t>ミンカン</t>
    </rPh>
    <rPh sb="3" eb="5">
      <t>センモン</t>
    </rPh>
    <rPh sb="5" eb="7">
      <t>ケンシュウ</t>
    </rPh>
    <rPh sb="13" eb="15">
      <t>ショゾク</t>
    </rPh>
    <rPh sb="15" eb="17">
      <t>ヨテイ</t>
    </rPh>
    <phoneticPr fontId="1"/>
  </si>
  <si>
    <t>内科</t>
    <rPh sb="0" eb="2">
      <t>ナイカ</t>
    </rPh>
    <phoneticPr fontId="2"/>
  </si>
  <si>
    <t>外科</t>
    <rPh sb="0" eb="2">
      <t>ゲカ</t>
    </rPh>
    <phoneticPr fontId="2"/>
  </si>
  <si>
    <t>整形外科</t>
    <rPh sb="0" eb="2">
      <t>セイケイ</t>
    </rPh>
    <rPh sb="2" eb="4">
      <t>ゲカ</t>
    </rPh>
    <phoneticPr fontId="2"/>
  </si>
  <si>
    <t>総合診療</t>
    <rPh sb="0" eb="2">
      <t>ソウゴウ</t>
    </rPh>
    <rPh sb="2" eb="4">
      <t>シンリョウ</t>
    </rPh>
    <phoneticPr fontId="1"/>
  </si>
  <si>
    <t>産婦人科</t>
    <rPh sb="0" eb="4">
      <t>サンフジンカ</t>
    </rPh>
    <phoneticPr fontId="2"/>
  </si>
  <si>
    <t>泌尿器科</t>
    <rPh sb="0" eb="4">
      <t>ヒニョウキカ</t>
    </rPh>
    <phoneticPr fontId="2"/>
  </si>
  <si>
    <t>放射線科</t>
    <rPh sb="0" eb="4">
      <t>ホウシャセンカ</t>
    </rPh>
    <phoneticPr fontId="2"/>
  </si>
  <si>
    <t>皮膚科</t>
    <rPh sb="0" eb="3">
      <t>ヒフカ</t>
    </rPh>
    <phoneticPr fontId="2"/>
  </si>
  <si>
    <t>ﾘﾊﾋﾞﾘﾃｰｼｮﾝ科</t>
    <rPh sb="10" eb="11">
      <t>カ</t>
    </rPh>
    <phoneticPr fontId="1"/>
  </si>
  <si>
    <t>臨床検査</t>
    <rPh sb="0" eb="2">
      <t>リンショウ</t>
    </rPh>
    <rPh sb="2" eb="4">
      <t>ケンサ</t>
    </rPh>
    <phoneticPr fontId="1"/>
  </si>
  <si>
    <t>在学中</t>
    <rPh sb="0" eb="3">
      <t>ザイガクチュウ</t>
    </rPh>
    <phoneticPr fontId="6"/>
  </si>
  <si>
    <t>入学する前から（又はしたときから）</t>
    <rPh sb="0" eb="2">
      <t>ニュウガク</t>
    </rPh>
    <rPh sb="4" eb="5">
      <t>マエ</t>
    </rPh>
    <rPh sb="8" eb="9">
      <t>マタ</t>
    </rPh>
    <phoneticPr fontId="6"/>
  </si>
  <si>
    <t>■　地域勤務に対する考え方について</t>
    <rPh sb="2" eb="4">
      <t>チイキ</t>
    </rPh>
    <rPh sb="4" eb="6">
      <t>キンム</t>
    </rPh>
    <rPh sb="7" eb="8">
      <t>タイ</t>
    </rPh>
    <rPh sb="10" eb="11">
      <t>カンガ</t>
    </rPh>
    <rPh sb="12" eb="13">
      <t>カタ</t>
    </rPh>
    <phoneticPr fontId="1"/>
  </si>
  <si>
    <t>地域で勤務する意志はある</t>
    <rPh sb="0" eb="2">
      <t>チイキ</t>
    </rPh>
    <rPh sb="3" eb="5">
      <t>キンム</t>
    </rPh>
    <rPh sb="7" eb="9">
      <t>イシ</t>
    </rPh>
    <phoneticPr fontId="6"/>
  </si>
  <si>
    <t>地域で勤務する意志はない</t>
    <rPh sb="0" eb="2">
      <t>チイキ</t>
    </rPh>
    <rPh sb="3" eb="5">
      <t>キンム</t>
    </rPh>
    <rPh sb="7" eb="9">
      <t>イシ</t>
    </rPh>
    <phoneticPr fontId="6"/>
  </si>
  <si>
    <t>半年程度であれば地域で勤務する意志はある</t>
    <rPh sb="0" eb="2">
      <t>ハントシ</t>
    </rPh>
    <rPh sb="2" eb="4">
      <t>テイド</t>
    </rPh>
    <rPh sb="8" eb="10">
      <t>チイキ</t>
    </rPh>
    <rPh sb="11" eb="13">
      <t>キンム</t>
    </rPh>
    <rPh sb="15" eb="17">
      <t>イシ</t>
    </rPh>
    <phoneticPr fontId="1"/>
  </si>
  <si>
    <t>５年以上は継続して地域で勤務したい</t>
    <rPh sb="1" eb="2">
      <t>ネン</t>
    </rPh>
    <rPh sb="2" eb="4">
      <t>イジョウ</t>
    </rPh>
    <rPh sb="5" eb="7">
      <t>ケイゾク</t>
    </rPh>
    <rPh sb="9" eb="11">
      <t>チイキ</t>
    </rPh>
    <rPh sb="12" eb="14">
      <t>キンム</t>
    </rPh>
    <phoneticPr fontId="1"/>
  </si>
  <si>
    <t>10年以上は継続して地域で勤務したい</t>
    <rPh sb="2" eb="3">
      <t>ネン</t>
    </rPh>
    <rPh sb="3" eb="5">
      <t>イジョウ</t>
    </rPh>
    <rPh sb="6" eb="8">
      <t>ケイゾク</t>
    </rPh>
    <rPh sb="10" eb="12">
      <t>チイキ</t>
    </rPh>
    <rPh sb="13" eb="15">
      <t>キンム</t>
    </rPh>
    <phoneticPr fontId="1"/>
  </si>
  <si>
    <t>　　　　理由をお答えください。</t>
    <phoneticPr fontId="1"/>
  </si>
  <si>
    <t>希望する内容の仕事ができないため</t>
    <rPh sb="0" eb="2">
      <t>キボウ</t>
    </rPh>
    <rPh sb="4" eb="6">
      <t>ナイヨウ</t>
    </rPh>
    <rPh sb="7" eb="9">
      <t>シゴト</t>
    </rPh>
    <phoneticPr fontId="2"/>
  </si>
  <si>
    <t>子どもの教育環境に不安があるため</t>
    <rPh sb="0" eb="1">
      <t>コ</t>
    </rPh>
    <rPh sb="4" eb="6">
      <t>キョウイク</t>
    </rPh>
    <rPh sb="6" eb="8">
      <t>カンキョウ</t>
    </rPh>
    <rPh sb="9" eb="11">
      <t>フアン</t>
    </rPh>
    <phoneticPr fontId="1"/>
  </si>
  <si>
    <t>労働環境に不安があるため</t>
    <rPh sb="0" eb="2">
      <t>ロウドウ</t>
    </rPh>
    <rPh sb="2" eb="4">
      <t>カンキョウ</t>
    </rPh>
    <rPh sb="5" eb="7">
      <t>フアン</t>
    </rPh>
    <phoneticPr fontId="2"/>
  </si>
  <si>
    <t>元の勤務地/希望する勤務地に行ける保証がないため</t>
    <rPh sb="0" eb="1">
      <t>モト</t>
    </rPh>
    <rPh sb="2" eb="5">
      <t>キンムチ</t>
    </rPh>
    <rPh sb="6" eb="8">
      <t>キボウ</t>
    </rPh>
    <rPh sb="10" eb="13">
      <t>キンムチ</t>
    </rPh>
    <rPh sb="14" eb="15">
      <t>イ</t>
    </rPh>
    <rPh sb="17" eb="19">
      <t>ホショウ</t>
    </rPh>
    <phoneticPr fontId="2"/>
  </si>
  <si>
    <t>専門医等の資格取得に影響するため</t>
    <rPh sb="0" eb="3">
      <t>センモンイ</t>
    </rPh>
    <rPh sb="3" eb="4">
      <t>トウ</t>
    </rPh>
    <rPh sb="5" eb="7">
      <t>シカク</t>
    </rPh>
    <rPh sb="7" eb="9">
      <t>シュトク</t>
    </rPh>
    <rPh sb="10" eb="12">
      <t>エイキョウ</t>
    </rPh>
    <phoneticPr fontId="2"/>
  </si>
  <si>
    <t>両親等親族の介護に不安があるため</t>
    <rPh sb="0" eb="2">
      <t>リョウシン</t>
    </rPh>
    <rPh sb="2" eb="3">
      <t>トウ</t>
    </rPh>
    <rPh sb="3" eb="5">
      <t>シンゾク</t>
    </rPh>
    <rPh sb="6" eb="8">
      <t>カイゴ</t>
    </rPh>
    <rPh sb="9" eb="11">
      <t>フアン</t>
    </rPh>
    <phoneticPr fontId="1"/>
  </si>
  <si>
    <t>家族の理解が得られないため</t>
    <rPh sb="0" eb="2">
      <t>カゾク</t>
    </rPh>
    <rPh sb="3" eb="5">
      <t>リカイ</t>
    </rPh>
    <rPh sb="6" eb="7">
      <t>エ</t>
    </rPh>
    <phoneticPr fontId="1"/>
  </si>
  <si>
    <t>経済的理由（収入・処遇）のため</t>
    <rPh sb="0" eb="3">
      <t>ケイザイテキ</t>
    </rPh>
    <rPh sb="3" eb="5">
      <t>リユウ</t>
    </rPh>
    <rPh sb="6" eb="8">
      <t>シュウニュウ</t>
    </rPh>
    <rPh sb="9" eb="11">
      <t>ショグウ</t>
    </rPh>
    <phoneticPr fontId="1"/>
  </si>
  <si>
    <t>①家族や地域に関すること</t>
    <rPh sb="1" eb="3">
      <t>カゾク</t>
    </rPh>
    <rPh sb="4" eb="6">
      <t>チイキ</t>
    </rPh>
    <rPh sb="7" eb="8">
      <t>カン</t>
    </rPh>
    <phoneticPr fontId="1"/>
  </si>
  <si>
    <t>家族の同意があること</t>
    <rPh sb="0" eb="2">
      <t>カゾク</t>
    </rPh>
    <rPh sb="3" eb="5">
      <t>ドウイ</t>
    </rPh>
    <phoneticPr fontId="2"/>
  </si>
  <si>
    <t>単身赴任への配慮が充実していること</t>
    <rPh sb="0" eb="2">
      <t>タンシン</t>
    </rPh>
    <rPh sb="2" eb="4">
      <t>フニン</t>
    </rPh>
    <rPh sb="6" eb="8">
      <t>ハイリョ</t>
    </rPh>
    <rPh sb="9" eb="11">
      <t>ジュウジツ</t>
    </rPh>
    <phoneticPr fontId="1"/>
  </si>
  <si>
    <t>子どもの教育環境が整備されていること</t>
    <rPh sb="0" eb="1">
      <t>コ</t>
    </rPh>
    <rPh sb="4" eb="6">
      <t>キョウイク</t>
    </rPh>
    <rPh sb="6" eb="8">
      <t>カンキョウ</t>
    </rPh>
    <rPh sb="9" eb="11">
      <t>セイビ</t>
    </rPh>
    <phoneticPr fontId="2"/>
  </si>
  <si>
    <t>現在の生活圏から交通の便が良く距離が近いこと</t>
    <rPh sb="0" eb="2">
      <t>ゲンザイ</t>
    </rPh>
    <rPh sb="3" eb="6">
      <t>セイカツケン</t>
    </rPh>
    <rPh sb="8" eb="10">
      <t>コウツウ</t>
    </rPh>
    <rPh sb="11" eb="12">
      <t>ベン</t>
    </rPh>
    <rPh sb="13" eb="14">
      <t>ヨ</t>
    </rPh>
    <rPh sb="15" eb="17">
      <t>キョリ</t>
    </rPh>
    <rPh sb="18" eb="19">
      <t>チカ</t>
    </rPh>
    <phoneticPr fontId="1"/>
  </si>
  <si>
    <t>配偶者の居住地・勤務地であること</t>
    <rPh sb="0" eb="3">
      <t>ハイグウシャ</t>
    </rPh>
    <rPh sb="4" eb="7">
      <t>キョジュウチ</t>
    </rPh>
    <rPh sb="8" eb="11">
      <t>キンムチ</t>
    </rPh>
    <phoneticPr fontId="2"/>
  </si>
  <si>
    <t>商業・娯楽施設が充実していること</t>
    <rPh sb="0" eb="2">
      <t>ショウギョウ</t>
    </rPh>
    <rPh sb="3" eb="5">
      <t>ゴラク</t>
    </rPh>
    <rPh sb="5" eb="7">
      <t>シセツ</t>
    </rPh>
    <rPh sb="8" eb="10">
      <t>ジュウジツ</t>
    </rPh>
    <phoneticPr fontId="1"/>
  </si>
  <si>
    <t>出身地であること（又は近いこと）</t>
    <rPh sb="0" eb="3">
      <t>シュッシンチ</t>
    </rPh>
    <rPh sb="9" eb="10">
      <t>マタ</t>
    </rPh>
    <rPh sb="11" eb="12">
      <t>チカ</t>
    </rPh>
    <phoneticPr fontId="2"/>
  </si>
  <si>
    <t>無回答</t>
    <rPh sb="0" eb="3">
      <t>ムカイトウ</t>
    </rPh>
    <phoneticPr fontId="1"/>
  </si>
  <si>
    <t>自分と交代できる医師がいること</t>
    <rPh sb="0" eb="2">
      <t>ジブン</t>
    </rPh>
    <rPh sb="3" eb="5">
      <t>コウタイ</t>
    </rPh>
    <rPh sb="8" eb="10">
      <t>イシ</t>
    </rPh>
    <phoneticPr fontId="2"/>
  </si>
  <si>
    <t>病院の施設・設備が整っていること</t>
    <rPh sb="0" eb="2">
      <t>ビョウイン</t>
    </rPh>
    <rPh sb="3" eb="5">
      <t>シセツ</t>
    </rPh>
    <rPh sb="6" eb="8">
      <t>セツビ</t>
    </rPh>
    <rPh sb="9" eb="10">
      <t>トトノ</t>
    </rPh>
    <phoneticPr fontId="2"/>
  </si>
  <si>
    <t>専門研修プログラム施設であること</t>
    <rPh sb="0" eb="2">
      <t>センモン</t>
    </rPh>
    <rPh sb="2" eb="4">
      <t>ケンシュウ</t>
    </rPh>
    <rPh sb="9" eb="11">
      <t>シセツ</t>
    </rPh>
    <phoneticPr fontId="1"/>
  </si>
  <si>
    <t>他病院とのネットワーク・連携があること</t>
    <rPh sb="0" eb="3">
      <t>タビョウイン</t>
    </rPh>
    <rPh sb="12" eb="14">
      <t>レンケイ</t>
    </rPh>
    <phoneticPr fontId="2"/>
  </si>
  <si>
    <t>地域の中核病院であること</t>
    <rPh sb="0" eb="2">
      <t>チイキ</t>
    </rPh>
    <rPh sb="3" eb="5">
      <t>チュウカク</t>
    </rPh>
    <rPh sb="5" eb="7">
      <t>ビョウイン</t>
    </rPh>
    <phoneticPr fontId="1"/>
  </si>
  <si>
    <t>入院のない小規模の診療所であること</t>
    <rPh sb="0" eb="2">
      <t>ニュウイン</t>
    </rPh>
    <rPh sb="5" eb="8">
      <t>ショウキボ</t>
    </rPh>
    <rPh sb="9" eb="12">
      <t>シンリョウジョ</t>
    </rPh>
    <phoneticPr fontId="2"/>
  </si>
  <si>
    <t>給与や手当が良いこと</t>
    <rPh sb="0" eb="2">
      <t>キュウヨ</t>
    </rPh>
    <rPh sb="3" eb="5">
      <t>テアテ</t>
    </rPh>
    <rPh sb="6" eb="7">
      <t>ヨ</t>
    </rPh>
    <phoneticPr fontId="2"/>
  </si>
  <si>
    <t>医師の勤務環境改善に取り組まれていること</t>
    <rPh sb="0" eb="2">
      <t>イシ</t>
    </rPh>
    <rPh sb="3" eb="5">
      <t>キンム</t>
    </rPh>
    <rPh sb="5" eb="7">
      <t>カンキョウ</t>
    </rPh>
    <rPh sb="7" eb="9">
      <t>カイゼン</t>
    </rPh>
    <rPh sb="10" eb="11">
      <t>ト</t>
    </rPh>
    <rPh sb="12" eb="13">
      <t>ク</t>
    </rPh>
    <phoneticPr fontId="2"/>
  </si>
  <si>
    <t>医師の勤務環境に対して地域の理解があること</t>
    <rPh sb="0" eb="2">
      <t>イシ</t>
    </rPh>
    <rPh sb="3" eb="5">
      <t>キンム</t>
    </rPh>
    <rPh sb="5" eb="7">
      <t>カンキョウ</t>
    </rPh>
    <rPh sb="8" eb="9">
      <t>タイ</t>
    </rPh>
    <rPh sb="11" eb="13">
      <t>チイキ</t>
    </rPh>
    <rPh sb="14" eb="16">
      <t>リカイ</t>
    </rPh>
    <phoneticPr fontId="2"/>
  </si>
  <si>
    <t>期間限定であること</t>
    <rPh sb="0" eb="2">
      <t>キカン</t>
    </rPh>
    <rPh sb="2" eb="4">
      <t>ゲンテイ</t>
    </rPh>
    <phoneticPr fontId="1"/>
  </si>
  <si>
    <t>居住環境が整備されていること</t>
    <rPh sb="0" eb="2">
      <t>キョジュウ</t>
    </rPh>
    <rPh sb="2" eb="4">
      <t>カンキョウ</t>
    </rPh>
    <rPh sb="5" eb="7">
      <t>セイビ</t>
    </rPh>
    <phoneticPr fontId="2"/>
  </si>
  <si>
    <t>専門医取得後であること</t>
    <rPh sb="0" eb="3">
      <t>センモンイ</t>
    </rPh>
    <rPh sb="3" eb="6">
      <t>シュトクゴ</t>
    </rPh>
    <phoneticPr fontId="1"/>
  </si>
  <si>
    <t>定年退職後であること</t>
    <rPh sb="0" eb="2">
      <t>テイネン</t>
    </rPh>
    <rPh sb="2" eb="5">
      <t>タイショクゴ</t>
    </rPh>
    <phoneticPr fontId="1"/>
  </si>
  <si>
    <t>R3</t>
    <phoneticPr fontId="6"/>
  </si>
  <si>
    <t>R3</t>
    <phoneticPr fontId="1"/>
  </si>
  <si>
    <t>問４　現在の臨床研修病院を選んだ理由についてお答えください。（複数回答）</t>
    <rPh sb="0" eb="1">
      <t>トイ</t>
    </rPh>
    <rPh sb="3" eb="5">
      <t>ゲンザイ</t>
    </rPh>
    <rPh sb="6" eb="8">
      <t>リンショウ</t>
    </rPh>
    <rPh sb="8" eb="10">
      <t>ケンシュウ</t>
    </rPh>
    <rPh sb="10" eb="12">
      <t>ビョウイン</t>
    </rPh>
    <rPh sb="13" eb="14">
      <t>エラ</t>
    </rPh>
    <rPh sb="16" eb="18">
      <t>リユウ</t>
    </rPh>
    <rPh sb="23" eb="24">
      <t>コタ</t>
    </rPh>
    <rPh sb="31" eb="33">
      <t>フクスウ</t>
    </rPh>
    <rPh sb="33" eb="35">
      <t>カイトウ</t>
    </rPh>
    <phoneticPr fontId="1"/>
  </si>
  <si>
    <t>民間主催のプレゼンテーションへの参加</t>
    <rPh sb="0" eb="2">
      <t>ミンカン</t>
    </rPh>
    <rPh sb="2" eb="4">
      <t>シュサイ</t>
    </rPh>
    <rPh sb="16" eb="18">
      <t>サンカ</t>
    </rPh>
    <phoneticPr fontId="1"/>
  </si>
  <si>
    <t>臨床研修医師に対するアンケート調査結果</t>
    <rPh sb="0" eb="2">
      <t>リンショウ</t>
    </rPh>
    <rPh sb="2" eb="4">
      <t>ケンシュウ</t>
    </rPh>
    <rPh sb="4" eb="6">
      <t>イシ</t>
    </rPh>
    <rPh sb="7" eb="8">
      <t>タイ</t>
    </rPh>
    <rPh sb="15" eb="17">
      <t>チョウサ</t>
    </rPh>
    <rPh sb="17" eb="19">
      <t>ケッカ</t>
    </rPh>
    <phoneticPr fontId="6"/>
  </si>
  <si>
    <t>　　道内の医療機関に勤務する臨床研修医師に対し、研修環境等に関する意識を調査し、</t>
    <rPh sb="2" eb="4">
      <t>ドウナイ</t>
    </rPh>
    <rPh sb="5" eb="7">
      <t>イリョウ</t>
    </rPh>
    <rPh sb="7" eb="9">
      <t>キカン</t>
    </rPh>
    <rPh sb="10" eb="12">
      <t>キンム</t>
    </rPh>
    <rPh sb="14" eb="16">
      <t>リンショウ</t>
    </rPh>
    <rPh sb="16" eb="18">
      <t>ケンシュウ</t>
    </rPh>
    <rPh sb="18" eb="20">
      <t>イシ</t>
    </rPh>
    <rPh sb="21" eb="22">
      <t>タイ</t>
    </rPh>
    <rPh sb="24" eb="26">
      <t>ケンシュウ</t>
    </rPh>
    <rPh sb="26" eb="28">
      <t>カンキョウ</t>
    </rPh>
    <rPh sb="28" eb="29">
      <t>トウ</t>
    </rPh>
    <rPh sb="30" eb="31">
      <t>カン</t>
    </rPh>
    <rPh sb="33" eb="35">
      <t>イシキ</t>
    </rPh>
    <rPh sb="36" eb="38">
      <t>チョウサ</t>
    </rPh>
    <phoneticPr fontId="1"/>
  </si>
  <si>
    <t>　　道内の臨床研修病院で臨床研修中である全ての医師</t>
    <rPh sb="2" eb="4">
      <t>ドウナイ</t>
    </rPh>
    <rPh sb="5" eb="7">
      <t>リンショウ</t>
    </rPh>
    <rPh sb="7" eb="9">
      <t>ケンシュウ</t>
    </rPh>
    <rPh sb="9" eb="11">
      <t>ビョウイン</t>
    </rPh>
    <rPh sb="12" eb="14">
      <t>リンショウ</t>
    </rPh>
    <rPh sb="14" eb="17">
      <t>ケンシュウチュウ</t>
    </rPh>
    <rPh sb="20" eb="21">
      <t>スベ</t>
    </rPh>
    <rPh sb="23" eb="25">
      <t>イシ</t>
    </rPh>
    <phoneticPr fontId="1"/>
  </si>
  <si>
    <t>　（１）　道内臨床研修病院を通じて、臨床研修医にHARPフォームを通じての回答を周知（令和７年（2025年）11月13日）</t>
    <rPh sb="5" eb="7">
      <t>ドウナイ</t>
    </rPh>
    <rPh sb="7" eb="9">
      <t>リンショウ</t>
    </rPh>
    <rPh sb="9" eb="11">
      <t>ケンシュウ</t>
    </rPh>
    <rPh sb="11" eb="13">
      <t>ビョウイン</t>
    </rPh>
    <rPh sb="14" eb="15">
      <t>ツウ</t>
    </rPh>
    <rPh sb="18" eb="20">
      <t>リンショウ</t>
    </rPh>
    <rPh sb="20" eb="23">
      <t>ケンシュウイ</t>
    </rPh>
    <rPh sb="33" eb="34">
      <t>ツウ</t>
    </rPh>
    <rPh sb="37" eb="39">
      <t>カイトウ</t>
    </rPh>
    <rPh sb="40" eb="42">
      <t>シュウチ</t>
    </rPh>
    <rPh sb="42" eb="43">
      <t>ネン</t>
    </rPh>
    <rPh sb="46" eb="47">
      <t>ガツ</t>
    </rPh>
    <rPh sb="49" eb="50">
      <t>ニチ</t>
    </rPh>
    <phoneticPr fontId="1"/>
  </si>
  <si>
    <t>　（２）　HARPフォームから道が回答を集約</t>
    <rPh sb="15" eb="16">
      <t>ドウ</t>
    </rPh>
    <rPh sb="17" eb="19">
      <t>カイトウ</t>
    </rPh>
    <rPh sb="20" eb="22">
      <t>シュウヤク</t>
    </rPh>
    <phoneticPr fontId="1"/>
  </si>
  <si>
    <t>　　臨床研修医の基本情報、臨床研修内容又は地域勤務について　等</t>
    <rPh sb="2" eb="4">
      <t>リンショウ</t>
    </rPh>
    <rPh sb="4" eb="7">
      <t>ケンシュウイ</t>
    </rPh>
    <rPh sb="8" eb="10">
      <t>キホン</t>
    </rPh>
    <rPh sb="10" eb="12">
      <t>ジョウホウ</t>
    </rPh>
    <rPh sb="13" eb="15">
      <t>リンショウ</t>
    </rPh>
    <rPh sb="15" eb="17">
      <t>ケンシュウ</t>
    </rPh>
    <rPh sb="17" eb="19">
      <t>ナイヨウ</t>
    </rPh>
    <rPh sb="19" eb="20">
      <t>マタ</t>
    </rPh>
    <rPh sb="21" eb="23">
      <t>チイキ</t>
    </rPh>
    <rPh sb="23" eb="25">
      <t>キンム</t>
    </rPh>
    <rPh sb="30" eb="31">
      <t>トウ</t>
    </rPh>
    <phoneticPr fontId="1"/>
  </si>
  <si>
    <t>R7</t>
    <phoneticPr fontId="1"/>
  </si>
  <si>
    <t>R7</t>
    <phoneticPr fontId="6"/>
  </si>
  <si>
    <t>④　道主催合同プレゼンテーションへの参加</t>
    <rPh sb="2" eb="3">
      <t>ドウ</t>
    </rPh>
    <rPh sb="3" eb="5">
      <t>シュサイ</t>
    </rPh>
    <rPh sb="5" eb="7">
      <t>ゴウドウ</t>
    </rPh>
    <rPh sb="18" eb="20">
      <t>サンカ</t>
    </rPh>
    <phoneticPr fontId="1"/>
  </si>
  <si>
    <t>　１－①　平日の業務量（時間外含む）</t>
    <rPh sb="10" eb="11">
      <t>リョウ</t>
    </rPh>
    <phoneticPr fontId="1"/>
  </si>
  <si>
    <t>ｰ</t>
  </si>
  <si>
    <t>ｰ</t>
    <phoneticPr fontId="1"/>
  </si>
  <si>
    <t>　１－②　当直、夜勤、オンコール等の業務量</t>
    <rPh sb="5" eb="7">
      <t>トウチョク</t>
    </rPh>
    <rPh sb="8" eb="10">
      <t>ヤキン</t>
    </rPh>
    <rPh sb="16" eb="17">
      <t>トウ</t>
    </rPh>
    <rPh sb="18" eb="21">
      <t>ギョウムリョウ</t>
    </rPh>
    <phoneticPr fontId="1"/>
  </si>
  <si>
    <t>　１－③　休暇、休日等の業務量</t>
    <rPh sb="5" eb="7">
      <t>キュウカ</t>
    </rPh>
    <rPh sb="8" eb="10">
      <t>キュウジツ</t>
    </rPh>
    <rPh sb="10" eb="11">
      <t>トウ</t>
    </rPh>
    <rPh sb="12" eb="15">
      <t>ギョウムリョウ</t>
    </rPh>
    <phoneticPr fontId="1"/>
  </si>
  <si>
    <t>問８　勤務している臨床研修病院がさらに魅力あるものとなるためには、何が必要と考えますか。</t>
    <rPh sb="0" eb="1">
      <t>トイ</t>
    </rPh>
    <rPh sb="3" eb="5">
      <t>キンム</t>
    </rPh>
    <rPh sb="9" eb="11">
      <t>リンショウ</t>
    </rPh>
    <rPh sb="11" eb="13">
      <t>ケンシュウ</t>
    </rPh>
    <rPh sb="13" eb="15">
      <t>ビョウイン</t>
    </rPh>
    <rPh sb="19" eb="21">
      <t>ミリョク</t>
    </rPh>
    <rPh sb="33" eb="34">
      <t>ナニ</t>
    </rPh>
    <rPh sb="35" eb="37">
      <t>ヒツヨウ</t>
    </rPh>
    <rPh sb="38" eb="39">
      <t>カンガ</t>
    </rPh>
    <phoneticPr fontId="1"/>
  </si>
  <si>
    <t>〈大学病院の場合〉</t>
    <rPh sb="1" eb="3">
      <t>ダイガク</t>
    </rPh>
    <rPh sb="3" eb="5">
      <t>ビョウイン</t>
    </rPh>
    <rPh sb="6" eb="8">
      <t>バアイ</t>
    </rPh>
    <phoneticPr fontId="6"/>
  </si>
  <si>
    <t>〈臨床研修病院の場合〉</t>
    <rPh sb="1" eb="3">
      <t>リンショウ</t>
    </rPh>
    <rPh sb="3" eb="5">
      <t>ケンシュウ</t>
    </rPh>
    <rPh sb="5" eb="7">
      <t>ビョウイン</t>
    </rPh>
    <rPh sb="8" eb="10">
      <t>バアイ</t>
    </rPh>
    <phoneticPr fontId="6"/>
  </si>
  <si>
    <t>問９　研修必修科目である「地域医療」の研修は修了しましたか。</t>
    <rPh sb="0" eb="1">
      <t>ト</t>
    </rPh>
    <rPh sb="3" eb="5">
      <t>ケンシュウ</t>
    </rPh>
    <rPh sb="5" eb="9">
      <t>ヒッシュウカモク</t>
    </rPh>
    <rPh sb="13" eb="15">
      <t>チイキ</t>
    </rPh>
    <rPh sb="15" eb="17">
      <t>イリョウ</t>
    </rPh>
    <rPh sb="19" eb="21">
      <t>ケンシュウ</t>
    </rPh>
    <rPh sb="22" eb="24">
      <t>シュウリョウ</t>
    </rPh>
    <phoneticPr fontId="6"/>
  </si>
  <si>
    <t>問10　「地域医療」の研修期間について（問９で修了したと回答された方）</t>
    <rPh sb="0" eb="1">
      <t>トイ</t>
    </rPh>
    <rPh sb="5" eb="7">
      <t>チイキ</t>
    </rPh>
    <rPh sb="7" eb="9">
      <t>イリョウ</t>
    </rPh>
    <rPh sb="11" eb="13">
      <t>ケンシュウ</t>
    </rPh>
    <rPh sb="13" eb="15">
      <t>キカン</t>
    </rPh>
    <rPh sb="20" eb="21">
      <t>トイ</t>
    </rPh>
    <rPh sb="23" eb="25">
      <t>シュウリョウ</t>
    </rPh>
    <rPh sb="28" eb="30">
      <t>カイトウ</t>
    </rPh>
    <rPh sb="33" eb="34">
      <t>カタ</t>
    </rPh>
    <phoneticPr fontId="1"/>
  </si>
  <si>
    <t>問11　「地域医療」を実施した地域について教えてください。（問９で修了したと回答された方）</t>
    <rPh sb="0" eb="1">
      <t>トイ</t>
    </rPh>
    <rPh sb="5" eb="7">
      <t>チイキ</t>
    </rPh>
    <rPh sb="7" eb="9">
      <t>イリョウ</t>
    </rPh>
    <rPh sb="11" eb="13">
      <t>ジッシ</t>
    </rPh>
    <rPh sb="15" eb="17">
      <t>チイキ</t>
    </rPh>
    <rPh sb="21" eb="22">
      <t>オシ</t>
    </rPh>
    <phoneticPr fontId="1"/>
  </si>
  <si>
    <t>問12　「地域医療研修」を実施した医療機関について教えてください。（問９で修了したと回答された方）</t>
    <rPh sb="0" eb="1">
      <t>トイ</t>
    </rPh>
    <rPh sb="5" eb="7">
      <t>チイキ</t>
    </rPh>
    <rPh sb="7" eb="9">
      <t>イリョウ</t>
    </rPh>
    <rPh sb="9" eb="11">
      <t>ケンシュウ</t>
    </rPh>
    <rPh sb="13" eb="15">
      <t>ジッシ</t>
    </rPh>
    <rPh sb="17" eb="19">
      <t>イリョウ</t>
    </rPh>
    <rPh sb="19" eb="21">
      <t>キカン</t>
    </rPh>
    <rPh sb="25" eb="26">
      <t>オシ</t>
    </rPh>
    <phoneticPr fontId="1"/>
  </si>
  <si>
    <t>問13　今現在、将来志望する診療科についてお答えください。</t>
    <rPh sb="0" eb="1">
      <t>トイ</t>
    </rPh>
    <rPh sb="4" eb="5">
      <t>イマ</t>
    </rPh>
    <rPh sb="5" eb="7">
      <t>ゲンザイ</t>
    </rPh>
    <rPh sb="8" eb="10">
      <t>ショウライ</t>
    </rPh>
    <rPh sb="10" eb="12">
      <t>シボウ</t>
    </rPh>
    <rPh sb="14" eb="17">
      <t>シンリョウカ</t>
    </rPh>
    <rPh sb="22" eb="23">
      <t>コタ</t>
    </rPh>
    <phoneticPr fontId="1"/>
  </si>
  <si>
    <t>病理診断科</t>
    <rPh sb="0" eb="2">
      <t>ビョウリ</t>
    </rPh>
    <rPh sb="2" eb="5">
      <t>シンダンカ</t>
    </rPh>
    <phoneticPr fontId="1"/>
  </si>
  <si>
    <t>問14　問13で回答した診療科について、具体的に考え始めた時期についてお答えください。</t>
    <rPh sb="0" eb="1">
      <t>トイ</t>
    </rPh>
    <rPh sb="4" eb="5">
      <t>トイ</t>
    </rPh>
    <rPh sb="8" eb="10">
      <t>カイトウ</t>
    </rPh>
    <rPh sb="12" eb="15">
      <t>シンリョウカ</t>
    </rPh>
    <rPh sb="20" eb="23">
      <t>グタイテキ</t>
    </rPh>
    <rPh sb="24" eb="25">
      <t>カンガ</t>
    </rPh>
    <rPh sb="26" eb="27">
      <t>ハジ</t>
    </rPh>
    <rPh sb="29" eb="31">
      <t>ジキ</t>
    </rPh>
    <rPh sb="36" eb="37">
      <t>コタ</t>
    </rPh>
    <phoneticPr fontId="1"/>
  </si>
  <si>
    <t>臨床研修中</t>
    <rPh sb="0" eb="2">
      <t>リンショウ</t>
    </rPh>
    <rPh sb="2" eb="5">
      <t>ケンシュウチュウ</t>
    </rPh>
    <phoneticPr fontId="1"/>
  </si>
  <si>
    <t>１年次</t>
    <rPh sb="1" eb="3">
      <t>ネンジ</t>
    </rPh>
    <phoneticPr fontId="1"/>
  </si>
  <si>
    <t>２年次</t>
    <rPh sb="1" eb="3">
      <t>ネンジ</t>
    </rPh>
    <phoneticPr fontId="1"/>
  </si>
  <si>
    <t>３年次</t>
    <rPh sb="1" eb="3">
      <t>ネンジ</t>
    </rPh>
    <phoneticPr fontId="1"/>
  </si>
  <si>
    <t>４年次</t>
    <rPh sb="1" eb="3">
      <t>ネンジ</t>
    </rPh>
    <phoneticPr fontId="1"/>
  </si>
  <si>
    <t>５年次</t>
    <rPh sb="1" eb="3">
      <t>ネンジ</t>
    </rPh>
    <phoneticPr fontId="1"/>
  </si>
  <si>
    <t>６年次</t>
    <rPh sb="1" eb="3">
      <t>ネンジ</t>
    </rPh>
    <phoneticPr fontId="1"/>
  </si>
  <si>
    <t>問16　臨床研修修了後の後期研修の場・勤務先として希望する主たる病院等の種別について</t>
    <rPh sb="0" eb="1">
      <t>ト</t>
    </rPh>
    <rPh sb="4" eb="6">
      <t>リンショウ</t>
    </rPh>
    <rPh sb="6" eb="8">
      <t>ケンシュウ</t>
    </rPh>
    <rPh sb="8" eb="11">
      <t>シュウリョウゴ</t>
    </rPh>
    <rPh sb="12" eb="14">
      <t>コウキ</t>
    </rPh>
    <rPh sb="14" eb="16">
      <t>ケンシュウ</t>
    </rPh>
    <rPh sb="17" eb="18">
      <t>バ</t>
    </rPh>
    <rPh sb="19" eb="22">
      <t>キンムサキ</t>
    </rPh>
    <rPh sb="25" eb="27">
      <t>キボウ</t>
    </rPh>
    <rPh sb="29" eb="30">
      <t>シュ</t>
    </rPh>
    <rPh sb="32" eb="34">
      <t>ビョウイン</t>
    </rPh>
    <rPh sb="34" eb="35">
      <t>トウ</t>
    </rPh>
    <rPh sb="36" eb="38">
      <t>シュベツ</t>
    </rPh>
    <phoneticPr fontId="6"/>
  </si>
  <si>
    <t>問19　専門研修病院の情報収集はどのように行っているか。</t>
    <rPh sb="0" eb="1">
      <t>トイ</t>
    </rPh>
    <rPh sb="4" eb="6">
      <t>センモン</t>
    </rPh>
    <rPh sb="6" eb="8">
      <t>ケンシュウ</t>
    </rPh>
    <rPh sb="8" eb="10">
      <t>ビョウイン</t>
    </rPh>
    <rPh sb="11" eb="13">
      <t>ジョウホウ</t>
    </rPh>
    <rPh sb="13" eb="15">
      <t>シュウシュウ</t>
    </rPh>
    <rPh sb="21" eb="22">
      <t>オコナ</t>
    </rPh>
    <phoneticPr fontId="1"/>
  </si>
  <si>
    <t>病院見学</t>
    <rPh sb="0" eb="2">
      <t>ビョウイン</t>
    </rPh>
    <rPh sb="2" eb="4">
      <t>ケンガク</t>
    </rPh>
    <phoneticPr fontId="6"/>
  </si>
  <si>
    <t>先輩等からの助言</t>
    <rPh sb="0" eb="2">
      <t>センパイ</t>
    </rPh>
    <rPh sb="2" eb="3">
      <t>トウ</t>
    </rPh>
    <rPh sb="6" eb="8">
      <t>ジョゲン</t>
    </rPh>
    <phoneticPr fontId="6"/>
  </si>
  <si>
    <t>問20　道外の勤務を希望する方に伺います。道内を希望しない理由はなんですか。</t>
    <rPh sb="0" eb="1">
      <t>ト</t>
    </rPh>
    <rPh sb="4" eb="6">
      <t>ドウガイ</t>
    </rPh>
    <rPh sb="7" eb="9">
      <t>キンム</t>
    </rPh>
    <rPh sb="10" eb="12">
      <t>キボウ</t>
    </rPh>
    <rPh sb="14" eb="15">
      <t>カタ</t>
    </rPh>
    <rPh sb="16" eb="17">
      <t>ウカガ</t>
    </rPh>
    <rPh sb="21" eb="23">
      <t>ドウナイ</t>
    </rPh>
    <rPh sb="24" eb="26">
      <t>キボウ</t>
    </rPh>
    <rPh sb="29" eb="31">
      <t>リユウ</t>
    </rPh>
    <phoneticPr fontId="6"/>
  </si>
  <si>
    <t>問21　臨床研修修了後の大学講座等への所属予定についてお答えください。</t>
    <rPh sb="0" eb="1">
      <t>トイ</t>
    </rPh>
    <rPh sb="4" eb="6">
      <t>リンショウ</t>
    </rPh>
    <rPh sb="6" eb="8">
      <t>ケンシュウ</t>
    </rPh>
    <rPh sb="8" eb="11">
      <t>シュウリョウゴ</t>
    </rPh>
    <rPh sb="12" eb="14">
      <t>ダイガク</t>
    </rPh>
    <rPh sb="14" eb="16">
      <t>コウザ</t>
    </rPh>
    <rPh sb="16" eb="17">
      <t>トウ</t>
    </rPh>
    <rPh sb="19" eb="21">
      <t>ショゾク</t>
    </rPh>
    <rPh sb="21" eb="23">
      <t>ヨテイ</t>
    </rPh>
    <rPh sb="28" eb="29">
      <t>コタ</t>
    </rPh>
    <phoneticPr fontId="1"/>
  </si>
  <si>
    <t>問22　札幌市及び旭川市以外の地域で勤務する意志について教えてください。</t>
    <rPh sb="0" eb="1">
      <t>トイ</t>
    </rPh>
    <rPh sb="4" eb="6">
      <t>サッポロ</t>
    </rPh>
    <rPh sb="6" eb="7">
      <t>シ</t>
    </rPh>
    <rPh sb="7" eb="8">
      <t>オヨ</t>
    </rPh>
    <rPh sb="9" eb="12">
      <t>アサヒカワシ</t>
    </rPh>
    <rPh sb="12" eb="14">
      <t>イガイ</t>
    </rPh>
    <rPh sb="15" eb="17">
      <t>チイキ</t>
    </rPh>
    <rPh sb="18" eb="20">
      <t>キンム</t>
    </rPh>
    <rPh sb="22" eb="24">
      <t>イシ</t>
    </rPh>
    <rPh sb="28" eb="29">
      <t>オシ</t>
    </rPh>
    <phoneticPr fontId="1"/>
  </si>
  <si>
    <t>問23　問22で「地域で勤務する意志はある」と回答された方は、何年勤務する意志がありますか。</t>
    <rPh sb="0" eb="1">
      <t>トイ</t>
    </rPh>
    <rPh sb="4" eb="5">
      <t>トイ</t>
    </rPh>
    <rPh sb="9" eb="11">
      <t>チイキ</t>
    </rPh>
    <rPh sb="12" eb="14">
      <t>キンム</t>
    </rPh>
    <rPh sb="16" eb="18">
      <t>イシ</t>
    </rPh>
    <rPh sb="23" eb="25">
      <t>カイトウ</t>
    </rPh>
    <rPh sb="28" eb="29">
      <t>ホウ</t>
    </rPh>
    <rPh sb="31" eb="33">
      <t>ナンネン</t>
    </rPh>
    <rPh sb="33" eb="35">
      <t>キンム</t>
    </rPh>
    <rPh sb="37" eb="39">
      <t>イシ</t>
    </rPh>
    <phoneticPr fontId="1"/>
  </si>
  <si>
    <t>１年程の大学病院等とのローテーションであれば地域勤務の意志がある</t>
    <rPh sb="1" eb="2">
      <t>ネン</t>
    </rPh>
    <rPh sb="4" eb="6">
      <t>ダイガク</t>
    </rPh>
    <rPh sb="6" eb="8">
      <t>ビョウイン</t>
    </rPh>
    <rPh sb="8" eb="9">
      <t>トウ</t>
    </rPh>
    <rPh sb="22" eb="24">
      <t>チイキ</t>
    </rPh>
    <rPh sb="24" eb="26">
      <t>キンム</t>
    </rPh>
    <rPh sb="27" eb="29">
      <t>イシ</t>
    </rPh>
    <phoneticPr fontId="1"/>
  </si>
  <si>
    <t>２～４年程の大学病院等とのローテーションであれば地域勤務の意志がある</t>
    <rPh sb="3" eb="4">
      <t>ネン</t>
    </rPh>
    <rPh sb="6" eb="8">
      <t>ダイガク</t>
    </rPh>
    <rPh sb="8" eb="10">
      <t>ビョウイン</t>
    </rPh>
    <rPh sb="10" eb="11">
      <t>トウ</t>
    </rPh>
    <rPh sb="24" eb="26">
      <t>チイキ</t>
    </rPh>
    <rPh sb="26" eb="28">
      <t>キンム</t>
    </rPh>
    <rPh sb="29" eb="31">
      <t>イシ</t>
    </rPh>
    <phoneticPr fontId="1"/>
  </si>
  <si>
    <t>問24　問22で「地域で勤務する意志はない」と回答された方は、札幌・旭川以外で勤務する意志がない</t>
    <rPh sb="0" eb="1">
      <t>トイ</t>
    </rPh>
    <rPh sb="4" eb="5">
      <t>トイ</t>
    </rPh>
    <rPh sb="9" eb="11">
      <t>チイキ</t>
    </rPh>
    <rPh sb="12" eb="14">
      <t>キンム</t>
    </rPh>
    <rPh sb="16" eb="18">
      <t>イシ</t>
    </rPh>
    <rPh sb="23" eb="25">
      <t>カイトウ</t>
    </rPh>
    <rPh sb="28" eb="29">
      <t>カタ</t>
    </rPh>
    <rPh sb="31" eb="33">
      <t>サッポロ</t>
    </rPh>
    <rPh sb="34" eb="36">
      <t>アサヒカワ</t>
    </rPh>
    <rPh sb="36" eb="38">
      <t>イガイ</t>
    </rPh>
    <rPh sb="39" eb="41">
      <t>キンム</t>
    </rPh>
    <rPh sb="43" eb="45">
      <t>イシ</t>
    </rPh>
    <phoneticPr fontId="1"/>
  </si>
  <si>
    <t>問25　札幌市及び旭川市以外の医療機関に勤務する場合、どのような条件が必要ですか。</t>
    <rPh sb="0" eb="1">
      <t>トイ</t>
    </rPh>
    <rPh sb="4" eb="7">
      <t>サッポロシ</t>
    </rPh>
    <rPh sb="7" eb="8">
      <t>オヨ</t>
    </rPh>
    <rPh sb="9" eb="12">
      <t>アサヒカワシ</t>
    </rPh>
    <rPh sb="12" eb="14">
      <t>イガイ</t>
    </rPh>
    <rPh sb="15" eb="17">
      <t>イリョウ</t>
    </rPh>
    <rPh sb="17" eb="19">
      <t>キカン</t>
    </rPh>
    <rPh sb="20" eb="22">
      <t>キンム</t>
    </rPh>
    <rPh sb="24" eb="26">
      <t>バアイ</t>
    </rPh>
    <rPh sb="32" eb="34">
      <t>ジョウケン</t>
    </rPh>
    <rPh sb="35" eb="37">
      <t>ヒツヨウ</t>
    </rPh>
    <phoneticPr fontId="1"/>
  </si>
  <si>
    <t>臨床研修病院の研修医の場合</t>
    <rPh sb="0" eb="2">
      <t>リンショウ</t>
    </rPh>
    <rPh sb="2" eb="4">
      <t>ケンシュウ</t>
    </rPh>
    <rPh sb="4" eb="6">
      <t>ビョウイン</t>
    </rPh>
    <rPh sb="7" eb="10">
      <t>ケンシュウイ</t>
    </rPh>
    <rPh sb="11" eb="13">
      <t>バアイ</t>
    </rPh>
    <phoneticPr fontId="1"/>
  </si>
  <si>
    <t>大学病院の研修医の場合</t>
    <rPh sb="0" eb="2">
      <t>ダイガク</t>
    </rPh>
    <rPh sb="2" eb="4">
      <t>ビョウイン</t>
    </rPh>
    <rPh sb="5" eb="8">
      <t>ケンシュウイ</t>
    </rPh>
    <rPh sb="9" eb="11">
      <t>バアイ</t>
    </rPh>
    <phoneticPr fontId="1"/>
  </si>
  <si>
    <t>修了した</t>
    <rPh sb="0" eb="2">
      <t>シュウリョウ</t>
    </rPh>
    <phoneticPr fontId="1"/>
  </si>
  <si>
    <t>修了していない</t>
    <rPh sb="0" eb="2">
      <t>シュウリョウ</t>
    </rPh>
    <phoneticPr fontId="1"/>
  </si>
  <si>
    <t>取得希望なし</t>
    <rPh sb="0" eb="2">
      <t>シュトク</t>
    </rPh>
    <rPh sb="2" eb="4">
      <t>キボウ</t>
    </rPh>
    <phoneticPr fontId="1"/>
  </si>
  <si>
    <t>令和８年（2026年）３月</t>
    <rPh sb="0" eb="2">
      <t>レイワ</t>
    </rPh>
    <rPh sb="3" eb="4">
      <t>ネン</t>
    </rPh>
    <rPh sb="9" eb="10">
      <t>ネン</t>
    </rPh>
    <rPh sb="12" eb="13">
      <t>ガツ</t>
    </rPh>
    <phoneticPr fontId="1"/>
  </si>
  <si>
    <t>問３　「臨床研修施設」を選ぶため最も役立ったものについてお答えください。（複数回答）</t>
    <rPh sb="0" eb="1">
      <t>トイ</t>
    </rPh>
    <rPh sb="4" eb="6">
      <t>リンショウ</t>
    </rPh>
    <rPh sb="6" eb="8">
      <t>ケンシュウ</t>
    </rPh>
    <rPh sb="8" eb="10">
      <t>シセツ</t>
    </rPh>
    <rPh sb="12" eb="13">
      <t>エラ</t>
    </rPh>
    <rPh sb="16" eb="17">
      <t>モット</t>
    </rPh>
    <rPh sb="18" eb="20">
      <t>ヤクダ</t>
    </rPh>
    <rPh sb="29" eb="30">
      <t>コタ</t>
    </rPh>
    <rPh sb="37" eb="39">
      <t>フクスウ</t>
    </rPh>
    <rPh sb="39" eb="41">
      <t>カイトウ</t>
    </rPh>
    <phoneticPr fontId="1"/>
  </si>
  <si>
    <t>問６　時間外労働の主な理由（複数回答）</t>
    <rPh sb="0" eb="1">
      <t>トイ</t>
    </rPh>
    <rPh sb="3" eb="6">
      <t>ジカンガイ</t>
    </rPh>
    <rPh sb="6" eb="8">
      <t>ロウドウ</t>
    </rPh>
    <rPh sb="9" eb="10">
      <t>オモ</t>
    </rPh>
    <rPh sb="11" eb="13">
      <t>リユウ</t>
    </rPh>
    <rPh sb="14" eb="16">
      <t>フクスウ</t>
    </rPh>
    <rPh sb="16" eb="18">
      <t>カイトウ</t>
    </rPh>
    <phoneticPr fontId="1"/>
  </si>
  <si>
    <t>問17　問16で病院の種別を選んだ理由について当てはまるものはどれですか。（複数回答）</t>
    <rPh sb="0" eb="1">
      <t>トイ</t>
    </rPh>
    <rPh sb="4" eb="5">
      <t>トイ</t>
    </rPh>
    <rPh sb="8" eb="10">
      <t>ビョウイン</t>
    </rPh>
    <rPh sb="11" eb="13">
      <t>シュベツ</t>
    </rPh>
    <rPh sb="14" eb="15">
      <t>エラ</t>
    </rPh>
    <rPh sb="17" eb="19">
      <t>リユウ</t>
    </rPh>
    <rPh sb="23" eb="24">
      <t>ア</t>
    </rPh>
    <rPh sb="38" eb="40">
      <t>フクスウ</t>
    </rPh>
    <rPh sb="40" eb="42">
      <t>カイトウ</t>
    </rPh>
    <phoneticPr fontId="1"/>
  </si>
  <si>
    <t>６　アンケート結果（設問によっては無回答を除いているため、計は必ずしも回答数と一致しない）</t>
    <rPh sb="7" eb="9">
      <t>ケッカ</t>
    </rPh>
    <rPh sb="10" eb="12">
      <t>セツモン</t>
    </rPh>
    <rPh sb="17" eb="20">
      <t>ムカイトウ</t>
    </rPh>
    <rPh sb="21" eb="22">
      <t>ノゾ</t>
    </rPh>
    <rPh sb="29" eb="30">
      <t>ケイ</t>
    </rPh>
    <rPh sb="31" eb="32">
      <t>カナラ</t>
    </rPh>
    <rPh sb="35" eb="38">
      <t>カイトウスウ</t>
    </rPh>
    <rPh sb="39" eb="4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</si>
</sst>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2"/>
      <charset val="128"/>
      <scheme val="minor"/>
    </font>
    <font>
      <sz val="6"/>
      <name val="ＭＳ Ｐゴシック"/>
      <family val="2"/>
      <charset val="128"/>
      <scheme val="minor"/>
    </font>
    <font>
      <sz val="9"/>
      <color theme="1"/>
      <name val="HGｺﾞｼｯｸM"/>
      <family val="3"/>
      <charset val="128"/>
    </font>
    <font>
      <sz val="11"/>
      <color theme="1"/>
      <name val="ＭＳ Ｐゴシック"/>
      <family val="2"/>
      <charset val="128"/>
      <scheme val="minor"/>
    </font>
    <font>
      <sz val="11"/>
      <name val="ＭＳ Ｐゴシック"/>
      <family val="3"/>
      <charset val="128"/>
    </font>
    <font>
      <b/>
      <u/>
      <sz val="12"/>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1"/>
      <color theme="0"/>
      <name val="ＭＳ Ｐゴシック"/>
      <family val="3"/>
      <charset val="128"/>
    </font>
    <font>
      <sz val="9"/>
      <name val="ＭＳ Ｐゴシック"/>
      <family val="3"/>
      <charset val="128"/>
    </font>
  </fonts>
  <fills count="2">
    <fill>
      <patternFill patternType="none"/>
    </fill>
    <fill>
      <patternFill patternType="gray125"/>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172">
    <xf numFmtId="0" fontId="0" fillId="0" borderId="0" xfId="0">
      <alignment vertical="center"/>
    </xf>
    <xf numFmtId="0" fontId="4" fillId="0" borderId="0" xfId="2">
      <alignment vertical="center"/>
    </xf>
    <xf numFmtId="0" fontId="7" fillId="0" borderId="0" xfId="2" applyFont="1">
      <alignment vertical="center"/>
    </xf>
    <xf numFmtId="0" fontId="4" fillId="0" borderId="1" xfId="2" applyBorder="1" applyAlignment="1">
      <alignment horizontal="distributed" vertical="center"/>
    </xf>
    <xf numFmtId="0" fontId="4" fillId="0" borderId="0" xfId="2" applyFont="1" applyBorder="1" applyAlignment="1">
      <alignment horizontal="distributed" vertical="center"/>
    </xf>
    <xf numFmtId="176" fontId="4" fillId="0" borderId="0" xfId="2" applyNumberFormat="1" applyBorder="1" applyAlignment="1">
      <alignment horizontal="right" vertical="center"/>
    </xf>
    <xf numFmtId="0" fontId="4" fillId="0" borderId="0" xfId="2" applyFont="1">
      <alignment vertical="center"/>
    </xf>
    <xf numFmtId="176" fontId="4" fillId="0" borderId="2" xfId="2" applyNumberFormat="1" applyBorder="1">
      <alignment vertical="center"/>
    </xf>
    <xf numFmtId="0" fontId="4" fillId="0" borderId="0" xfId="2" applyAlignment="1">
      <alignment horizontal="right" vertical="center"/>
    </xf>
    <xf numFmtId="176" fontId="4" fillId="0" borderId="2" xfId="2" applyNumberFormat="1" applyBorder="1" applyAlignment="1">
      <alignment horizontal="center" vertical="center"/>
    </xf>
    <xf numFmtId="0" fontId="9" fillId="0" borderId="0" xfId="2" applyFont="1">
      <alignment vertical="center"/>
    </xf>
    <xf numFmtId="0" fontId="4" fillId="0" borderId="0" xfId="2" applyFill="1" applyBorder="1">
      <alignment vertical="center"/>
    </xf>
    <xf numFmtId="0" fontId="4" fillId="0" borderId="0" xfId="2" applyBorder="1">
      <alignment vertical="center"/>
    </xf>
    <xf numFmtId="0" fontId="4" fillId="0" borderId="5" xfId="2" applyBorder="1">
      <alignment vertical="center"/>
    </xf>
    <xf numFmtId="176" fontId="4" fillId="0" borderId="2" xfId="2" applyNumberFormat="1" applyBorder="1" applyAlignment="1">
      <alignment vertical="center"/>
    </xf>
    <xf numFmtId="176" fontId="4" fillId="0" borderId="2" xfId="2" applyNumberFormat="1" applyFill="1" applyBorder="1">
      <alignment vertical="center"/>
    </xf>
    <xf numFmtId="0" fontId="4" fillId="0" borderId="7" xfId="2" applyBorder="1">
      <alignment vertical="center"/>
    </xf>
    <xf numFmtId="0" fontId="4" fillId="0" borderId="6" xfId="2" applyBorder="1">
      <alignment vertical="center"/>
    </xf>
    <xf numFmtId="0" fontId="4" fillId="0" borderId="3" xfId="2" applyBorder="1" applyAlignment="1">
      <alignment vertical="center"/>
    </xf>
    <xf numFmtId="0" fontId="4" fillId="0" borderId="3" xfId="2" applyFill="1" applyBorder="1">
      <alignment vertical="center"/>
    </xf>
    <xf numFmtId="0" fontId="4" fillId="0" borderId="3" xfId="2" applyFill="1" applyBorder="1" applyAlignment="1">
      <alignment vertical="center"/>
    </xf>
    <xf numFmtId="38" fontId="4" fillId="0" borderId="3" xfId="1" applyFont="1" applyBorder="1">
      <alignment vertical="center"/>
    </xf>
    <xf numFmtId="38" fontId="4" fillId="0" borderId="3" xfId="1" applyFont="1" applyBorder="1" applyAlignment="1">
      <alignment vertical="center"/>
    </xf>
    <xf numFmtId="0" fontId="0" fillId="0" borderId="0" xfId="0" applyFill="1">
      <alignment vertical="center"/>
    </xf>
    <xf numFmtId="176" fontId="4" fillId="0" borderId="0" xfId="2" applyNumberFormat="1" applyFill="1" applyBorder="1">
      <alignment vertical="center"/>
    </xf>
    <xf numFmtId="0" fontId="4" fillId="0" borderId="10" xfId="2" applyBorder="1">
      <alignment vertical="center"/>
    </xf>
    <xf numFmtId="0" fontId="4" fillId="0" borderId="3" xfId="2" applyFill="1" applyBorder="1" applyAlignment="1">
      <alignment horizontal="center" vertical="center"/>
    </xf>
    <xf numFmtId="176" fontId="4" fillId="0" borderId="2" xfId="2" applyNumberFormat="1" applyBorder="1" applyAlignment="1">
      <alignment horizontal="right" vertical="center"/>
    </xf>
    <xf numFmtId="176" fontId="4" fillId="0" borderId="8" xfId="2" applyNumberFormat="1" applyBorder="1" applyAlignment="1">
      <alignment horizontal="center" vertical="center"/>
    </xf>
    <xf numFmtId="0" fontId="4" fillId="0" borderId="0" xfId="2" applyFont="1" applyBorder="1">
      <alignment vertical="center"/>
    </xf>
    <xf numFmtId="0" fontId="4" fillId="0" borderId="0" xfId="2" applyBorder="1" applyAlignment="1">
      <alignment horizontal="right" vertical="center"/>
    </xf>
    <xf numFmtId="176" fontId="4" fillId="0" borderId="0" xfId="2" applyNumberFormat="1" applyBorder="1">
      <alignment vertical="center"/>
    </xf>
    <xf numFmtId="0" fontId="4" fillId="0" borderId="0" xfId="2" applyBorder="1" applyAlignment="1">
      <alignment horizontal="center" vertical="center"/>
    </xf>
    <xf numFmtId="0" fontId="4" fillId="0" borderId="0" xfId="2" applyBorder="1" applyAlignment="1">
      <alignment vertical="center"/>
    </xf>
    <xf numFmtId="0" fontId="4" fillId="0" borderId="3" xfId="2" applyBorder="1" applyAlignment="1">
      <alignment horizontal="right" vertical="center"/>
    </xf>
    <xf numFmtId="0" fontId="4" fillId="0" borderId="2" xfId="2" applyBorder="1" applyAlignment="1">
      <alignment horizontal="distributed" vertical="center"/>
    </xf>
    <xf numFmtId="0" fontId="4" fillId="0" borderId="2" xfId="2" applyFont="1" applyBorder="1" applyAlignment="1">
      <alignment horizontal="right" vertical="center"/>
    </xf>
    <xf numFmtId="176" fontId="4" fillId="0" borderId="13" xfId="2" applyNumberFormat="1" applyBorder="1" applyAlignment="1">
      <alignment horizontal="right" vertical="center"/>
    </xf>
    <xf numFmtId="0" fontId="4" fillId="0" borderId="3" xfId="2" applyFont="1" applyBorder="1" applyAlignment="1">
      <alignment horizontal="right" vertical="center"/>
    </xf>
    <xf numFmtId="0" fontId="4" fillId="0" borderId="16" xfId="2" applyFont="1" applyBorder="1" applyAlignment="1">
      <alignment horizontal="right" vertical="center"/>
    </xf>
    <xf numFmtId="176" fontId="4" fillId="0" borderId="17" xfId="2" applyNumberFormat="1" applyBorder="1">
      <alignment vertical="center"/>
    </xf>
    <xf numFmtId="0" fontId="4" fillId="0" borderId="18" xfId="2" applyFont="1" applyBorder="1" applyAlignment="1">
      <alignment horizontal="right" vertical="center"/>
    </xf>
    <xf numFmtId="176" fontId="4" fillId="0" borderId="19" xfId="2" applyNumberFormat="1" applyBorder="1">
      <alignment vertical="center"/>
    </xf>
    <xf numFmtId="0" fontId="8" fillId="0" borderId="1" xfId="2" applyFont="1" applyBorder="1" applyAlignment="1">
      <alignment horizontal="distributed" vertical="center" shrinkToFit="1"/>
    </xf>
    <xf numFmtId="38" fontId="4" fillId="0" borderId="3" xfId="2" applyNumberFormat="1" applyFill="1" applyBorder="1">
      <alignment vertical="center"/>
    </xf>
    <xf numFmtId="0" fontId="4" fillId="0" borderId="16" xfId="2" applyFill="1" applyBorder="1">
      <alignment vertical="center"/>
    </xf>
    <xf numFmtId="38" fontId="4" fillId="0" borderId="16" xfId="2" applyNumberFormat="1" applyFill="1" applyBorder="1">
      <alignment vertical="center"/>
    </xf>
    <xf numFmtId="0" fontId="4" fillId="0" borderId="18" xfId="2" applyBorder="1">
      <alignment vertical="center"/>
    </xf>
    <xf numFmtId="0" fontId="4" fillId="0" borderId="3" xfId="2" applyFont="1" applyFill="1" applyBorder="1" applyAlignment="1">
      <alignment horizontal="right" vertical="center"/>
    </xf>
    <xf numFmtId="38" fontId="4" fillId="0" borderId="3" xfId="2" applyNumberFormat="1" applyFont="1" applyFill="1" applyBorder="1" applyAlignment="1">
      <alignment horizontal="right" vertical="center"/>
    </xf>
    <xf numFmtId="0" fontId="4" fillId="0" borderId="16" xfId="2" applyFont="1" applyFill="1" applyBorder="1" applyAlignment="1">
      <alignment horizontal="right" vertical="center"/>
    </xf>
    <xf numFmtId="38" fontId="4" fillId="0" borderId="16" xfId="2" applyNumberFormat="1" applyFont="1" applyFill="1" applyBorder="1" applyAlignment="1">
      <alignment horizontal="right" vertical="center"/>
    </xf>
    <xf numFmtId="0" fontId="4" fillId="0" borderId="16" xfId="2" applyBorder="1">
      <alignment vertical="center"/>
    </xf>
    <xf numFmtId="0" fontId="4" fillId="0" borderId="16" xfId="2" applyBorder="1" applyAlignment="1">
      <alignment vertical="center"/>
    </xf>
    <xf numFmtId="0" fontId="10" fillId="0" borderId="1" xfId="2" applyFont="1" applyBorder="1" applyAlignment="1">
      <alignment horizontal="distributed" vertical="center"/>
    </xf>
    <xf numFmtId="0" fontId="4" fillId="0" borderId="16" xfId="2" applyBorder="1" applyAlignment="1">
      <alignment horizontal="center" vertical="center"/>
    </xf>
    <xf numFmtId="176" fontId="4" fillId="0" borderId="17" xfId="2" applyNumberFormat="1" applyBorder="1" applyAlignment="1">
      <alignment horizontal="center" vertical="center"/>
    </xf>
    <xf numFmtId="176" fontId="4" fillId="0" borderId="19" xfId="2" applyNumberFormat="1" applyFill="1" applyBorder="1">
      <alignment vertical="center"/>
    </xf>
    <xf numFmtId="0" fontId="4" fillId="0" borderId="16" xfId="2" applyBorder="1" applyAlignment="1">
      <alignment horizontal="right" vertical="center"/>
    </xf>
    <xf numFmtId="38" fontId="4" fillId="0" borderId="16" xfId="1" applyFont="1" applyBorder="1">
      <alignment vertical="center"/>
    </xf>
    <xf numFmtId="38" fontId="4" fillId="0" borderId="16" xfId="1" applyFont="1" applyBorder="1" applyAlignment="1">
      <alignment vertical="center"/>
    </xf>
    <xf numFmtId="38" fontId="4" fillId="0" borderId="18" xfId="1" applyFont="1" applyBorder="1">
      <alignment vertical="center"/>
    </xf>
    <xf numFmtId="0" fontId="4" fillId="0" borderId="18" xfId="2" applyBorder="1" applyAlignment="1">
      <alignment horizontal="right" vertical="center"/>
    </xf>
    <xf numFmtId="0" fontId="4" fillId="0" borderId="20" xfId="2" applyBorder="1">
      <alignment vertical="center"/>
    </xf>
    <xf numFmtId="0" fontId="4" fillId="0" borderId="16" xfId="2" applyFill="1" applyBorder="1" applyAlignment="1">
      <alignment horizontal="center" vertical="center"/>
    </xf>
    <xf numFmtId="176" fontId="4" fillId="0" borderId="17" xfId="2" applyNumberFormat="1" applyFill="1" applyBorder="1" applyAlignment="1">
      <alignment horizontal="center" vertical="center"/>
    </xf>
    <xf numFmtId="0" fontId="4" fillId="0" borderId="16" xfId="2" applyFill="1" applyBorder="1" applyAlignment="1">
      <alignment vertical="center"/>
    </xf>
    <xf numFmtId="0" fontId="4" fillId="0" borderId="12" xfId="2" applyBorder="1">
      <alignment vertical="center"/>
    </xf>
    <xf numFmtId="0" fontId="4" fillId="0" borderId="11" xfId="2" applyBorder="1" applyAlignment="1">
      <alignment horizontal="center" vertical="center"/>
    </xf>
    <xf numFmtId="0" fontId="4" fillId="0" borderId="20" xfId="2" applyFont="1" applyBorder="1" applyAlignment="1">
      <alignment horizontal="right" vertical="center"/>
    </xf>
    <xf numFmtId="176" fontId="4" fillId="0" borderId="21" xfId="2" applyNumberFormat="1" applyBorder="1">
      <alignment vertical="center"/>
    </xf>
    <xf numFmtId="0" fontId="4" fillId="0" borderId="6" xfId="2" applyFont="1" applyBorder="1" applyAlignment="1">
      <alignment horizontal="center" vertical="center"/>
    </xf>
    <xf numFmtId="0" fontId="4" fillId="0" borderId="1" xfId="2" applyFill="1" applyBorder="1" applyAlignment="1">
      <alignment horizontal="center" vertical="center"/>
    </xf>
    <xf numFmtId="176" fontId="4" fillId="0" borderId="2" xfId="2" applyNumberFormat="1" applyFill="1" applyBorder="1" applyAlignment="1">
      <alignment horizontal="center" vertical="center"/>
    </xf>
    <xf numFmtId="0" fontId="4" fillId="0" borderId="16" xfId="2" applyFill="1" applyBorder="1" applyAlignment="1">
      <alignment horizontal="right" vertical="center"/>
    </xf>
    <xf numFmtId="0" fontId="4" fillId="0" borderId="20" xfId="2" applyFill="1" applyBorder="1" applyAlignment="1">
      <alignment vertical="center"/>
    </xf>
    <xf numFmtId="0" fontId="4" fillId="0" borderId="1" xfId="2" applyBorder="1" applyAlignment="1">
      <alignment horizontal="center" vertical="center"/>
    </xf>
    <xf numFmtId="0" fontId="4" fillId="0" borderId="3" xfId="2" applyBorder="1" applyAlignment="1">
      <alignment horizontal="center" vertical="center"/>
    </xf>
    <xf numFmtId="0" fontId="4" fillId="0" borderId="1" xfId="2" applyBorder="1" applyAlignment="1">
      <alignment vertical="center"/>
    </xf>
    <xf numFmtId="0" fontId="4" fillId="0" borderId="1" xfId="2" applyBorder="1" applyAlignment="1">
      <alignment horizontal="left" vertical="center" shrinkToFit="1"/>
    </xf>
    <xf numFmtId="0" fontId="4" fillId="0" borderId="3" xfId="2" applyBorder="1" applyAlignment="1">
      <alignment horizontal="left" vertical="center" shrinkToFit="1"/>
    </xf>
    <xf numFmtId="0" fontId="4" fillId="0" borderId="2" xfId="2" applyFont="1" applyBorder="1" applyAlignment="1">
      <alignment horizontal="center" vertical="center"/>
    </xf>
    <xf numFmtId="0" fontId="4" fillId="0" borderId="1" xfId="2" applyBorder="1">
      <alignment vertical="center"/>
    </xf>
    <xf numFmtId="0" fontId="4" fillId="0" borderId="1" xfId="2" applyBorder="1" applyAlignment="1">
      <alignment vertical="center" shrinkToFit="1"/>
    </xf>
    <xf numFmtId="0" fontId="4" fillId="0" borderId="1" xfId="2" applyFont="1" applyBorder="1" applyAlignment="1">
      <alignment horizontal="distributed" vertical="center"/>
    </xf>
    <xf numFmtId="0" fontId="4" fillId="0" borderId="1" xfId="2" applyFont="1" applyBorder="1">
      <alignment vertical="center"/>
    </xf>
    <xf numFmtId="0" fontId="4" fillId="0" borderId="3" xfId="2" applyFont="1" applyBorder="1">
      <alignment vertical="center"/>
    </xf>
    <xf numFmtId="0" fontId="4" fillId="0" borderId="17" xfId="2" applyFont="1" applyBorder="1">
      <alignment vertical="center"/>
    </xf>
    <xf numFmtId="0" fontId="4" fillId="0" borderId="3" xfId="2" applyFont="1" applyBorder="1" applyAlignment="1">
      <alignment horizontal="center" vertical="center"/>
    </xf>
    <xf numFmtId="0" fontId="4" fillId="0" borderId="3" xfId="2" applyBorder="1">
      <alignment vertical="center"/>
    </xf>
    <xf numFmtId="0" fontId="4" fillId="0" borderId="3" xfId="2" applyBorder="1" applyAlignment="1">
      <alignment vertical="center" shrinkToFit="1"/>
    </xf>
    <xf numFmtId="0" fontId="4" fillId="0" borderId="2" xfId="2" applyBorder="1" applyAlignment="1">
      <alignment horizontal="center" vertical="center"/>
    </xf>
    <xf numFmtId="0" fontId="8" fillId="0" borderId="1" xfId="2" applyFont="1" applyBorder="1" applyAlignment="1">
      <alignment horizontal="distributed" vertical="center"/>
    </xf>
    <xf numFmtId="0" fontId="4" fillId="0" borderId="3" xfId="2" applyBorder="1">
      <alignment vertical="center"/>
    </xf>
    <xf numFmtId="0" fontId="4" fillId="0" borderId="3" xfId="2" applyBorder="1" applyAlignment="1">
      <alignment vertical="center"/>
    </xf>
    <xf numFmtId="0" fontId="4" fillId="0" borderId="3" xfId="2" applyBorder="1" applyAlignment="1">
      <alignment horizontal="left" vertical="center" shrinkToFit="1"/>
    </xf>
    <xf numFmtId="0" fontId="4" fillId="0" borderId="17" xfId="2" applyBorder="1" applyAlignment="1">
      <alignment horizontal="left" vertical="center" shrinkToFit="1"/>
    </xf>
    <xf numFmtId="0" fontId="4" fillId="0" borderId="1" xfId="2" applyBorder="1" applyAlignment="1">
      <alignment horizontal="left" vertical="center" shrinkToFit="1"/>
    </xf>
    <xf numFmtId="0" fontId="4" fillId="0" borderId="1" xfId="2" applyBorder="1">
      <alignment vertical="center"/>
    </xf>
    <xf numFmtId="0" fontId="4" fillId="0" borderId="1" xfId="2" applyBorder="1" applyAlignment="1">
      <alignment vertical="center"/>
    </xf>
    <xf numFmtId="0" fontId="4" fillId="0" borderId="1" xfId="2" applyFont="1" applyBorder="1">
      <alignment vertical="center"/>
    </xf>
    <xf numFmtId="0" fontId="4" fillId="0" borderId="3" xfId="2" applyBorder="1">
      <alignment vertical="center"/>
    </xf>
    <xf numFmtId="0" fontId="4" fillId="0" borderId="3" xfId="2" applyBorder="1" applyAlignment="1">
      <alignment vertical="center"/>
    </xf>
    <xf numFmtId="176" fontId="4" fillId="0" borderId="8" xfId="2" applyNumberFormat="1" applyBorder="1">
      <alignment vertical="center"/>
    </xf>
    <xf numFmtId="176" fontId="4" fillId="0" borderId="22" xfId="2" applyNumberFormat="1" applyBorder="1">
      <alignment vertical="center"/>
    </xf>
    <xf numFmtId="0" fontId="4" fillId="0" borderId="5" xfId="2" applyFill="1" applyBorder="1" applyAlignment="1">
      <alignment horizontal="center" vertical="center"/>
    </xf>
    <xf numFmtId="0" fontId="4" fillId="0" borderId="23" xfId="2" applyFill="1" applyBorder="1" applyAlignment="1">
      <alignment horizontal="center" vertical="center"/>
    </xf>
    <xf numFmtId="0" fontId="4" fillId="0" borderId="9" xfId="2" applyFill="1" applyBorder="1" applyAlignment="1">
      <alignment horizontal="center" vertical="center"/>
    </xf>
    <xf numFmtId="0" fontId="4" fillId="0" borderId="22" xfId="2" applyFill="1" applyBorder="1" applyAlignment="1">
      <alignment horizontal="center" vertical="center"/>
    </xf>
    <xf numFmtId="0" fontId="4" fillId="0" borderId="2" xfId="2" applyFill="1" applyBorder="1" applyAlignment="1">
      <alignment horizontal="center" vertical="center"/>
    </xf>
    <xf numFmtId="0" fontId="4" fillId="0" borderId="10" xfId="2" applyFill="1" applyBorder="1" applyAlignment="1">
      <alignment horizontal="center" vertical="center"/>
    </xf>
    <xf numFmtId="0" fontId="4" fillId="0" borderId="1" xfId="2" applyBorder="1" applyAlignment="1">
      <alignment horizontal="center" vertical="center"/>
    </xf>
    <xf numFmtId="0" fontId="4" fillId="0" borderId="1" xfId="2" applyBorder="1">
      <alignment vertical="center"/>
    </xf>
    <xf numFmtId="0" fontId="4" fillId="0" borderId="1" xfId="2" applyBorder="1" applyAlignment="1">
      <alignment vertical="center"/>
    </xf>
    <xf numFmtId="0" fontId="4" fillId="0" borderId="2" xfId="2" applyBorder="1" applyAlignment="1">
      <alignment horizontal="center" vertical="center"/>
    </xf>
    <xf numFmtId="0" fontId="4" fillId="0" borderId="1" xfId="2" applyFont="1" applyBorder="1" applyAlignment="1">
      <alignment vertical="center"/>
    </xf>
    <xf numFmtId="0" fontId="4" fillId="0" borderId="3" xfId="2" applyFont="1" applyBorder="1" applyAlignment="1">
      <alignment vertical="center"/>
    </xf>
    <xf numFmtId="0" fontId="4" fillId="0" borderId="0" xfId="2" applyFont="1" applyBorder="1" applyAlignment="1">
      <alignment vertical="center"/>
    </xf>
    <xf numFmtId="0" fontId="4" fillId="0" borderId="0" xfId="2" applyFont="1" applyBorder="1" applyAlignment="1">
      <alignment horizontal="center" vertical="center"/>
    </xf>
    <xf numFmtId="0" fontId="4" fillId="0" borderId="0" xfId="2" applyFont="1" applyBorder="1" applyAlignment="1">
      <alignment horizontal="right" vertical="center"/>
    </xf>
    <xf numFmtId="0" fontId="4" fillId="0" borderId="1" xfId="2" applyBorder="1" applyAlignment="1">
      <alignment vertical="center" shrinkToFit="1"/>
    </xf>
    <xf numFmtId="0" fontId="4" fillId="0" borderId="3" xfId="2" applyBorder="1" applyAlignment="1">
      <alignment vertical="center" shrinkToFit="1"/>
    </xf>
    <xf numFmtId="0" fontId="4" fillId="0" borderId="1" xfId="2" applyBorder="1" applyAlignment="1">
      <alignment horizontal="center" vertical="center"/>
    </xf>
    <xf numFmtId="0" fontId="4" fillId="0" borderId="3" xfId="2" applyBorder="1" applyAlignment="1">
      <alignment horizontal="center" vertical="center"/>
    </xf>
    <xf numFmtId="0" fontId="4" fillId="0" borderId="0" xfId="2" applyBorder="1" applyAlignment="1">
      <alignment horizontal="left"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1" xfId="2" applyBorder="1" applyAlignment="1">
      <alignment horizontal="left" vertical="center" shrinkToFit="1"/>
    </xf>
    <xf numFmtId="0" fontId="4" fillId="0" borderId="3" xfId="2" applyBorder="1" applyAlignment="1">
      <alignment horizontal="left" vertical="center" shrinkToFit="1"/>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3" xfId="2" applyFont="1" applyBorder="1" applyAlignment="1">
      <alignment horizontal="center" vertical="center"/>
    </xf>
    <xf numFmtId="0" fontId="4" fillId="0" borderId="4" xfId="2" applyBorder="1">
      <alignment vertical="center"/>
    </xf>
    <xf numFmtId="0" fontId="4" fillId="0" borderId="1" xfId="2" applyBorder="1">
      <alignment vertical="center"/>
    </xf>
    <xf numFmtId="0" fontId="4" fillId="0" borderId="4" xfId="2" applyBorder="1" applyAlignment="1">
      <alignment vertical="center"/>
    </xf>
    <xf numFmtId="0" fontId="4" fillId="0" borderId="1" xfId="2" applyBorder="1" applyAlignment="1">
      <alignment vertical="center"/>
    </xf>
    <xf numFmtId="0" fontId="4" fillId="0" borderId="4" xfId="2" applyBorder="1" applyAlignment="1">
      <alignment horizontal="left" vertical="center" shrinkToFit="1"/>
    </xf>
    <xf numFmtId="0" fontId="4" fillId="0" borderId="4" xfId="2" applyBorder="1" applyAlignment="1">
      <alignment horizontal="center" vertical="center"/>
    </xf>
    <xf numFmtId="0" fontId="4" fillId="0" borderId="4" xfId="2" applyBorder="1" applyAlignment="1">
      <alignment vertical="center" shrinkToFit="1"/>
    </xf>
    <xf numFmtId="0" fontId="4" fillId="0" borderId="4" xfId="2" applyFont="1" applyBorder="1" applyAlignment="1">
      <alignment vertical="center"/>
    </xf>
    <xf numFmtId="0" fontId="4" fillId="0" borderId="4" xfId="2" applyFont="1" applyBorder="1" applyAlignment="1">
      <alignment horizontal="center" vertical="center"/>
    </xf>
    <xf numFmtId="0" fontId="4" fillId="0" borderId="4" xfId="2" applyFont="1" applyBorder="1" applyAlignment="1">
      <alignment vertical="center" shrinkToFit="1"/>
    </xf>
    <xf numFmtId="0" fontId="4" fillId="0" borderId="1" xfId="2" applyFont="1" applyBorder="1">
      <alignment vertical="center"/>
    </xf>
    <xf numFmtId="0" fontId="4" fillId="0" borderId="3" xfId="2" applyFont="1" applyBorder="1">
      <alignment vertical="center"/>
    </xf>
    <xf numFmtId="0" fontId="4" fillId="0" borderId="17" xfId="2" applyFont="1" applyBorder="1">
      <alignment vertical="center"/>
    </xf>
    <xf numFmtId="0" fontId="4" fillId="0" borderId="4" xfId="2" applyFont="1" applyBorder="1" applyAlignment="1">
      <alignment horizontal="distributed" vertical="center" shrinkToFit="1"/>
    </xf>
    <xf numFmtId="0" fontId="4" fillId="0" borderId="1" xfId="2" applyFont="1" applyBorder="1" applyAlignment="1">
      <alignment horizontal="distributed" vertical="center" shrinkToFit="1"/>
    </xf>
    <xf numFmtId="0" fontId="4" fillId="0" borderId="1" xfId="2" applyFont="1" applyBorder="1" applyAlignment="1">
      <alignment vertical="center" shrinkToFit="1"/>
    </xf>
    <xf numFmtId="0" fontId="4" fillId="0" borderId="3" xfId="2" applyFont="1" applyBorder="1" applyAlignment="1">
      <alignment vertical="center" shrinkToFit="1"/>
    </xf>
    <xf numFmtId="0" fontId="4" fillId="0" borderId="17" xfId="2" applyFont="1" applyBorder="1" applyAlignment="1">
      <alignment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17" xfId="2" applyFont="1" applyBorder="1" applyAlignment="1">
      <alignment horizontal="left" vertical="center"/>
    </xf>
    <xf numFmtId="0" fontId="4" fillId="0" borderId="1" xfId="2" applyFont="1" applyBorder="1" applyAlignment="1">
      <alignment horizontal="left" vertical="center" shrinkToFit="1"/>
    </xf>
    <xf numFmtId="0" fontId="4" fillId="0" borderId="3" xfId="2" applyFont="1" applyBorder="1" applyAlignment="1">
      <alignment horizontal="left" vertical="center" shrinkToFit="1"/>
    </xf>
    <xf numFmtId="0" fontId="4" fillId="0" borderId="1" xfId="2" applyFont="1" applyBorder="1" applyAlignment="1">
      <alignment horizontal="distributed" vertical="center"/>
    </xf>
    <xf numFmtId="0" fontId="4" fillId="0" borderId="17" xfId="2" applyFont="1" applyBorder="1" applyAlignment="1">
      <alignment horizontal="distributed" vertical="center"/>
    </xf>
    <xf numFmtId="0" fontId="4" fillId="0" borderId="17" xfId="2" applyFont="1" applyBorder="1" applyAlignment="1">
      <alignment horizontal="center" vertical="center"/>
    </xf>
    <xf numFmtId="0" fontId="4" fillId="0" borderId="7" xfId="2" applyFont="1" applyBorder="1">
      <alignment vertical="center"/>
    </xf>
    <xf numFmtId="0" fontId="4" fillId="0" borderId="6" xfId="2" applyFont="1" applyBorder="1">
      <alignment vertical="center"/>
    </xf>
    <xf numFmtId="0" fontId="4" fillId="0" borderId="17" xfId="2" applyBorder="1" applyAlignment="1">
      <alignment horizontal="center" vertical="center"/>
    </xf>
    <xf numFmtId="0" fontId="4" fillId="0" borderId="3" xfId="2" applyFont="1" applyBorder="1" applyAlignment="1">
      <alignment horizontal="distributed" vertical="center"/>
    </xf>
    <xf numFmtId="0" fontId="4" fillId="0" borderId="3" xfId="2" applyBorder="1">
      <alignment vertical="center"/>
    </xf>
    <xf numFmtId="0" fontId="4" fillId="0" borderId="17" xfId="2" applyBorder="1">
      <alignment vertical="center"/>
    </xf>
    <xf numFmtId="0" fontId="4" fillId="0" borderId="1" xfId="2" applyBorder="1" applyAlignment="1">
      <alignment horizontal="center" vertical="center" shrinkToFit="1"/>
    </xf>
    <xf numFmtId="0" fontId="4" fillId="0" borderId="3" xfId="2" applyBorder="1" applyAlignment="1">
      <alignment horizontal="center" vertical="center" shrinkToFit="1"/>
    </xf>
    <xf numFmtId="0" fontId="4" fillId="0" borderId="3" xfId="2" applyBorder="1" applyAlignment="1">
      <alignment vertical="center"/>
    </xf>
    <xf numFmtId="0" fontId="4" fillId="0" borderId="17" xfId="2" applyBorder="1" applyAlignment="1">
      <alignment vertical="center"/>
    </xf>
    <xf numFmtId="0" fontId="4" fillId="0" borderId="17" xfId="2" applyBorder="1" applyAlignment="1">
      <alignment horizontal="left" vertical="center" shrinkToFit="1"/>
    </xf>
    <xf numFmtId="0" fontId="5" fillId="0" borderId="0" xfId="2" applyFont="1" applyAlignment="1">
      <alignment horizontal="center" vertical="center"/>
    </xf>
    <xf numFmtId="0" fontId="0" fillId="0" borderId="0" xfId="0"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CC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100499650767509"/>
          <c:y val="5.4995231268695252E-2"/>
          <c:w val="0.3019708268605576"/>
          <c:h val="0.94500476873130479"/>
        </c:manualLayout>
      </c:layout>
      <c:pieChart>
        <c:varyColors val="1"/>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35-468A-AB22-E64904D9DA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B35-468A-AB22-E64904D9DA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B35-468A-AB22-E64904D9DA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B35-468A-AB22-E64904D9DA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B35-468A-AB22-E64904D9DA65}"/>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６年生</a:t>
                    </a:r>
                    <a:fld id="{CC9D175C-DB7B-45C6-97F2-3AF34DD8B681}"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204475033346608"/>
                      <c:h val="0.21759259259259259"/>
                    </c:manualLayout>
                  </c15:layout>
                  <c15:dlblFieldTable/>
                  <c15:showDataLabelsRange val="0"/>
                </c:ext>
                <c:ext xmlns:c16="http://schemas.microsoft.com/office/drawing/2014/chart" uri="{C3380CC4-5D6E-409C-BE32-E72D297353CC}">
                  <c16:uniqueId val="{00000001-5B35-468A-AB22-E64904D9DA65}"/>
                </c:ext>
              </c:extLst>
            </c:dLbl>
            <c:dLbl>
              <c:idx val="3"/>
              <c:layout>
                <c:manualLayout>
                  <c:x val="-0.13424663326356734"/>
                  <c:y val="1.83336054244647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054795838548523"/>
                      <c:h val="0.24500012860899137"/>
                    </c:manualLayout>
                  </c15:layout>
                </c:ext>
                <c:ext xmlns:c16="http://schemas.microsoft.com/office/drawing/2014/chart" uri="{C3380CC4-5D6E-409C-BE32-E72D297353CC}">
                  <c16:uniqueId val="{00000007-5B35-468A-AB22-E64904D9DA65}"/>
                </c:ext>
              </c:extLst>
            </c:dLbl>
            <c:dLbl>
              <c:idx val="4"/>
              <c:layout>
                <c:manualLayout>
                  <c:x val="0.19104829729189832"/>
                  <c:y val="1.666667541557764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B35-468A-AB22-E64904D9DA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調査結果!$C$90:$C$94</c:f>
              <c:strCache>
                <c:ptCount val="5"/>
                <c:pt idx="0">
                  <c:v>６年生</c:v>
                </c:pt>
                <c:pt idx="1">
                  <c:v>５年生</c:v>
                </c:pt>
                <c:pt idx="2">
                  <c:v>４年生</c:v>
                </c:pt>
                <c:pt idx="3">
                  <c:v>３年生以前</c:v>
                </c:pt>
                <c:pt idx="4">
                  <c:v>無回答</c:v>
                </c:pt>
              </c:strCache>
            </c:strRef>
          </c:cat>
          <c:val>
            <c:numRef>
              <c:f>調査結果!$E$90:$E$94</c:f>
              <c:numCache>
                <c:formatCode>\(0.0%\)</c:formatCode>
                <c:ptCount val="5"/>
                <c:pt idx="0">
                  <c:v>0.15023474178403756</c:v>
                </c:pt>
                <c:pt idx="1">
                  <c:v>0.647887323943662</c:v>
                </c:pt>
                <c:pt idx="2">
                  <c:v>0.17370892018779344</c:v>
                </c:pt>
                <c:pt idx="3">
                  <c:v>9.3896713615023476E-3</c:v>
                </c:pt>
                <c:pt idx="4">
                  <c:v>1.8779342723004695E-2</c:v>
                </c:pt>
              </c:numCache>
            </c:numRef>
          </c:val>
          <c:extLst>
            <c:ext xmlns:c16="http://schemas.microsoft.com/office/drawing/2014/chart" uri="{C3380CC4-5D6E-409C-BE32-E72D297353CC}">
              <c16:uniqueId val="{0000000A-5B35-468A-AB22-E64904D9DA6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AC-4289-A8E0-77D8CEEC88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0AC-4289-A8E0-77D8CEEC88F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0AC-4289-A8E0-77D8CEEC88F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0AC-4289-A8E0-77D8CEEC88F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0AC-4289-A8E0-77D8CEEC88F3}"/>
              </c:ext>
            </c:extLst>
          </c:dPt>
          <c:dLbls>
            <c:dLbl>
              <c:idx val="0"/>
              <c:layout>
                <c:manualLayout>
                  <c:x val="-0.12216382461394787"/>
                  <c:y val="0.22462453731745069"/>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６年生</a:t>
                    </a:r>
                  </a:p>
                  <a:p>
                    <a:pPr>
                      <a:defRPr/>
                    </a:pPr>
                    <a:fld id="{41060F8E-90DD-440A-930F-C8BA6619BD6E}"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6865079365079366"/>
                      <c:h val="0.18502202643171806"/>
                    </c:manualLayout>
                  </c15:layout>
                  <c15:dlblFieldTable/>
                  <c15:showDataLabelsRange val="0"/>
                </c:ext>
                <c:ext xmlns:c16="http://schemas.microsoft.com/office/drawing/2014/chart" uri="{C3380CC4-5D6E-409C-BE32-E72D297353CC}">
                  <c16:uniqueId val="{00000001-00AC-4289-A8E0-77D8CEEC88F3}"/>
                </c:ext>
              </c:extLst>
            </c:dLbl>
            <c:dLbl>
              <c:idx val="1"/>
              <c:layout>
                <c:manualLayout>
                  <c:x val="-6.3492063492063489E-2"/>
                  <c:y val="-0.2158590308370044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５年生</a:t>
                    </a:r>
                  </a:p>
                  <a:p>
                    <a:pPr>
                      <a:defRPr/>
                    </a:pPr>
                    <a:fld id="{4882DD82-E822-4104-82ED-7859280F81B0}"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7757936507936509"/>
                      <c:h val="0.18355359765051396"/>
                    </c:manualLayout>
                  </c15:layout>
                  <c15:dlblFieldTable/>
                  <c15:showDataLabelsRange val="0"/>
                </c:ext>
                <c:ext xmlns:c16="http://schemas.microsoft.com/office/drawing/2014/chart" uri="{C3380CC4-5D6E-409C-BE32-E72D297353CC}">
                  <c16:uniqueId val="{00000003-00AC-4289-A8E0-77D8CEEC88F3}"/>
                </c:ext>
              </c:extLst>
            </c:dLbl>
            <c:dLbl>
              <c:idx val="2"/>
              <c:layout>
                <c:manualLayout>
                  <c:x val="0.17857142857142858"/>
                  <c:y val="0.15337750182108295"/>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４年生</a:t>
                    </a:r>
                  </a:p>
                  <a:p>
                    <a:pPr>
                      <a:defRPr/>
                    </a:pPr>
                    <a:fld id="{C14AF0E3-BD6E-4663-8164-6E069BAC2DD9}"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2013888888888889"/>
                      <c:h val="0.23788546255506607"/>
                    </c:manualLayout>
                  </c15:layout>
                  <c15:dlblFieldTable/>
                  <c15:showDataLabelsRange val="0"/>
                </c:ext>
                <c:ext xmlns:c16="http://schemas.microsoft.com/office/drawing/2014/chart" uri="{C3380CC4-5D6E-409C-BE32-E72D297353CC}">
                  <c16:uniqueId val="{00000005-00AC-4289-A8E0-77D8CEEC88F3}"/>
                </c:ext>
              </c:extLst>
            </c:dLbl>
            <c:dLbl>
              <c:idx val="3"/>
              <c:layout>
                <c:manualLayout>
                  <c:x val="-3.2719675378001065E-2"/>
                  <c:y val="1.8803418803418803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３年生以前</a:t>
                    </a:r>
                  </a:p>
                  <a:p>
                    <a:pPr>
                      <a:defRPr/>
                    </a:pPr>
                    <a:fld id="{C1BACC9E-EC31-4430-AD71-9BC703EE5562}"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20734126984126985"/>
                      <c:h val="0.20851688693098386"/>
                    </c:manualLayout>
                  </c15:layout>
                  <c15:dlblFieldTable/>
                  <c15:showDataLabelsRange val="0"/>
                </c:ext>
                <c:ext xmlns:c16="http://schemas.microsoft.com/office/drawing/2014/chart" uri="{C3380CC4-5D6E-409C-BE32-E72D297353CC}">
                  <c16:uniqueId val="{00000007-00AC-4289-A8E0-77D8CEEC88F3}"/>
                </c:ext>
              </c:extLst>
            </c:dLbl>
            <c:dLbl>
              <c:idx val="4"/>
              <c:layout>
                <c:manualLayout>
                  <c:x val="0.17998436479984534"/>
                  <c:y val="5.1280875849422933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無回答</a:t>
                    </a:r>
                  </a:p>
                  <a:p>
                    <a:pPr>
                      <a:defRPr/>
                    </a:pPr>
                    <a:fld id="{C47102B8-9246-429A-850E-30C310903EF3}"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24305555555555555"/>
                      <c:h val="0.24926686217008798"/>
                    </c:manualLayout>
                  </c15:layout>
                  <c15:dlblFieldTable/>
                  <c15:showDataLabelsRange val="0"/>
                </c:ext>
                <c:ext xmlns:c16="http://schemas.microsoft.com/office/drawing/2014/chart" uri="{C3380CC4-5D6E-409C-BE32-E72D297353CC}">
                  <c16:uniqueId val="{00000009-00AC-4289-A8E0-77D8CEEC88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調査結果!$C$81:$C$85</c:f>
              <c:strCache>
                <c:ptCount val="5"/>
                <c:pt idx="0">
                  <c:v>６年生</c:v>
                </c:pt>
                <c:pt idx="1">
                  <c:v>５年生</c:v>
                </c:pt>
                <c:pt idx="2">
                  <c:v>４年生</c:v>
                </c:pt>
                <c:pt idx="3">
                  <c:v>３年生以前</c:v>
                </c:pt>
                <c:pt idx="4">
                  <c:v>無回答</c:v>
                </c:pt>
              </c:strCache>
            </c:strRef>
          </c:cat>
          <c:val>
            <c:numRef>
              <c:f>調査結果!$E$81:$E$85</c:f>
              <c:numCache>
                <c:formatCode>\(0.0%\)</c:formatCode>
                <c:ptCount val="5"/>
                <c:pt idx="0">
                  <c:v>0.18309859154929578</c:v>
                </c:pt>
                <c:pt idx="1">
                  <c:v>0.5258215962441315</c:v>
                </c:pt>
                <c:pt idx="2">
                  <c:v>0.22535211267605634</c:v>
                </c:pt>
                <c:pt idx="3">
                  <c:v>5.1643192488262914E-2</c:v>
                </c:pt>
                <c:pt idx="4">
                  <c:v>1.4084507042253521E-2</c:v>
                </c:pt>
              </c:numCache>
            </c:numRef>
          </c:val>
          <c:extLst>
            <c:ext xmlns:c16="http://schemas.microsoft.com/office/drawing/2014/chart" uri="{C3380CC4-5D6E-409C-BE32-E72D297353CC}">
              <c16:uniqueId val="{0000000A-00AC-4289-A8E0-77D8CEEC88F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D7-48DB-BB12-A7371489141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ED7-48DB-BB12-A7371489141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ED7-48DB-BB12-A7371489141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ED7-48DB-BB12-A7371489141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ED7-48DB-BB12-A73714891416}"/>
              </c:ext>
            </c:extLst>
          </c:dPt>
          <c:dLbls>
            <c:dLbl>
              <c:idx val="1"/>
              <c:layout>
                <c:manualLayout>
                  <c:x val="0.15862865614923999"/>
                  <c:y val="-0.1180924588295791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ED7-48DB-BB12-A73714891416}"/>
                </c:ext>
              </c:extLst>
            </c:dLbl>
            <c:dLbl>
              <c:idx val="2"/>
              <c:layout>
                <c:manualLayout>
                  <c:x val="6.7550510243249762E-2"/>
                  <c:y val="3.26718307325284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ED7-48DB-BB12-A73714891416}"/>
                </c:ext>
              </c:extLst>
            </c:dLbl>
            <c:dLbl>
              <c:idx val="3"/>
              <c:layout>
                <c:manualLayout>
                  <c:x val="0.11031679772323477"/>
                  <c:y val="0.162415290581907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ED7-48DB-BB12-A73714891416}"/>
                </c:ext>
              </c:extLst>
            </c:dLbl>
            <c:dLbl>
              <c:idx val="4"/>
              <c:layout>
                <c:manualLayout>
                  <c:x val="-0.13553730451185542"/>
                  <c:y val="1.618123802015035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ED7-48DB-BB12-A737148914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調査結果!$C$99:$C$103</c:f>
              <c:strCache>
                <c:ptCount val="5"/>
                <c:pt idx="0">
                  <c:v>４箇所以上</c:v>
                </c:pt>
                <c:pt idx="1">
                  <c:v>３箇所</c:v>
                </c:pt>
                <c:pt idx="2">
                  <c:v>２箇所</c:v>
                </c:pt>
                <c:pt idx="3">
                  <c:v>１箇所</c:v>
                </c:pt>
                <c:pt idx="4">
                  <c:v>無回答</c:v>
                </c:pt>
              </c:strCache>
            </c:strRef>
          </c:cat>
          <c:val>
            <c:numRef>
              <c:f>調査結果!$E$99:$E$103</c:f>
              <c:numCache>
                <c:formatCode>\(0.0%\)</c:formatCode>
                <c:ptCount val="5"/>
                <c:pt idx="0">
                  <c:v>0.59154929577464788</c:v>
                </c:pt>
                <c:pt idx="1">
                  <c:v>0.15492957746478872</c:v>
                </c:pt>
                <c:pt idx="2">
                  <c:v>9.3896713615023469E-2</c:v>
                </c:pt>
                <c:pt idx="3">
                  <c:v>0.13145539906103287</c:v>
                </c:pt>
                <c:pt idx="4">
                  <c:v>2.8169014084507043E-2</c:v>
                </c:pt>
              </c:numCache>
            </c:numRef>
          </c:val>
          <c:extLst>
            <c:ext xmlns:c16="http://schemas.microsoft.com/office/drawing/2014/chart" uri="{C3380CC4-5D6E-409C-BE32-E72D297353CC}">
              <c16:uniqueId val="{0000000A-EED7-48DB-BB12-A7371489141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EE-41FC-B5B9-3F40A93E62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EE-41FC-B5B9-3F40A93E62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EE-41FC-B5B9-3F40A93E62E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EE-41FC-B5B9-3F40A93E62E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9EE-41FC-B5B9-3F40A93E62EC}"/>
              </c:ext>
            </c:extLst>
          </c:dPt>
          <c:dLbls>
            <c:dLbl>
              <c:idx val="0"/>
              <c:layout>
                <c:manualLayout>
                  <c:x val="-6.2497616079463768E-2"/>
                  <c:y val="4.51713174031361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9EE-41FC-B5B9-3F40A93E62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調査結果!$C$108:$C$112</c:f>
              <c:strCache>
                <c:ptCount val="5"/>
                <c:pt idx="0">
                  <c:v>６年生</c:v>
                </c:pt>
                <c:pt idx="1">
                  <c:v>５年生</c:v>
                </c:pt>
                <c:pt idx="2">
                  <c:v>４年生</c:v>
                </c:pt>
                <c:pt idx="3">
                  <c:v>３年生以前</c:v>
                </c:pt>
                <c:pt idx="4">
                  <c:v>無回答or不参加</c:v>
                </c:pt>
              </c:strCache>
            </c:strRef>
          </c:cat>
          <c:val>
            <c:numRef>
              <c:f>調査結果!$E$108:$E$112</c:f>
              <c:numCache>
                <c:formatCode>\(0.0%\)</c:formatCode>
                <c:ptCount val="5"/>
                <c:pt idx="0">
                  <c:v>7.0422535211267609E-2</c:v>
                </c:pt>
                <c:pt idx="1">
                  <c:v>0.25821596244131456</c:v>
                </c:pt>
                <c:pt idx="2">
                  <c:v>4.2253521126760563E-2</c:v>
                </c:pt>
                <c:pt idx="3">
                  <c:v>4.6948356807511738E-3</c:v>
                </c:pt>
                <c:pt idx="4">
                  <c:v>0.62441314553990612</c:v>
                </c:pt>
              </c:numCache>
            </c:numRef>
          </c:val>
          <c:extLst>
            <c:ext xmlns:c16="http://schemas.microsoft.com/office/drawing/2014/chart" uri="{C3380CC4-5D6E-409C-BE32-E72D297353CC}">
              <c16:uniqueId val="{0000000A-E9EE-41FC-B5B9-3F40A93E62E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57-4F90-B7B0-47E9518C55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57-4F90-B7B0-47E9518C55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A57-4F90-B7B0-47E9518C55E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A57-4F90-B7B0-47E9518C55E9}"/>
              </c:ext>
            </c:extLst>
          </c:dPt>
          <c:dLbls>
            <c:dLbl>
              <c:idx val="0"/>
              <c:layout>
                <c:manualLayout>
                  <c:x val="-0.2413793103448276"/>
                  <c:y val="-0.21210492000601835"/>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077586206896552"/>
                      <c:h val="0.31528662420382164"/>
                    </c:manualLayout>
                  </c15:layout>
                </c:ext>
                <c:ext xmlns:c16="http://schemas.microsoft.com/office/drawing/2014/chart" uri="{C3380CC4-5D6E-409C-BE32-E72D297353CC}">
                  <c16:uniqueId val="{00000001-3A57-4F90-B7B0-47E9518C55E9}"/>
                </c:ext>
              </c:extLst>
            </c:dLbl>
            <c:dLbl>
              <c:idx val="1"/>
              <c:layout>
                <c:manualLayout>
                  <c:x val="7.3275862068965511E-2"/>
                  <c:y val="0.10607302271929385"/>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6961206896551724"/>
                      <c:h val="0.32961783439490444"/>
                    </c:manualLayout>
                  </c15:layout>
                </c:ext>
                <c:ext xmlns:c16="http://schemas.microsoft.com/office/drawing/2014/chart" uri="{C3380CC4-5D6E-409C-BE32-E72D297353CC}">
                  <c16:uniqueId val="{00000003-3A57-4F90-B7B0-47E9518C55E9}"/>
                </c:ext>
              </c:extLst>
            </c:dLbl>
            <c:dLbl>
              <c:idx val="2"/>
              <c:layout>
                <c:manualLayout>
                  <c:x val="1.5086206896551725E-2"/>
                  <c:y val="4.7770700636942673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49784482758620691"/>
                      <c:h val="0.31528662420382164"/>
                    </c:manualLayout>
                  </c15:layout>
                </c:ext>
                <c:ext xmlns:c16="http://schemas.microsoft.com/office/drawing/2014/chart" uri="{C3380CC4-5D6E-409C-BE32-E72D297353CC}">
                  <c16:uniqueId val="{00000005-3A57-4F90-B7B0-47E9518C55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調査結果!$C$118:$C$121</c:f>
              <c:strCache>
                <c:ptCount val="4"/>
                <c:pt idx="0">
                  <c:v>道内を中心に考えていた</c:v>
                </c:pt>
                <c:pt idx="1">
                  <c:v>道内と道外の両方とも考えていた</c:v>
                </c:pt>
                <c:pt idx="2">
                  <c:v>道外を中心に考えていた</c:v>
                </c:pt>
                <c:pt idx="3">
                  <c:v>無回答</c:v>
                </c:pt>
              </c:strCache>
            </c:strRef>
          </c:cat>
          <c:val>
            <c:numRef>
              <c:f>調査結果!$G$118:$G$121</c:f>
              <c:numCache>
                <c:formatCode>\(0.0%\)</c:formatCode>
                <c:ptCount val="4"/>
                <c:pt idx="0">
                  <c:v>0.62910798122065725</c:v>
                </c:pt>
                <c:pt idx="1">
                  <c:v>0.28638497652582162</c:v>
                </c:pt>
                <c:pt idx="2">
                  <c:v>7.5117370892018781E-2</c:v>
                </c:pt>
                <c:pt idx="3">
                  <c:v>9.3896713615023476E-3</c:v>
                </c:pt>
              </c:numCache>
            </c:numRef>
          </c:val>
          <c:extLst>
            <c:ext xmlns:c16="http://schemas.microsoft.com/office/drawing/2014/chart" uri="{C3380CC4-5D6E-409C-BE32-E72D297353CC}">
              <c16:uniqueId val="{00000008-3A57-4F90-B7B0-47E9518C55E9}"/>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083333333333336"/>
          <c:y val="0.19675925925925927"/>
          <c:w val="0.46388888888888891"/>
          <c:h val="0.77314814814814814"/>
        </c:manualLayout>
      </c:layout>
      <c:pieChart>
        <c:varyColors val="1"/>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chart" Target="../charts/chart5.xml"/><Relationship Id="rId21" Type="http://schemas.openxmlformats.org/officeDocument/2006/relationships/image" Target="../media/image21.png"/><Relationship Id="rId34" Type="http://schemas.openxmlformats.org/officeDocument/2006/relationships/image" Target="../media/image33.png"/><Relationship Id="rId42" Type="http://schemas.openxmlformats.org/officeDocument/2006/relationships/chart" Target="../charts/chart8.xml"/><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chart" Target="../charts/chart7.xml"/><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chart" Target="../charts/chart1.xml"/><Relationship Id="rId37" Type="http://schemas.openxmlformats.org/officeDocument/2006/relationships/chart" Target="../charts/chart3.xml"/><Relationship Id="rId40" Type="http://schemas.openxmlformats.org/officeDocument/2006/relationships/chart" Target="../charts/chart6.xml"/><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chart" Target="../charts/chart2.xml"/><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4.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2.png"/><Relationship Id="rId38"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644</xdr:row>
      <xdr:rowOff>114300</xdr:rowOff>
    </xdr:from>
    <xdr:to>
      <xdr:col>11</xdr:col>
      <xdr:colOff>241109</xdr:colOff>
      <xdr:row>657</xdr:row>
      <xdr:rowOff>122262</xdr:rowOff>
    </xdr:to>
    <xdr:pic>
      <xdr:nvPicPr>
        <xdr:cNvPr id="81" name="図 80">
          <a:extLst>
            <a:ext uri="{FF2B5EF4-FFF2-40B4-BE49-F238E27FC236}">
              <a16:creationId xmlns:a16="http://schemas.microsoft.com/office/drawing/2014/main" id="{6B517016-BABB-45F9-BB42-97AB29712AFE}"/>
            </a:ext>
          </a:extLst>
        </xdr:cNvPr>
        <xdr:cNvPicPr>
          <a:picLocks noChangeAspect="1"/>
        </xdr:cNvPicPr>
      </xdr:nvPicPr>
      <xdr:blipFill>
        <a:blip xmlns:r="http://schemas.openxmlformats.org/officeDocument/2006/relationships" r:embed="rId1"/>
        <a:stretch>
          <a:fillRect/>
        </a:stretch>
      </xdr:blipFill>
      <xdr:spPr>
        <a:xfrm>
          <a:off x="1095375" y="122796300"/>
          <a:ext cx="5117909" cy="2484462"/>
        </a:xfrm>
        <a:prstGeom prst="rect">
          <a:avLst/>
        </a:prstGeom>
      </xdr:spPr>
    </xdr:pic>
    <xdr:clientData/>
  </xdr:twoCellAnchor>
  <xdr:twoCellAnchor editAs="oneCell">
    <xdr:from>
      <xdr:col>3</xdr:col>
      <xdr:colOff>57150</xdr:colOff>
      <xdr:row>617</xdr:row>
      <xdr:rowOff>76200</xdr:rowOff>
    </xdr:from>
    <xdr:to>
      <xdr:col>10</xdr:col>
      <xdr:colOff>516521</xdr:colOff>
      <xdr:row>630</xdr:row>
      <xdr:rowOff>105627</xdr:rowOff>
    </xdr:to>
    <xdr:pic>
      <xdr:nvPicPr>
        <xdr:cNvPr id="80" name="図 79">
          <a:extLst>
            <a:ext uri="{FF2B5EF4-FFF2-40B4-BE49-F238E27FC236}">
              <a16:creationId xmlns:a16="http://schemas.microsoft.com/office/drawing/2014/main" id="{F8133056-16C4-45FE-AC6A-CD0F652E1C89}"/>
            </a:ext>
          </a:extLst>
        </xdr:cNvPr>
        <xdr:cNvPicPr>
          <a:picLocks noChangeAspect="1"/>
        </xdr:cNvPicPr>
      </xdr:nvPicPr>
      <xdr:blipFill>
        <a:blip xmlns:r="http://schemas.openxmlformats.org/officeDocument/2006/relationships" r:embed="rId2"/>
        <a:stretch>
          <a:fillRect/>
        </a:stretch>
      </xdr:blipFill>
      <xdr:spPr>
        <a:xfrm>
          <a:off x="1381125" y="117614700"/>
          <a:ext cx="4526546" cy="2505927"/>
        </a:xfrm>
        <a:prstGeom prst="rect">
          <a:avLst/>
        </a:prstGeom>
      </xdr:spPr>
    </xdr:pic>
    <xdr:clientData/>
  </xdr:twoCellAnchor>
  <xdr:twoCellAnchor editAs="oneCell">
    <xdr:from>
      <xdr:col>3</xdr:col>
      <xdr:colOff>504825</xdr:colOff>
      <xdr:row>591</xdr:row>
      <xdr:rowOff>171450</xdr:rowOff>
    </xdr:from>
    <xdr:to>
      <xdr:col>10</xdr:col>
      <xdr:colOff>25584</xdr:colOff>
      <xdr:row>605</xdr:row>
      <xdr:rowOff>16220</xdr:rowOff>
    </xdr:to>
    <xdr:pic>
      <xdr:nvPicPr>
        <xdr:cNvPr id="79" name="図 78">
          <a:extLst>
            <a:ext uri="{FF2B5EF4-FFF2-40B4-BE49-F238E27FC236}">
              <a16:creationId xmlns:a16="http://schemas.microsoft.com/office/drawing/2014/main" id="{6719E414-A033-41A3-AB88-81494177C8F2}"/>
            </a:ext>
          </a:extLst>
        </xdr:cNvPr>
        <xdr:cNvPicPr>
          <a:picLocks noChangeAspect="1"/>
        </xdr:cNvPicPr>
      </xdr:nvPicPr>
      <xdr:blipFill>
        <a:blip xmlns:r="http://schemas.openxmlformats.org/officeDocument/2006/relationships" r:embed="rId3"/>
        <a:stretch>
          <a:fillRect/>
        </a:stretch>
      </xdr:blipFill>
      <xdr:spPr>
        <a:xfrm>
          <a:off x="1828800" y="112756950"/>
          <a:ext cx="3587934" cy="2511770"/>
        </a:xfrm>
        <a:prstGeom prst="rect">
          <a:avLst/>
        </a:prstGeom>
      </xdr:spPr>
    </xdr:pic>
    <xdr:clientData/>
  </xdr:twoCellAnchor>
  <xdr:twoCellAnchor editAs="oneCell">
    <xdr:from>
      <xdr:col>2</xdr:col>
      <xdr:colOff>771525</xdr:colOff>
      <xdr:row>564</xdr:row>
      <xdr:rowOff>66675</xdr:rowOff>
    </xdr:from>
    <xdr:to>
      <xdr:col>10</xdr:col>
      <xdr:colOff>515773</xdr:colOff>
      <xdr:row>577</xdr:row>
      <xdr:rowOff>135602</xdr:rowOff>
    </xdr:to>
    <xdr:pic>
      <xdr:nvPicPr>
        <xdr:cNvPr id="78" name="図 77">
          <a:extLst>
            <a:ext uri="{FF2B5EF4-FFF2-40B4-BE49-F238E27FC236}">
              <a16:creationId xmlns:a16="http://schemas.microsoft.com/office/drawing/2014/main" id="{8A1DF1CD-77C8-4F11-9E5B-4C654A5C6987}"/>
            </a:ext>
          </a:extLst>
        </xdr:cNvPr>
        <xdr:cNvPicPr>
          <a:picLocks noChangeAspect="1"/>
        </xdr:cNvPicPr>
      </xdr:nvPicPr>
      <xdr:blipFill>
        <a:blip xmlns:r="http://schemas.openxmlformats.org/officeDocument/2006/relationships" r:embed="rId4"/>
        <a:stretch>
          <a:fillRect/>
        </a:stretch>
      </xdr:blipFill>
      <xdr:spPr>
        <a:xfrm>
          <a:off x="1209675" y="107508675"/>
          <a:ext cx="4697248" cy="2545427"/>
        </a:xfrm>
        <a:prstGeom prst="rect">
          <a:avLst/>
        </a:prstGeom>
      </xdr:spPr>
    </xdr:pic>
    <xdr:clientData/>
  </xdr:twoCellAnchor>
  <xdr:twoCellAnchor editAs="oneCell">
    <xdr:from>
      <xdr:col>2</xdr:col>
      <xdr:colOff>457200</xdr:colOff>
      <xdr:row>541</xdr:row>
      <xdr:rowOff>0</xdr:rowOff>
    </xdr:from>
    <xdr:to>
      <xdr:col>10</xdr:col>
      <xdr:colOff>6613</xdr:colOff>
      <xdr:row>551</xdr:row>
      <xdr:rowOff>30521</xdr:rowOff>
    </xdr:to>
    <xdr:pic>
      <xdr:nvPicPr>
        <xdr:cNvPr id="77" name="図 76">
          <a:extLst>
            <a:ext uri="{FF2B5EF4-FFF2-40B4-BE49-F238E27FC236}">
              <a16:creationId xmlns:a16="http://schemas.microsoft.com/office/drawing/2014/main" id="{611D0A52-79D8-46CF-8F88-8AA8E89503C2}"/>
            </a:ext>
          </a:extLst>
        </xdr:cNvPr>
        <xdr:cNvPicPr>
          <a:picLocks noChangeAspect="1"/>
        </xdr:cNvPicPr>
      </xdr:nvPicPr>
      <xdr:blipFill>
        <a:blip xmlns:r="http://schemas.openxmlformats.org/officeDocument/2006/relationships" r:embed="rId5"/>
        <a:stretch>
          <a:fillRect/>
        </a:stretch>
      </xdr:blipFill>
      <xdr:spPr>
        <a:xfrm>
          <a:off x="895350" y="103060500"/>
          <a:ext cx="4502413" cy="1935521"/>
        </a:xfrm>
        <a:prstGeom prst="rect">
          <a:avLst/>
        </a:prstGeom>
      </xdr:spPr>
    </xdr:pic>
    <xdr:clientData/>
  </xdr:twoCellAnchor>
  <xdr:twoCellAnchor editAs="oneCell">
    <xdr:from>
      <xdr:col>10</xdr:col>
      <xdr:colOff>190500</xdr:colOff>
      <xdr:row>523</xdr:row>
      <xdr:rowOff>142875</xdr:rowOff>
    </xdr:from>
    <xdr:to>
      <xdr:col>16</xdr:col>
      <xdr:colOff>79292</xdr:colOff>
      <xdr:row>534</xdr:row>
      <xdr:rowOff>1439</xdr:rowOff>
    </xdr:to>
    <xdr:pic>
      <xdr:nvPicPr>
        <xdr:cNvPr id="76" name="図 75">
          <a:extLst>
            <a:ext uri="{FF2B5EF4-FFF2-40B4-BE49-F238E27FC236}">
              <a16:creationId xmlns:a16="http://schemas.microsoft.com/office/drawing/2014/main" id="{0C8AD8F5-E50A-4B8B-B030-106AE6F39B7C}"/>
            </a:ext>
          </a:extLst>
        </xdr:cNvPr>
        <xdr:cNvPicPr>
          <a:picLocks noChangeAspect="1"/>
        </xdr:cNvPicPr>
      </xdr:nvPicPr>
      <xdr:blipFill>
        <a:blip xmlns:r="http://schemas.openxmlformats.org/officeDocument/2006/relationships" r:embed="rId6"/>
        <a:stretch>
          <a:fillRect/>
        </a:stretch>
      </xdr:blipFill>
      <xdr:spPr>
        <a:xfrm>
          <a:off x="5581650" y="99774375"/>
          <a:ext cx="3441617" cy="1954064"/>
        </a:xfrm>
        <a:prstGeom prst="rect">
          <a:avLst/>
        </a:prstGeom>
      </xdr:spPr>
    </xdr:pic>
    <xdr:clientData/>
  </xdr:twoCellAnchor>
  <xdr:twoCellAnchor editAs="oneCell">
    <xdr:from>
      <xdr:col>11</xdr:col>
      <xdr:colOff>66675</xdr:colOff>
      <xdr:row>513</xdr:row>
      <xdr:rowOff>57150</xdr:rowOff>
    </xdr:from>
    <xdr:to>
      <xdr:col>15</xdr:col>
      <xdr:colOff>45542</xdr:colOff>
      <xdr:row>524</xdr:row>
      <xdr:rowOff>31548</xdr:rowOff>
    </xdr:to>
    <xdr:pic>
      <xdr:nvPicPr>
        <xdr:cNvPr id="75" name="図 74">
          <a:extLst>
            <a:ext uri="{FF2B5EF4-FFF2-40B4-BE49-F238E27FC236}">
              <a16:creationId xmlns:a16="http://schemas.microsoft.com/office/drawing/2014/main" id="{7B005D78-7520-4351-8815-704E90160486}"/>
            </a:ext>
          </a:extLst>
        </xdr:cNvPr>
        <xdr:cNvPicPr>
          <a:picLocks noChangeAspect="1"/>
        </xdr:cNvPicPr>
      </xdr:nvPicPr>
      <xdr:blipFill>
        <a:blip xmlns:r="http://schemas.openxmlformats.org/officeDocument/2006/relationships" r:embed="rId7"/>
        <a:stretch>
          <a:fillRect/>
        </a:stretch>
      </xdr:blipFill>
      <xdr:spPr>
        <a:xfrm>
          <a:off x="6038850" y="97783650"/>
          <a:ext cx="2341067" cy="2069898"/>
        </a:xfrm>
        <a:prstGeom prst="rect">
          <a:avLst/>
        </a:prstGeom>
      </xdr:spPr>
    </xdr:pic>
    <xdr:clientData/>
  </xdr:twoCellAnchor>
  <xdr:twoCellAnchor editAs="oneCell">
    <xdr:from>
      <xdr:col>9</xdr:col>
      <xdr:colOff>533400</xdr:colOff>
      <xdr:row>501</xdr:row>
      <xdr:rowOff>142875</xdr:rowOff>
    </xdr:from>
    <xdr:to>
      <xdr:col>16</xdr:col>
      <xdr:colOff>218898</xdr:colOff>
      <xdr:row>512</xdr:row>
      <xdr:rowOff>153599</xdr:rowOff>
    </xdr:to>
    <xdr:pic>
      <xdr:nvPicPr>
        <xdr:cNvPr id="74" name="図 73">
          <a:extLst>
            <a:ext uri="{FF2B5EF4-FFF2-40B4-BE49-F238E27FC236}">
              <a16:creationId xmlns:a16="http://schemas.microsoft.com/office/drawing/2014/main" id="{7D648837-E8FE-4107-89F5-8123AC2640FA}"/>
            </a:ext>
          </a:extLst>
        </xdr:cNvPr>
        <xdr:cNvPicPr>
          <a:picLocks noChangeAspect="1"/>
        </xdr:cNvPicPr>
      </xdr:nvPicPr>
      <xdr:blipFill>
        <a:blip xmlns:r="http://schemas.openxmlformats.org/officeDocument/2006/relationships" r:embed="rId8"/>
        <a:stretch>
          <a:fillRect/>
        </a:stretch>
      </xdr:blipFill>
      <xdr:spPr>
        <a:xfrm>
          <a:off x="5343525" y="95583375"/>
          <a:ext cx="3819348" cy="2106224"/>
        </a:xfrm>
        <a:prstGeom prst="rect">
          <a:avLst/>
        </a:prstGeom>
      </xdr:spPr>
    </xdr:pic>
    <xdr:clientData/>
  </xdr:twoCellAnchor>
  <xdr:twoCellAnchor editAs="oneCell">
    <xdr:from>
      <xdr:col>9</xdr:col>
      <xdr:colOff>342900</xdr:colOff>
      <xdr:row>489</xdr:row>
      <xdr:rowOff>76200</xdr:rowOff>
    </xdr:from>
    <xdr:to>
      <xdr:col>16</xdr:col>
      <xdr:colOff>135214</xdr:colOff>
      <xdr:row>500</xdr:row>
      <xdr:rowOff>25959</xdr:rowOff>
    </xdr:to>
    <xdr:pic>
      <xdr:nvPicPr>
        <xdr:cNvPr id="73" name="図 72">
          <a:extLst>
            <a:ext uri="{FF2B5EF4-FFF2-40B4-BE49-F238E27FC236}">
              <a16:creationId xmlns:a16="http://schemas.microsoft.com/office/drawing/2014/main" id="{1D71DBF3-D1AF-42C3-B72D-ECB44F14B292}"/>
            </a:ext>
          </a:extLst>
        </xdr:cNvPr>
        <xdr:cNvPicPr>
          <a:picLocks noChangeAspect="1"/>
        </xdr:cNvPicPr>
      </xdr:nvPicPr>
      <xdr:blipFill>
        <a:blip xmlns:r="http://schemas.openxmlformats.org/officeDocument/2006/relationships" r:embed="rId9"/>
        <a:stretch>
          <a:fillRect/>
        </a:stretch>
      </xdr:blipFill>
      <xdr:spPr>
        <a:xfrm>
          <a:off x="5153025" y="93230700"/>
          <a:ext cx="3926164" cy="2045259"/>
        </a:xfrm>
        <a:prstGeom prst="rect">
          <a:avLst/>
        </a:prstGeom>
      </xdr:spPr>
    </xdr:pic>
    <xdr:clientData/>
  </xdr:twoCellAnchor>
  <xdr:twoCellAnchor editAs="oneCell">
    <xdr:from>
      <xdr:col>10</xdr:col>
      <xdr:colOff>542925</xdr:colOff>
      <xdr:row>478</xdr:row>
      <xdr:rowOff>76200</xdr:rowOff>
    </xdr:from>
    <xdr:to>
      <xdr:col>15</xdr:col>
      <xdr:colOff>29040</xdr:colOff>
      <xdr:row>490</xdr:row>
      <xdr:rowOff>30547</xdr:rowOff>
    </xdr:to>
    <xdr:pic>
      <xdr:nvPicPr>
        <xdr:cNvPr id="72" name="図 71">
          <a:extLst>
            <a:ext uri="{FF2B5EF4-FFF2-40B4-BE49-F238E27FC236}">
              <a16:creationId xmlns:a16="http://schemas.microsoft.com/office/drawing/2014/main" id="{8E4A9083-285E-4774-96A5-F53F3F29573E}"/>
            </a:ext>
          </a:extLst>
        </xdr:cNvPr>
        <xdr:cNvPicPr>
          <a:picLocks noChangeAspect="1"/>
        </xdr:cNvPicPr>
      </xdr:nvPicPr>
      <xdr:blipFill>
        <a:blip xmlns:r="http://schemas.openxmlformats.org/officeDocument/2006/relationships" r:embed="rId10"/>
        <a:stretch>
          <a:fillRect/>
        </a:stretch>
      </xdr:blipFill>
      <xdr:spPr>
        <a:xfrm>
          <a:off x="5934075" y="91135200"/>
          <a:ext cx="2429340" cy="2240347"/>
        </a:xfrm>
        <a:prstGeom prst="rect">
          <a:avLst/>
        </a:prstGeom>
      </xdr:spPr>
    </xdr:pic>
    <xdr:clientData/>
  </xdr:twoCellAnchor>
  <xdr:twoCellAnchor editAs="oneCell">
    <xdr:from>
      <xdr:col>2</xdr:col>
      <xdr:colOff>200025</xdr:colOff>
      <xdr:row>466</xdr:row>
      <xdr:rowOff>0</xdr:rowOff>
    </xdr:from>
    <xdr:to>
      <xdr:col>12</xdr:col>
      <xdr:colOff>111520</xdr:colOff>
      <xdr:row>478</xdr:row>
      <xdr:rowOff>180172</xdr:rowOff>
    </xdr:to>
    <xdr:pic>
      <xdr:nvPicPr>
        <xdr:cNvPr id="71" name="図 70">
          <a:extLst>
            <a:ext uri="{FF2B5EF4-FFF2-40B4-BE49-F238E27FC236}">
              <a16:creationId xmlns:a16="http://schemas.microsoft.com/office/drawing/2014/main" id="{04000CC1-2C40-4500-B959-F5D5B0245149}"/>
            </a:ext>
          </a:extLst>
        </xdr:cNvPr>
        <xdr:cNvPicPr>
          <a:picLocks noChangeAspect="1"/>
        </xdr:cNvPicPr>
      </xdr:nvPicPr>
      <xdr:blipFill>
        <a:blip xmlns:r="http://schemas.openxmlformats.org/officeDocument/2006/relationships" r:embed="rId11"/>
        <a:stretch>
          <a:fillRect/>
        </a:stretch>
      </xdr:blipFill>
      <xdr:spPr>
        <a:xfrm>
          <a:off x="638175" y="88773000"/>
          <a:ext cx="6026545" cy="2466172"/>
        </a:xfrm>
        <a:prstGeom prst="rect">
          <a:avLst/>
        </a:prstGeom>
      </xdr:spPr>
    </xdr:pic>
    <xdr:clientData/>
  </xdr:twoCellAnchor>
  <xdr:twoCellAnchor editAs="oneCell">
    <xdr:from>
      <xdr:col>11</xdr:col>
      <xdr:colOff>123825</xdr:colOff>
      <xdr:row>437</xdr:row>
      <xdr:rowOff>9525</xdr:rowOff>
    </xdr:from>
    <xdr:to>
      <xdr:col>15</xdr:col>
      <xdr:colOff>93674</xdr:colOff>
      <xdr:row>448</xdr:row>
      <xdr:rowOff>111950</xdr:rowOff>
    </xdr:to>
    <xdr:pic>
      <xdr:nvPicPr>
        <xdr:cNvPr id="70" name="図 69">
          <a:extLst>
            <a:ext uri="{FF2B5EF4-FFF2-40B4-BE49-F238E27FC236}">
              <a16:creationId xmlns:a16="http://schemas.microsoft.com/office/drawing/2014/main" id="{342AC479-9BB7-43A6-93D0-01FEF5D45794}"/>
            </a:ext>
          </a:extLst>
        </xdr:cNvPr>
        <xdr:cNvPicPr>
          <a:picLocks noChangeAspect="1"/>
        </xdr:cNvPicPr>
      </xdr:nvPicPr>
      <xdr:blipFill>
        <a:blip xmlns:r="http://schemas.openxmlformats.org/officeDocument/2006/relationships" r:embed="rId12"/>
        <a:stretch>
          <a:fillRect/>
        </a:stretch>
      </xdr:blipFill>
      <xdr:spPr>
        <a:xfrm>
          <a:off x="6096000" y="83258025"/>
          <a:ext cx="2332049" cy="2197925"/>
        </a:xfrm>
        <a:prstGeom prst="rect">
          <a:avLst/>
        </a:prstGeom>
      </xdr:spPr>
    </xdr:pic>
    <xdr:clientData/>
  </xdr:twoCellAnchor>
  <xdr:twoCellAnchor editAs="oneCell">
    <xdr:from>
      <xdr:col>11</xdr:col>
      <xdr:colOff>19050</xdr:colOff>
      <xdr:row>428</xdr:row>
      <xdr:rowOff>28575</xdr:rowOff>
    </xdr:from>
    <xdr:to>
      <xdr:col>15</xdr:col>
      <xdr:colOff>58882</xdr:colOff>
      <xdr:row>436</xdr:row>
      <xdr:rowOff>190138</xdr:rowOff>
    </xdr:to>
    <xdr:pic>
      <xdr:nvPicPr>
        <xdr:cNvPr id="69" name="図 68">
          <a:extLst>
            <a:ext uri="{FF2B5EF4-FFF2-40B4-BE49-F238E27FC236}">
              <a16:creationId xmlns:a16="http://schemas.microsoft.com/office/drawing/2014/main" id="{8561D9C1-595C-4DFE-9F00-0B7935863E96}"/>
            </a:ext>
          </a:extLst>
        </xdr:cNvPr>
        <xdr:cNvPicPr>
          <a:picLocks noChangeAspect="1"/>
        </xdr:cNvPicPr>
      </xdr:nvPicPr>
      <xdr:blipFill>
        <a:blip xmlns:r="http://schemas.openxmlformats.org/officeDocument/2006/relationships" r:embed="rId13"/>
        <a:stretch>
          <a:fillRect/>
        </a:stretch>
      </xdr:blipFill>
      <xdr:spPr>
        <a:xfrm>
          <a:off x="5991225" y="81562575"/>
          <a:ext cx="2402032" cy="1685563"/>
        </a:xfrm>
        <a:prstGeom prst="rect">
          <a:avLst/>
        </a:prstGeom>
      </xdr:spPr>
    </xdr:pic>
    <xdr:clientData/>
  </xdr:twoCellAnchor>
  <xdr:twoCellAnchor editAs="oneCell">
    <xdr:from>
      <xdr:col>11</xdr:col>
      <xdr:colOff>76200</xdr:colOff>
      <xdr:row>412</xdr:row>
      <xdr:rowOff>133350</xdr:rowOff>
    </xdr:from>
    <xdr:to>
      <xdr:col>15</xdr:col>
      <xdr:colOff>27506</xdr:colOff>
      <xdr:row>426</xdr:row>
      <xdr:rowOff>84682</xdr:rowOff>
    </xdr:to>
    <xdr:pic>
      <xdr:nvPicPr>
        <xdr:cNvPr id="68" name="図 67">
          <a:extLst>
            <a:ext uri="{FF2B5EF4-FFF2-40B4-BE49-F238E27FC236}">
              <a16:creationId xmlns:a16="http://schemas.microsoft.com/office/drawing/2014/main" id="{4022A2EA-8ED1-440F-BC82-916FF1170705}"/>
            </a:ext>
          </a:extLst>
        </xdr:cNvPr>
        <xdr:cNvPicPr>
          <a:picLocks noChangeAspect="1"/>
        </xdr:cNvPicPr>
      </xdr:nvPicPr>
      <xdr:blipFill>
        <a:blip xmlns:r="http://schemas.openxmlformats.org/officeDocument/2006/relationships" r:embed="rId14"/>
        <a:stretch>
          <a:fillRect/>
        </a:stretch>
      </xdr:blipFill>
      <xdr:spPr>
        <a:xfrm>
          <a:off x="6048375" y="78619350"/>
          <a:ext cx="2313506" cy="2618332"/>
        </a:xfrm>
        <a:prstGeom prst="rect">
          <a:avLst/>
        </a:prstGeom>
      </xdr:spPr>
    </xdr:pic>
    <xdr:clientData/>
  </xdr:twoCellAnchor>
  <xdr:twoCellAnchor editAs="oneCell">
    <xdr:from>
      <xdr:col>7</xdr:col>
      <xdr:colOff>292100</xdr:colOff>
      <xdr:row>386</xdr:row>
      <xdr:rowOff>0</xdr:rowOff>
    </xdr:from>
    <xdr:to>
      <xdr:col>14</xdr:col>
      <xdr:colOff>598804</xdr:colOff>
      <xdr:row>409</xdr:row>
      <xdr:rowOff>8000</xdr:rowOff>
    </xdr:to>
    <xdr:pic>
      <xdr:nvPicPr>
        <xdr:cNvPr id="67" name="図 66">
          <a:extLst>
            <a:ext uri="{FF2B5EF4-FFF2-40B4-BE49-F238E27FC236}">
              <a16:creationId xmlns:a16="http://schemas.microsoft.com/office/drawing/2014/main" id="{4EF7FEFC-7608-4926-82EA-18A054CEEC6E}"/>
            </a:ext>
          </a:extLst>
        </xdr:cNvPr>
        <xdr:cNvPicPr>
          <a:picLocks noChangeAspect="1"/>
        </xdr:cNvPicPr>
      </xdr:nvPicPr>
      <xdr:blipFill>
        <a:blip xmlns:r="http://schemas.openxmlformats.org/officeDocument/2006/relationships" r:embed="rId15"/>
        <a:stretch>
          <a:fillRect/>
        </a:stretch>
      </xdr:blipFill>
      <xdr:spPr>
        <a:xfrm>
          <a:off x="3940175" y="73533000"/>
          <a:ext cx="4383404" cy="4389500"/>
        </a:xfrm>
        <a:prstGeom prst="rect">
          <a:avLst/>
        </a:prstGeom>
      </xdr:spPr>
    </xdr:pic>
    <xdr:clientData/>
  </xdr:twoCellAnchor>
  <xdr:twoCellAnchor editAs="oneCell">
    <xdr:from>
      <xdr:col>11</xdr:col>
      <xdr:colOff>142875</xdr:colOff>
      <xdr:row>375</xdr:row>
      <xdr:rowOff>171450</xdr:rowOff>
    </xdr:from>
    <xdr:to>
      <xdr:col>14</xdr:col>
      <xdr:colOff>551621</xdr:colOff>
      <xdr:row>385</xdr:row>
      <xdr:rowOff>19329</xdr:rowOff>
    </xdr:to>
    <xdr:pic>
      <xdr:nvPicPr>
        <xdr:cNvPr id="66" name="図 65">
          <a:extLst>
            <a:ext uri="{FF2B5EF4-FFF2-40B4-BE49-F238E27FC236}">
              <a16:creationId xmlns:a16="http://schemas.microsoft.com/office/drawing/2014/main" id="{F55ECED4-D732-40BA-8B3E-720BEACAFF6E}"/>
            </a:ext>
          </a:extLst>
        </xdr:cNvPr>
        <xdr:cNvPicPr>
          <a:picLocks noChangeAspect="1"/>
        </xdr:cNvPicPr>
      </xdr:nvPicPr>
      <xdr:blipFill>
        <a:blip xmlns:r="http://schemas.openxmlformats.org/officeDocument/2006/relationships" r:embed="rId16"/>
        <a:stretch>
          <a:fillRect/>
        </a:stretch>
      </xdr:blipFill>
      <xdr:spPr>
        <a:xfrm>
          <a:off x="6115050" y="71618475"/>
          <a:ext cx="2161346" cy="1752879"/>
        </a:xfrm>
        <a:prstGeom prst="rect">
          <a:avLst/>
        </a:prstGeom>
      </xdr:spPr>
    </xdr:pic>
    <xdr:clientData/>
  </xdr:twoCellAnchor>
  <xdr:twoCellAnchor editAs="oneCell">
    <xdr:from>
      <xdr:col>11</xdr:col>
      <xdr:colOff>171450</xdr:colOff>
      <xdr:row>366</xdr:row>
      <xdr:rowOff>123825</xdr:rowOff>
    </xdr:from>
    <xdr:to>
      <xdr:col>14</xdr:col>
      <xdr:colOff>507038</xdr:colOff>
      <xdr:row>375</xdr:row>
      <xdr:rowOff>174397</xdr:rowOff>
    </xdr:to>
    <xdr:pic>
      <xdr:nvPicPr>
        <xdr:cNvPr id="65" name="図 64">
          <a:extLst>
            <a:ext uri="{FF2B5EF4-FFF2-40B4-BE49-F238E27FC236}">
              <a16:creationId xmlns:a16="http://schemas.microsoft.com/office/drawing/2014/main" id="{EE594A05-AA81-42B1-A7B5-D77DF3DE1170}"/>
            </a:ext>
          </a:extLst>
        </xdr:cNvPr>
        <xdr:cNvPicPr>
          <a:picLocks noChangeAspect="1"/>
        </xdr:cNvPicPr>
      </xdr:nvPicPr>
      <xdr:blipFill>
        <a:blip xmlns:r="http://schemas.openxmlformats.org/officeDocument/2006/relationships" r:embed="rId17"/>
        <a:stretch>
          <a:fillRect/>
        </a:stretch>
      </xdr:blipFill>
      <xdr:spPr>
        <a:xfrm>
          <a:off x="6143625" y="69856350"/>
          <a:ext cx="2088188" cy="1765072"/>
        </a:xfrm>
        <a:prstGeom prst="rect">
          <a:avLst/>
        </a:prstGeom>
      </xdr:spPr>
    </xdr:pic>
    <xdr:clientData/>
  </xdr:twoCellAnchor>
  <xdr:twoCellAnchor editAs="oneCell">
    <xdr:from>
      <xdr:col>11</xdr:col>
      <xdr:colOff>228600</xdr:colOff>
      <xdr:row>356</xdr:row>
      <xdr:rowOff>38100</xdr:rowOff>
    </xdr:from>
    <xdr:to>
      <xdr:col>14</xdr:col>
      <xdr:colOff>493951</xdr:colOff>
      <xdr:row>365</xdr:row>
      <xdr:rowOff>125251</xdr:rowOff>
    </xdr:to>
    <xdr:pic>
      <xdr:nvPicPr>
        <xdr:cNvPr id="64" name="図 63">
          <a:extLst>
            <a:ext uri="{FF2B5EF4-FFF2-40B4-BE49-F238E27FC236}">
              <a16:creationId xmlns:a16="http://schemas.microsoft.com/office/drawing/2014/main" id="{A611F1CD-78AC-4DD9-9A81-147A44CC20E3}"/>
            </a:ext>
          </a:extLst>
        </xdr:cNvPr>
        <xdr:cNvPicPr>
          <a:picLocks noChangeAspect="1"/>
        </xdr:cNvPicPr>
      </xdr:nvPicPr>
      <xdr:blipFill>
        <a:blip xmlns:r="http://schemas.openxmlformats.org/officeDocument/2006/relationships" r:embed="rId18"/>
        <a:stretch>
          <a:fillRect/>
        </a:stretch>
      </xdr:blipFill>
      <xdr:spPr>
        <a:xfrm>
          <a:off x="6200775" y="67865625"/>
          <a:ext cx="2017951" cy="1801651"/>
        </a:xfrm>
        <a:prstGeom prst="rect">
          <a:avLst/>
        </a:prstGeom>
      </xdr:spPr>
    </xdr:pic>
    <xdr:clientData/>
  </xdr:twoCellAnchor>
  <xdr:twoCellAnchor editAs="oneCell">
    <xdr:from>
      <xdr:col>11</xdr:col>
      <xdr:colOff>209550</xdr:colOff>
      <xdr:row>347</xdr:row>
      <xdr:rowOff>66675</xdr:rowOff>
    </xdr:from>
    <xdr:to>
      <xdr:col>14</xdr:col>
      <xdr:colOff>465629</xdr:colOff>
      <xdr:row>356</xdr:row>
      <xdr:rowOff>111150</xdr:rowOff>
    </xdr:to>
    <xdr:pic>
      <xdr:nvPicPr>
        <xdr:cNvPr id="63" name="図 62">
          <a:extLst>
            <a:ext uri="{FF2B5EF4-FFF2-40B4-BE49-F238E27FC236}">
              <a16:creationId xmlns:a16="http://schemas.microsoft.com/office/drawing/2014/main" id="{72C04681-A0B0-411A-B2AD-7B1D6B73697B}"/>
            </a:ext>
          </a:extLst>
        </xdr:cNvPr>
        <xdr:cNvPicPr>
          <a:picLocks noChangeAspect="1"/>
        </xdr:cNvPicPr>
      </xdr:nvPicPr>
      <xdr:blipFill>
        <a:blip xmlns:r="http://schemas.openxmlformats.org/officeDocument/2006/relationships" r:embed="rId19"/>
        <a:stretch>
          <a:fillRect/>
        </a:stretch>
      </xdr:blipFill>
      <xdr:spPr>
        <a:xfrm>
          <a:off x="6181725" y="66179700"/>
          <a:ext cx="2008679" cy="1758975"/>
        </a:xfrm>
        <a:prstGeom prst="rect">
          <a:avLst/>
        </a:prstGeom>
      </xdr:spPr>
    </xdr:pic>
    <xdr:clientData/>
  </xdr:twoCellAnchor>
  <xdr:twoCellAnchor editAs="oneCell">
    <xdr:from>
      <xdr:col>6</xdr:col>
      <xdr:colOff>533400</xdr:colOff>
      <xdr:row>333</xdr:row>
      <xdr:rowOff>158750</xdr:rowOff>
    </xdr:from>
    <xdr:to>
      <xdr:col>12</xdr:col>
      <xdr:colOff>28452</xdr:colOff>
      <xdr:row>348</xdr:row>
      <xdr:rowOff>57134</xdr:rowOff>
    </xdr:to>
    <xdr:pic>
      <xdr:nvPicPr>
        <xdr:cNvPr id="62" name="図 61">
          <a:extLst>
            <a:ext uri="{FF2B5EF4-FFF2-40B4-BE49-F238E27FC236}">
              <a16:creationId xmlns:a16="http://schemas.microsoft.com/office/drawing/2014/main" id="{A630BBCB-CDEA-4C83-BFBB-275A69957482}"/>
            </a:ext>
          </a:extLst>
        </xdr:cNvPr>
        <xdr:cNvPicPr>
          <a:picLocks noChangeAspect="1"/>
        </xdr:cNvPicPr>
      </xdr:nvPicPr>
      <xdr:blipFill>
        <a:blip xmlns:r="http://schemas.openxmlformats.org/officeDocument/2006/relationships" r:embed="rId20"/>
        <a:stretch>
          <a:fillRect/>
        </a:stretch>
      </xdr:blipFill>
      <xdr:spPr>
        <a:xfrm>
          <a:off x="3600450" y="63604775"/>
          <a:ext cx="2981202" cy="2755884"/>
        </a:xfrm>
        <a:prstGeom prst="rect">
          <a:avLst/>
        </a:prstGeom>
      </xdr:spPr>
    </xdr:pic>
    <xdr:clientData/>
  </xdr:twoCellAnchor>
  <xdr:twoCellAnchor editAs="oneCell">
    <xdr:from>
      <xdr:col>1</xdr:col>
      <xdr:colOff>25400</xdr:colOff>
      <xdr:row>334</xdr:row>
      <xdr:rowOff>38100</xdr:rowOff>
    </xdr:from>
    <xdr:to>
      <xdr:col>7</xdr:col>
      <xdr:colOff>248221</xdr:colOff>
      <xdr:row>348</xdr:row>
      <xdr:rowOff>65766</xdr:rowOff>
    </xdr:to>
    <xdr:pic>
      <xdr:nvPicPr>
        <xdr:cNvPr id="61" name="図 60">
          <a:extLst>
            <a:ext uri="{FF2B5EF4-FFF2-40B4-BE49-F238E27FC236}">
              <a16:creationId xmlns:a16="http://schemas.microsoft.com/office/drawing/2014/main" id="{8995ADAB-91B5-4F09-A054-7BE91F904261}"/>
            </a:ext>
          </a:extLst>
        </xdr:cNvPr>
        <xdr:cNvPicPr>
          <a:picLocks noChangeAspect="1"/>
        </xdr:cNvPicPr>
      </xdr:nvPicPr>
      <xdr:blipFill>
        <a:blip xmlns:r="http://schemas.openxmlformats.org/officeDocument/2006/relationships" r:embed="rId21"/>
        <a:stretch>
          <a:fillRect/>
        </a:stretch>
      </xdr:blipFill>
      <xdr:spPr>
        <a:xfrm>
          <a:off x="244475" y="63674625"/>
          <a:ext cx="3651821" cy="2694666"/>
        </a:xfrm>
        <a:prstGeom prst="rect">
          <a:avLst/>
        </a:prstGeom>
      </xdr:spPr>
    </xdr:pic>
    <xdr:clientData/>
  </xdr:twoCellAnchor>
  <xdr:twoCellAnchor editAs="oneCell">
    <xdr:from>
      <xdr:col>10</xdr:col>
      <xdr:colOff>495300</xdr:colOff>
      <xdr:row>299</xdr:row>
      <xdr:rowOff>104775</xdr:rowOff>
    </xdr:from>
    <xdr:to>
      <xdr:col>15</xdr:col>
      <xdr:colOff>8976</xdr:colOff>
      <xdr:row>310</xdr:row>
      <xdr:rowOff>54787</xdr:rowOff>
    </xdr:to>
    <xdr:pic>
      <xdr:nvPicPr>
        <xdr:cNvPr id="60" name="図 59">
          <a:extLst>
            <a:ext uri="{FF2B5EF4-FFF2-40B4-BE49-F238E27FC236}">
              <a16:creationId xmlns:a16="http://schemas.microsoft.com/office/drawing/2014/main" id="{E914AD11-A01D-42F3-BE34-1FFED9666814}"/>
            </a:ext>
          </a:extLst>
        </xdr:cNvPr>
        <xdr:cNvPicPr>
          <a:picLocks noChangeAspect="1"/>
        </xdr:cNvPicPr>
      </xdr:nvPicPr>
      <xdr:blipFill>
        <a:blip xmlns:r="http://schemas.openxmlformats.org/officeDocument/2006/relationships" r:embed="rId22"/>
        <a:stretch>
          <a:fillRect/>
        </a:stretch>
      </xdr:blipFill>
      <xdr:spPr>
        <a:xfrm>
          <a:off x="5886450" y="57073800"/>
          <a:ext cx="2456901" cy="2045512"/>
        </a:xfrm>
        <a:prstGeom prst="rect">
          <a:avLst/>
        </a:prstGeom>
      </xdr:spPr>
    </xdr:pic>
    <xdr:clientData/>
  </xdr:twoCellAnchor>
  <xdr:twoCellAnchor editAs="oneCell">
    <xdr:from>
      <xdr:col>10</xdr:col>
      <xdr:colOff>209550</xdr:colOff>
      <xdr:row>289</xdr:row>
      <xdr:rowOff>104775</xdr:rowOff>
    </xdr:from>
    <xdr:to>
      <xdr:col>15</xdr:col>
      <xdr:colOff>268992</xdr:colOff>
      <xdr:row>299</xdr:row>
      <xdr:rowOff>190418</xdr:rowOff>
    </xdr:to>
    <xdr:pic>
      <xdr:nvPicPr>
        <xdr:cNvPr id="59" name="図 58">
          <a:extLst>
            <a:ext uri="{FF2B5EF4-FFF2-40B4-BE49-F238E27FC236}">
              <a16:creationId xmlns:a16="http://schemas.microsoft.com/office/drawing/2014/main" id="{604805AA-FABC-460D-82A1-685A3FC2DC7F}"/>
            </a:ext>
          </a:extLst>
        </xdr:cNvPr>
        <xdr:cNvPicPr>
          <a:picLocks noChangeAspect="1"/>
        </xdr:cNvPicPr>
      </xdr:nvPicPr>
      <xdr:blipFill>
        <a:blip xmlns:r="http://schemas.openxmlformats.org/officeDocument/2006/relationships" r:embed="rId23"/>
        <a:stretch>
          <a:fillRect/>
        </a:stretch>
      </xdr:blipFill>
      <xdr:spPr>
        <a:xfrm>
          <a:off x="5600700" y="55168800"/>
          <a:ext cx="3002667" cy="1990643"/>
        </a:xfrm>
        <a:prstGeom prst="rect">
          <a:avLst/>
        </a:prstGeom>
      </xdr:spPr>
    </xdr:pic>
    <xdr:clientData/>
  </xdr:twoCellAnchor>
  <xdr:twoCellAnchor editAs="oneCell">
    <xdr:from>
      <xdr:col>10</xdr:col>
      <xdr:colOff>330200</xdr:colOff>
      <xdr:row>280</xdr:row>
      <xdr:rowOff>6350</xdr:rowOff>
    </xdr:from>
    <xdr:to>
      <xdr:col>15</xdr:col>
      <xdr:colOff>206746</xdr:colOff>
      <xdr:row>290</xdr:row>
      <xdr:rowOff>113458</xdr:rowOff>
    </xdr:to>
    <xdr:pic>
      <xdr:nvPicPr>
        <xdr:cNvPr id="58" name="図 57">
          <a:extLst>
            <a:ext uri="{FF2B5EF4-FFF2-40B4-BE49-F238E27FC236}">
              <a16:creationId xmlns:a16="http://schemas.microsoft.com/office/drawing/2014/main" id="{BCCC8C5B-E0FB-47E9-AB39-7660C6CF8B9F}"/>
            </a:ext>
          </a:extLst>
        </xdr:cNvPr>
        <xdr:cNvPicPr>
          <a:picLocks noChangeAspect="1"/>
        </xdr:cNvPicPr>
      </xdr:nvPicPr>
      <xdr:blipFill>
        <a:blip xmlns:r="http://schemas.openxmlformats.org/officeDocument/2006/relationships" r:embed="rId24"/>
        <a:stretch>
          <a:fillRect/>
        </a:stretch>
      </xdr:blipFill>
      <xdr:spPr>
        <a:xfrm>
          <a:off x="5721350" y="53355875"/>
          <a:ext cx="2819771" cy="2012108"/>
        </a:xfrm>
        <a:prstGeom prst="rect">
          <a:avLst/>
        </a:prstGeom>
      </xdr:spPr>
    </xdr:pic>
    <xdr:clientData/>
  </xdr:twoCellAnchor>
  <xdr:twoCellAnchor editAs="oneCell">
    <xdr:from>
      <xdr:col>10</xdr:col>
      <xdr:colOff>247650</xdr:colOff>
      <xdr:row>269</xdr:row>
      <xdr:rowOff>152400</xdr:rowOff>
    </xdr:from>
    <xdr:to>
      <xdr:col>15</xdr:col>
      <xdr:colOff>312935</xdr:colOff>
      <xdr:row>280</xdr:row>
      <xdr:rowOff>87044</xdr:rowOff>
    </xdr:to>
    <xdr:pic>
      <xdr:nvPicPr>
        <xdr:cNvPr id="57" name="図 56">
          <a:extLst>
            <a:ext uri="{FF2B5EF4-FFF2-40B4-BE49-F238E27FC236}">
              <a16:creationId xmlns:a16="http://schemas.microsoft.com/office/drawing/2014/main" id="{1AFAB466-3D58-4F67-A084-E1F7E5DF1408}"/>
            </a:ext>
          </a:extLst>
        </xdr:cNvPr>
        <xdr:cNvPicPr>
          <a:picLocks noChangeAspect="1"/>
        </xdr:cNvPicPr>
      </xdr:nvPicPr>
      <xdr:blipFill>
        <a:blip xmlns:r="http://schemas.openxmlformats.org/officeDocument/2006/relationships" r:embed="rId25"/>
        <a:stretch>
          <a:fillRect/>
        </a:stretch>
      </xdr:blipFill>
      <xdr:spPr>
        <a:xfrm>
          <a:off x="5638800" y="51406425"/>
          <a:ext cx="3008510" cy="2030144"/>
        </a:xfrm>
        <a:prstGeom prst="rect">
          <a:avLst/>
        </a:prstGeom>
      </xdr:spPr>
    </xdr:pic>
    <xdr:clientData/>
  </xdr:twoCellAnchor>
  <xdr:twoCellAnchor editAs="oneCell">
    <xdr:from>
      <xdr:col>10</xdr:col>
      <xdr:colOff>209550</xdr:colOff>
      <xdr:row>259</xdr:row>
      <xdr:rowOff>57150</xdr:rowOff>
    </xdr:from>
    <xdr:to>
      <xdr:col>15</xdr:col>
      <xdr:colOff>268992</xdr:colOff>
      <xdr:row>269</xdr:row>
      <xdr:rowOff>142540</xdr:rowOff>
    </xdr:to>
    <xdr:pic>
      <xdr:nvPicPr>
        <xdr:cNvPr id="56" name="図 55">
          <a:extLst>
            <a:ext uri="{FF2B5EF4-FFF2-40B4-BE49-F238E27FC236}">
              <a16:creationId xmlns:a16="http://schemas.microsoft.com/office/drawing/2014/main" id="{ABDC9B76-CCE8-427D-B263-3B7196515D52}"/>
            </a:ext>
          </a:extLst>
        </xdr:cNvPr>
        <xdr:cNvPicPr>
          <a:picLocks noChangeAspect="1"/>
        </xdr:cNvPicPr>
      </xdr:nvPicPr>
      <xdr:blipFill>
        <a:blip xmlns:r="http://schemas.openxmlformats.org/officeDocument/2006/relationships" r:embed="rId26"/>
        <a:stretch>
          <a:fillRect/>
        </a:stretch>
      </xdr:blipFill>
      <xdr:spPr>
        <a:xfrm>
          <a:off x="5600700" y="49406175"/>
          <a:ext cx="3002667" cy="1990390"/>
        </a:xfrm>
        <a:prstGeom prst="rect">
          <a:avLst/>
        </a:prstGeom>
      </xdr:spPr>
    </xdr:pic>
    <xdr:clientData/>
  </xdr:twoCellAnchor>
  <xdr:twoCellAnchor editAs="oneCell">
    <xdr:from>
      <xdr:col>9</xdr:col>
      <xdr:colOff>38100</xdr:colOff>
      <xdr:row>248</xdr:row>
      <xdr:rowOff>114300</xdr:rowOff>
    </xdr:from>
    <xdr:to>
      <xdr:col>15</xdr:col>
      <xdr:colOff>430743</xdr:colOff>
      <xdr:row>260</xdr:row>
      <xdr:rowOff>35243</xdr:rowOff>
    </xdr:to>
    <xdr:pic>
      <xdr:nvPicPr>
        <xdr:cNvPr id="55" name="図 54">
          <a:extLst>
            <a:ext uri="{FF2B5EF4-FFF2-40B4-BE49-F238E27FC236}">
              <a16:creationId xmlns:a16="http://schemas.microsoft.com/office/drawing/2014/main" id="{CEFF7D90-3F08-4F3D-93E8-9F79A6185D1D}"/>
            </a:ext>
          </a:extLst>
        </xdr:cNvPr>
        <xdr:cNvPicPr>
          <a:picLocks noChangeAspect="1"/>
        </xdr:cNvPicPr>
      </xdr:nvPicPr>
      <xdr:blipFill>
        <a:blip xmlns:r="http://schemas.openxmlformats.org/officeDocument/2006/relationships" r:embed="rId27"/>
        <a:stretch>
          <a:fillRect/>
        </a:stretch>
      </xdr:blipFill>
      <xdr:spPr>
        <a:xfrm>
          <a:off x="4848225" y="47367825"/>
          <a:ext cx="3916893" cy="2206943"/>
        </a:xfrm>
        <a:prstGeom prst="rect">
          <a:avLst/>
        </a:prstGeom>
      </xdr:spPr>
    </xdr:pic>
    <xdr:clientData/>
  </xdr:twoCellAnchor>
  <xdr:twoCellAnchor editAs="oneCell">
    <xdr:from>
      <xdr:col>10</xdr:col>
      <xdr:colOff>25400</xdr:colOff>
      <xdr:row>239</xdr:row>
      <xdr:rowOff>85725</xdr:rowOff>
    </xdr:from>
    <xdr:to>
      <xdr:col>15</xdr:col>
      <xdr:colOff>411133</xdr:colOff>
      <xdr:row>250</xdr:row>
      <xdr:rowOff>17194</xdr:rowOff>
    </xdr:to>
    <xdr:pic>
      <xdr:nvPicPr>
        <xdr:cNvPr id="54" name="図 53">
          <a:extLst>
            <a:ext uri="{FF2B5EF4-FFF2-40B4-BE49-F238E27FC236}">
              <a16:creationId xmlns:a16="http://schemas.microsoft.com/office/drawing/2014/main" id="{D58B99BD-5CC4-4E5D-8CF3-678B6F2E2169}"/>
            </a:ext>
          </a:extLst>
        </xdr:cNvPr>
        <xdr:cNvPicPr>
          <a:picLocks noChangeAspect="1"/>
        </xdr:cNvPicPr>
      </xdr:nvPicPr>
      <xdr:blipFill>
        <a:blip xmlns:r="http://schemas.openxmlformats.org/officeDocument/2006/relationships" r:embed="rId28"/>
        <a:stretch>
          <a:fillRect/>
        </a:stretch>
      </xdr:blipFill>
      <xdr:spPr>
        <a:xfrm>
          <a:off x="5416550" y="45624750"/>
          <a:ext cx="3328958" cy="2026969"/>
        </a:xfrm>
        <a:prstGeom prst="rect">
          <a:avLst/>
        </a:prstGeom>
      </xdr:spPr>
    </xdr:pic>
    <xdr:clientData/>
  </xdr:twoCellAnchor>
  <xdr:twoCellAnchor editAs="oneCell">
    <xdr:from>
      <xdr:col>10</xdr:col>
      <xdr:colOff>161925</xdr:colOff>
      <xdr:row>228</xdr:row>
      <xdr:rowOff>180975</xdr:rowOff>
    </xdr:from>
    <xdr:to>
      <xdr:col>15</xdr:col>
      <xdr:colOff>248675</xdr:colOff>
      <xdr:row>239</xdr:row>
      <xdr:rowOff>39539</xdr:rowOff>
    </xdr:to>
    <xdr:pic>
      <xdr:nvPicPr>
        <xdr:cNvPr id="53" name="図 52">
          <a:extLst>
            <a:ext uri="{FF2B5EF4-FFF2-40B4-BE49-F238E27FC236}">
              <a16:creationId xmlns:a16="http://schemas.microsoft.com/office/drawing/2014/main" id="{3ADC5EC2-F40E-4EC6-BAB0-CCE9E3BFF9C3}"/>
            </a:ext>
          </a:extLst>
        </xdr:cNvPr>
        <xdr:cNvPicPr>
          <a:picLocks noChangeAspect="1"/>
        </xdr:cNvPicPr>
      </xdr:nvPicPr>
      <xdr:blipFill>
        <a:blip xmlns:r="http://schemas.openxmlformats.org/officeDocument/2006/relationships" r:embed="rId29"/>
        <a:stretch>
          <a:fillRect/>
        </a:stretch>
      </xdr:blipFill>
      <xdr:spPr>
        <a:xfrm>
          <a:off x="5553075" y="43624500"/>
          <a:ext cx="3029975" cy="1954064"/>
        </a:xfrm>
        <a:prstGeom prst="rect">
          <a:avLst/>
        </a:prstGeom>
      </xdr:spPr>
    </xdr:pic>
    <xdr:clientData/>
  </xdr:twoCellAnchor>
  <xdr:twoCellAnchor editAs="oneCell">
    <xdr:from>
      <xdr:col>10</xdr:col>
      <xdr:colOff>28575</xdr:colOff>
      <xdr:row>219</xdr:row>
      <xdr:rowOff>47625</xdr:rowOff>
    </xdr:from>
    <xdr:to>
      <xdr:col>15</xdr:col>
      <xdr:colOff>17780</xdr:colOff>
      <xdr:row>228</xdr:row>
      <xdr:rowOff>162084</xdr:rowOff>
    </xdr:to>
    <xdr:pic>
      <xdr:nvPicPr>
        <xdr:cNvPr id="51" name="図 50">
          <a:extLst>
            <a:ext uri="{FF2B5EF4-FFF2-40B4-BE49-F238E27FC236}">
              <a16:creationId xmlns:a16="http://schemas.microsoft.com/office/drawing/2014/main" id="{4BAF5DB2-3DB1-46DE-9FE9-3970364A61CE}"/>
            </a:ext>
          </a:extLst>
        </xdr:cNvPr>
        <xdr:cNvPicPr>
          <a:picLocks noChangeAspect="1"/>
        </xdr:cNvPicPr>
      </xdr:nvPicPr>
      <xdr:blipFill>
        <a:blip xmlns:r="http://schemas.openxmlformats.org/officeDocument/2006/relationships" r:embed="rId30"/>
        <a:stretch>
          <a:fillRect/>
        </a:stretch>
      </xdr:blipFill>
      <xdr:spPr>
        <a:xfrm>
          <a:off x="5419725" y="41776650"/>
          <a:ext cx="2932430" cy="1828959"/>
        </a:xfrm>
        <a:prstGeom prst="rect">
          <a:avLst/>
        </a:prstGeom>
      </xdr:spPr>
    </xdr:pic>
    <xdr:clientData/>
  </xdr:twoCellAnchor>
  <xdr:twoCellAnchor editAs="oneCell">
    <xdr:from>
      <xdr:col>2</xdr:col>
      <xdr:colOff>333375</xdr:colOff>
      <xdr:row>209</xdr:row>
      <xdr:rowOff>19050</xdr:rowOff>
    </xdr:from>
    <xdr:to>
      <xdr:col>11</xdr:col>
      <xdr:colOff>191856</xdr:colOff>
      <xdr:row>217</xdr:row>
      <xdr:rowOff>189885</xdr:rowOff>
    </xdr:to>
    <xdr:pic>
      <xdr:nvPicPr>
        <xdr:cNvPr id="49" name="図 48">
          <a:extLst>
            <a:ext uri="{FF2B5EF4-FFF2-40B4-BE49-F238E27FC236}">
              <a16:creationId xmlns:a16="http://schemas.microsoft.com/office/drawing/2014/main" id="{A5F22149-16B9-4B21-94BB-366C0650AC24}"/>
            </a:ext>
          </a:extLst>
        </xdr:cNvPr>
        <xdr:cNvPicPr>
          <a:picLocks noChangeAspect="1"/>
        </xdr:cNvPicPr>
      </xdr:nvPicPr>
      <xdr:blipFill>
        <a:blip xmlns:r="http://schemas.openxmlformats.org/officeDocument/2006/relationships" r:embed="rId31"/>
        <a:stretch>
          <a:fillRect/>
        </a:stretch>
      </xdr:blipFill>
      <xdr:spPr>
        <a:xfrm>
          <a:off x="771525" y="39843075"/>
          <a:ext cx="5392506" cy="1694835"/>
        </a:xfrm>
        <a:prstGeom prst="rect">
          <a:avLst/>
        </a:prstGeom>
      </xdr:spPr>
    </xdr:pic>
    <xdr:clientData/>
  </xdr:twoCellAnchor>
  <xdr:twoCellAnchor>
    <xdr:from>
      <xdr:col>2</xdr:col>
      <xdr:colOff>323851</xdr:colOff>
      <xdr:row>209</xdr:row>
      <xdr:rowOff>9527</xdr:rowOff>
    </xdr:from>
    <xdr:to>
      <xdr:col>11</xdr:col>
      <xdr:colOff>180975</xdr:colOff>
      <xdr:row>217</xdr:row>
      <xdr:rowOff>177801</xdr:rowOff>
    </xdr:to>
    <xdr:graphicFrame macro="">
      <xdr:nvGraphicFramePr>
        <xdr:cNvPr id="10" name="グラフ 9">
          <a:extLst>
            <a:ext uri="{FF2B5EF4-FFF2-40B4-BE49-F238E27FC236}">
              <a16:creationId xmlns:a16="http://schemas.microsoft.com/office/drawing/2014/main" id="{002ADB35-F324-4191-81ED-30100130C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editAs="oneCell">
    <xdr:from>
      <xdr:col>8</xdr:col>
      <xdr:colOff>466725</xdr:colOff>
      <xdr:row>188</xdr:row>
      <xdr:rowOff>152400</xdr:rowOff>
    </xdr:from>
    <xdr:to>
      <xdr:col>15</xdr:col>
      <xdr:colOff>126183</xdr:colOff>
      <xdr:row>200</xdr:row>
      <xdr:rowOff>18475</xdr:rowOff>
    </xdr:to>
    <xdr:pic>
      <xdr:nvPicPr>
        <xdr:cNvPr id="48" name="図 47">
          <a:extLst>
            <a:ext uri="{FF2B5EF4-FFF2-40B4-BE49-F238E27FC236}">
              <a16:creationId xmlns:a16="http://schemas.microsoft.com/office/drawing/2014/main" id="{528B88C7-1EA9-47DD-ACCC-658B2AEE1CD6}"/>
            </a:ext>
          </a:extLst>
        </xdr:cNvPr>
        <xdr:cNvPicPr>
          <a:picLocks noChangeAspect="1"/>
        </xdr:cNvPicPr>
      </xdr:nvPicPr>
      <xdr:blipFill>
        <a:blip xmlns:r="http://schemas.openxmlformats.org/officeDocument/2006/relationships" r:embed="rId33"/>
        <a:stretch>
          <a:fillRect/>
        </a:stretch>
      </xdr:blipFill>
      <xdr:spPr>
        <a:xfrm>
          <a:off x="4695825" y="35975925"/>
          <a:ext cx="3764733" cy="2152075"/>
        </a:xfrm>
        <a:prstGeom prst="rect">
          <a:avLst/>
        </a:prstGeom>
      </xdr:spPr>
    </xdr:pic>
    <xdr:clientData/>
  </xdr:twoCellAnchor>
  <xdr:twoCellAnchor editAs="oneCell">
    <xdr:from>
      <xdr:col>1</xdr:col>
      <xdr:colOff>180975</xdr:colOff>
      <xdr:row>171</xdr:row>
      <xdr:rowOff>142875</xdr:rowOff>
    </xdr:from>
    <xdr:to>
      <xdr:col>11</xdr:col>
      <xdr:colOff>371990</xdr:colOff>
      <xdr:row>189</xdr:row>
      <xdr:rowOff>75984</xdr:rowOff>
    </xdr:to>
    <xdr:pic>
      <xdr:nvPicPr>
        <xdr:cNvPr id="47" name="図 46">
          <a:extLst>
            <a:ext uri="{FF2B5EF4-FFF2-40B4-BE49-F238E27FC236}">
              <a16:creationId xmlns:a16="http://schemas.microsoft.com/office/drawing/2014/main" id="{CE5D752C-BD8C-4C70-A895-2F4A923DB382}"/>
            </a:ext>
          </a:extLst>
        </xdr:cNvPr>
        <xdr:cNvPicPr>
          <a:picLocks noChangeAspect="1"/>
        </xdr:cNvPicPr>
      </xdr:nvPicPr>
      <xdr:blipFill>
        <a:blip xmlns:r="http://schemas.openxmlformats.org/officeDocument/2006/relationships" r:embed="rId34"/>
        <a:stretch>
          <a:fillRect/>
        </a:stretch>
      </xdr:blipFill>
      <xdr:spPr>
        <a:xfrm>
          <a:off x="400050" y="32727900"/>
          <a:ext cx="5944115" cy="3362109"/>
        </a:xfrm>
        <a:prstGeom prst="rect">
          <a:avLst/>
        </a:prstGeom>
      </xdr:spPr>
    </xdr:pic>
    <xdr:clientData/>
  </xdr:twoCellAnchor>
  <xdr:twoCellAnchor editAs="oneCell">
    <xdr:from>
      <xdr:col>2</xdr:col>
      <xdr:colOff>361950</xdr:colOff>
      <xdr:row>138</xdr:row>
      <xdr:rowOff>180975</xdr:rowOff>
    </xdr:from>
    <xdr:to>
      <xdr:col>11</xdr:col>
      <xdr:colOff>703</xdr:colOff>
      <xdr:row>156</xdr:row>
      <xdr:rowOff>171620</xdr:rowOff>
    </xdr:to>
    <xdr:pic>
      <xdr:nvPicPr>
        <xdr:cNvPr id="36" name="図 35">
          <a:extLst>
            <a:ext uri="{FF2B5EF4-FFF2-40B4-BE49-F238E27FC236}">
              <a16:creationId xmlns:a16="http://schemas.microsoft.com/office/drawing/2014/main" id="{F07A5A30-90F6-4E27-8970-769072F7C1DA}"/>
            </a:ext>
          </a:extLst>
        </xdr:cNvPr>
        <xdr:cNvPicPr>
          <a:picLocks noChangeAspect="1"/>
        </xdr:cNvPicPr>
      </xdr:nvPicPr>
      <xdr:blipFill>
        <a:blip xmlns:r="http://schemas.openxmlformats.org/officeDocument/2006/relationships" r:embed="rId35"/>
        <a:stretch>
          <a:fillRect/>
        </a:stretch>
      </xdr:blipFill>
      <xdr:spPr>
        <a:xfrm>
          <a:off x="800100" y="26469975"/>
          <a:ext cx="5172778" cy="3429170"/>
        </a:xfrm>
        <a:prstGeom prst="rect">
          <a:avLst/>
        </a:prstGeom>
      </xdr:spPr>
    </xdr:pic>
    <xdr:clientData/>
  </xdr:twoCellAnchor>
  <xdr:twoCellAnchor>
    <xdr:from>
      <xdr:col>9</xdr:col>
      <xdr:colOff>438149</xdr:colOff>
      <xdr:row>86</xdr:row>
      <xdr:rowOff>171450</xdr:rowOff>
    </xdr:from>
    <xdr:to>
      <xdr:col>13</xdr:col>
      <xdr:colOff>447673</xdr:colOff>
      <xdr:row>96</xdr:row>
      <xdr:rowOff>171449</xdr:rowOff>
    </xdr:to>
    <xdr:graphicFrame macro="">
      <xdr:nvGraphicFramePr>
        <xdr:cNvPr id="2" name="グラフ 1">
          <a:extLst>
            <a:ext uri="{FF2B5EF4-FFF2-40B4-BE49-F238E27FC236}">
              <a16:creationId xmlns:a16="http://schemas.microsoft.com/office/drawing/2014/main" id="{AFEAE1F2-8B19-4852-88BA-727DDA94B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xdr:col>
      <xdr:colOff>542925</xdr:colOff>
      <xdr:row>78</xdr:row>
      <xdr:rowOff>34925</xdr:rowOff>
    </xdr:from>
    <xdr:to>
      <xdr:col>14</xdr:col>
      <xdr:colOff>152400</xdr:colOff>
      <xdr:row>87</xdr:row>
      <xdr:rowOff>177800</xdr:rowOff>
    </xdr:to>
    <xdr:graphicFrame macro="">
      <xdr:nvGraphicFramePr>
        <xdr:cNvPr id="3" name="グラフ 2">
          <a:extLst>
            <a:ext uri="{FF2B5EF4-FFF2-40B4-BE49-F238E27FC236}">
              <a16:creationId xmlns:a16="http://schemas.microsoft.com/office/drawing/2014/main" id="{6FE9485A-CD0B-4273-A7CA-BDD0F5898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168275</xdr:colOff>
      <xdr:row>95</xdr:row>
      <xdr:rowOff>57151</xdr:rowOff>
    </xdr:from>
    <xdr:to>
      <xdr:col>14</xdr:col>
      <xdr:colOff>171449</xdr:colOff>
      <xdr:row>105</xdr:row>
      <xdr:rowOff>114300</xdr:rowOff>
    </xdr:to>
    <xdr:graphicFrame macro="">
      <xdr:nvGraphicFramePr>
        <xdr:cNvPr id="4" name="グラフ 3">
          <a:extLst>
            <a:ext uri="{FF2B5EF4-FFF2-40B4-BE49-F238E27FC236}">
              <a16:creationId xmlns:a16="http://schemas.microsoft.com/office/drawing/2014/main" id="{87E05CF1-9ECE-40A4-95E2-69957D2F4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285750</xdr:colOff>
      <xdr:row>104</xdr:row>
      <xdr:rowOff>95249</xdr:rowOff>
    </xdr:from>
    <xdr:to>
      <xdr:col>14</xdr:col>
      <xdr:colOff>19049</xdr:colOff>
      <xdr:row>115</xdr:row>
      <xdr:rowOff>38100</xdr:rowOff>
    </xdr:to>
    <xdr:graphicFrame macro="">
      <xdr:nvGraphicFramePr>
        <xdr:cNvPr id="5" name="グラフ 4">
          <a:extLst>
            <a:ext uri="{FF2B5EF4-FFF2-40B4-BE49-F238E27FC236}">
              <a16:creationId xmlns:a16="http://schemas.microsoft.com/office/drawing/2014/main" id="{D81A18A5-4766-40C4-8B81-B16B9F797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10</xdr:col>
      <xdr:colOff>577850</xdr:colOff>
      <xdr:row>115</xdr:row>
      <xdr:rowOff>25400</xdr:rowOff>
    </xdr:from>
    <xdr:to>
      <xdr:col>15</xdr:col>
      <xdr:colOff>577850</xdr:colOff>
      <xdr:row>125</xdr:row>
      <xdr:rowOff>111125</xdr:rowOff>
    </xdr:to>
    <xdr:graphicFrame macro="">
      <xdr:nvGraphicFramePr>
        <xdr:cNvPr id="6" name="グラフ 5">
          <a:extLst>
            <a:ext uri="{FF2B5EF4-FFF2-40B4-BE49-F238E27FC236}">
              <a16:creationId xmlns:a16="http://schemas.microsoft.com/office/drawing/2014/main" id="{08494123-A421-43F9-8E90-284E4953E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171451</xdr:colOff>
      <xdr:row>171</xdr:row>
      <xdr:rowOff>152399</xdr:rowOff>
    </xdr:from>
    <xdr:to>
      <xdr:col>11</xdr:col>
      <xdr:colOff>361950</xdr:colOff>
      <xdr:row>189</xdr:row>
      <xdr:rowOff>85725</xdr:rowOff>
    </xdr:to>
    <xdr:graphicFrame macro="">
      <xdr:nvGraphicFramePr>
        <xdr:cNvPr id="8" name="グラフ 7">
          <a:extLst>
            <a:ext uri="{FF2B5EF4-FFF2-40B4-BE49-F238E27FC236}">
              <a16:creationId xmlns:a16="http://schemas.microsoft.com/office/drawing/2014/main" id="{F2B660EE-EA2B-4F8F-8DF7-ACE1EDF1A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10</xdr:col>
      <xdr:colOff>28575</xdr:colOff>
      <xdr:row>219</xdr:row>
      <xdr:rowOff>66675</xdr:rowOff>
    </xdr:from>
    <xdr:to>
      <xdr:col>15</xdr:col>
      <xdr:colOff>19050</xdr:colOff>
      <xdr:row>228</xdr:row>
      <xdr:rowOff>180975</xdr:rowOff>
    </xdr:to>
    <xdr:graphicFrame macro="">
      <xdr:nvGraphicFramePr>
        <xdr:cNvPr id="11" name="グラフ 10">
          <a:extLst>
            <a:ext uri="{FF2B5EF4-FFF2-40B4-BE49-F238E27FC236}">
              <a16:creationId xmlns:a16="http://schemas.microsoft.com/office/drawing/2014/main" id="{5E70834D-B413-44E6-9FF7-D53BDC4EA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66A20-EA62-4D45-949C-188E0280E7FB}">
  <sheetPr>
    <tabColor rgb="FFCC99FF"/>
    <pageSetUpPr fitToPage="1"/>
  </sheetPr>
  <dimension ref="A1:P659"/>
  <sheetViews>
    <sheetView tabSelected="1" view="pageBreakPreview" zoomScaleNormal="100" zoomScaleSheetLayoutView="100" workbookViewId="0">
      <selection activeCell="A25" sqref="A25"/>
    </sheetView>
  </sheetViews>
  <sheetFormatPr defaultRowHeight="13" x14ac:dyDescent="0.2"/>
  <cols>
    <col min="1" max="2" width="3.08984375" style="1" customWidth="1"/>
    <col min="3" max="3" width="12.6328125" style="1" customWidth="1"/>
    <col min="4" max="12" width="8.36328125" style="1" customWidth="1"/>
    <col min="13" max="13" width="8.08984375" style="1" customWidth="1"/>
    <col min="14" max="256" width="8.7265625" style="1"/>
    <col min="257" max="258" width="3.6328125" style="1" customWidth="1"/>
    <col min="259" max="259" width="12.6328125" style="1" customWidth="1"/>
    <col min="260" max="265" width="8.7265625" style="1"/>
    <col min="266" max="266" width="9" style="1" customWidth="1"/>
    <col min="267" max="512" width="8.7265625" style="1"/>
    <col min="513" max="514" width="3.6328125" style="1" customWidth="1"/>
    <col min="515" max="515" width="12.6328125" style="1" customWidth="1"/>
    <col min="516" max="521" width="8.7265625" style="1"/>
    <col min="522" max="522" width="9" style="1" customWidth="1"/>
    <col min="523" max="768" width="8.7265625" style="1"/>
    <col min="769" max="770" width="3.6328125" style="1" customWidth="1"/>
    <col min="771" max="771" width="12.6328125" style="1" customWidth="1"/>
    <col min="772" max="777" width="8.7265625" style="1"/>
    <col min="778" max="778" width="9" style="1" customWidth="1"/>
    <col min="779" max="1024" width="8.7265625" style="1"/>
    <col min="1025" max="1026" width="3.6328125" style="1" customWidth="1"/>
    <col min="1027" max="1027" width="12.6328125" style="1" customWidth="1"/>
    <col min="1028" max="1033" width="8.7265625" style="1"/>
    <col min="1034" max="1034" width="9" style="1" customWidth="1"/>
    <col min="1035" max="1280" width="8.7265625" style="1"/>
    <col min="1281" max="1282" width="3.6328125" style="1" customWidth="1"/>
    <col min="1283" max="1283" width="12.6328125" style="1" customWidth="1"/>
    <col min="1284" max="1289" width="8.7265625" style="1"/>
    <col min="1290" max="1290" width="9" style="1" customWidth="1"/>
    <col min="1291" max="1536" width="8.7265625" style="1"/>
    <col min="1537" max="1538" width="3.6328125" style="1" customWidth="1"/>
    <col min="1539" max="1539" width="12.6328125" style="1" customWidth="1"/>
    <col min="1540" max="1545" width="8.7265625" style="1"/>
    <col min="1546" max="1546" width="9" style="1" customWidth="1"/>
    <col min="1547" max="1792" width="8.7265625" style="1"/>
    <col min="1793" max="1794" width="3.6328125" style="1" customWidth="1"/>
    <col min="1795" max="1795" width="12.6328125" style="1" customWidth="1"/>
    <col min="1796" max="1801" width="8.7265625" style="1"/>
    <col min="1802" max="1802" width="9" style="1" customWidth="1"/>
    <col min="1803" max="2048" width="8.7265625" style="1"/>
    <col min="2049" max="2050" width="3.6328125" style="1" customWidth="1"/>
    <col min="2051" max="2051" width="12.6328125" style="1" customWidth="1"/>
    <col min="2052" max="2057" width="8.7265625" style="1"/>
    <col min="2058" max="2058" width="9" style="1" customWidth="1"/>
    <col min="2059" max="2304" width="8.7265625" style="1"/>
    <col min="2305" max="2306" width="3.6328125" style="1" customWidth="1"/>
    <col min="2307" max="2307" width="12.6328125" style="1" customWidth="1"/>
    <col min="2308" max="2313" width="8.7265625" style="1"/>
    <col min="2314" max="2314" width="9" style="1" customWidth="1"/>
    <col min="2315" max="2560" width="8.7265625" style="1"/>
    <col min="2561" max="2562" width="3.6328125" style="1" customWidth="1"/>
    <col min="2563" max="2563" width="12.6328125" style="1" customWidth="1"/>
    <col min="2564" max="2569" width="8.7265625" style="1"/>
    <col min="2570" max="2570" width="9" style="1" customWidth="1"/>
    <col min="2571" max="2816" width="8.7265625" style="1"/>
    <col min="2817" max="2818" width="3.6328125" style="1" customWidth="1"/>
    <col min="2819" max="2819" width="12.6328125" style="1" customWidth="1"/>
    <col min="2820" max="2825" width="8.7265625" style="1"/>
    <col min="2826" max="2826" width="9" style="1" customWidth="1"/>
    <col min="2827" max="3072" width="8.7265625" style="1"/>
    <col min="3073" max="3074" width="3.6328125" style="1" customWidth="1"/>
    <col min="3075" max="3075" width="12.6328125" style="1" customWidth="1"/>
    <col min="3076" max="3081" width="8.7265625" style="1"/>
    <col min="3082" max="3082" width="9" style="1" customWidth="1"/>
    <col min="3083" max="3328" width="8.7265625" style="1"/>
    <col min="3329" max="3330" width="3.6328125" style="1" customWidth="1"/>
    <col min="3331" max="3331" width="12.6328125" style="1" customWidth="1"/>
    <col min="3332" max="3337" width="8.7265625" style="1"/>
    <col min="3338" max="3338" width="9" style="1" customWidth="1"/>
    <col min="3339" max="3584" width="8.7265625" style="1"/>
    <col min="3585" max="3586" width="3.6328125" style="1" customWidth="1"/>
    <col min="3587" max="3587" width="12.6328125" style="1" customWidth="1"/>
    <col min="3588" max="3593" width="8.7265625" style="1"/>
    <col min="3594" max="3594" width="9" style="1" customWidth="1"/>
    <col min="3595" max="3840" width="8.7265625" style="1"/>
    <col min="3841" max="3842" width="3.6328125" style="1" customWidth="1"/>
    <col min="3843" max="3843" width="12.6328125" style="1" customWidth="1"/>
    <col min="3844" max="3849" width="8.7265625" style="1"/>
    <col min="3850" max="3850" width="9" style="1" customWidth="1"/>
    <col min="3851" max="4096" width="8.7265625" style="1"/>
    <col min="4097" max="4098" width="3.6328125" style="1" customWidth="1"/>
    <col min="4099" max="4099" width="12.6328125" style="1" customWidth="1"/>
    <col min="4100" max="4105" width="8.7265625" style="1"/>
    <col min="4106" max="4106" width="9" style="1" customWidth="1"/>
    <col min="4107" max="4352" width="8.7265625" style="1"/>
    <col min="4353" max="4354" width="3.6328125" style="1" customWidth="1"/>
    <col min="4355" max="4355" width="12.6328125" style="1" customWidth="1"/>
    <col min="4356" max="4361" width="8.7265625" style="1"/>
    <col min="4362" max="4362" width="9" style="1" customWidth="1"/>
    <col min="4363" max="4608" width="8.7265625" style="1"/>
    <col min="4609" max="4610" width="3.6328125" style="1" customWidth="1"/>
    <col min="4611" max="4611" width="12.6328125" style="1" customWidth="1"/>
    <col min="4612" max="4617" width="8.7265625" style="1"/>
    <col min="4618" max="4618" width="9" style="1" customWidth="1"/>
    <col min="4619" max="4864" width="8.7265625" style="1"/>
    <col min="4865" max="4866" width="3.6328125" style="1" customWidth="1"/>
    <col min="4867" max="4867" width="12.6328125" style="1" customWidth="1"/>
    <col min="4868" max="4873" width="8.7265625" style="1"/>
    <col min="4874" max="4874" width="9" style="1" customWidth="1"/>
    <col min="4875" max="5120" width="8.7265625" style="1"/>
    <col min="5121" max="5122" width="3.6328125" style="1" customWidth="1"/>
    <col min="5123" max="5123" width="12.6328125" style="1" customWidth="1"/>
    <col min="5124" max="5129" width="8.7265625" style="1"/>
    <col min="5130" max="5130" width="9" style="1" customWidth="1"/>
    <col min="5131" max="5376" width="8.7265625" style="1"/>
    <col min="5377" max="5378" width="3.6328125" style="1" customWidth="1"/>
    <col min="5379" max="5379" width="12.6328125" style="1" customWidth="1"/>
    <col min="5380" max="5385" width="8.7265625" style="1"/>
    <col min="5386" max="5386" width="9" style="1" customWidth="1"/>
    <col min="5387" max="5632" width="8.7265625" style="1"/>
    <col min="5633" max="5634" width="3.6328125" style="1" customWidth="1"/>
    <col min="5635" max="5635" width="12.6328125" style="1" customWidth="1"/>
    <col min="5636" max="5641" width="8.7265625" style="1"/>
    <col min="5642" max="5642" width="9" style="1" customWidth="1"/>
    <col min="5643" max="5888" width="8.7265625" style="1"/>
    <col min="5889" max="5890" width="3.6328125" style="1" customWidth="1"/>
    <col min="5891" max="5891" width="12.6328125" style="1" customWidth="1"/>
    <col min="5892" max="5897" width="8.7265625" style="1"/>
    <col min="5898" max="5898" width="9" style="1" customWidth="1"/>
    <col min="5899" max="6144" width="8.7265625" style="1"/>
    <col min="6145" max="6146" width="3.6328125" style="1" customWidth="1"/>
    <col min="6147" max="6147" width="12.6328125" style="1" customWidth="1"/>
    <col min="6148" max="6153" width="8.7265625" style="1"/>
    <col min="6154" max="6154" width="9" style="1" customWidth="1"/>
    <col min="6155" max="6400" width="8.7265625" style="1"/>
    <col min="6401" max="6402" width="3.6328125" style="1" customWidth="1"/>
    <col min="6403" max="6403" width="12.6328125" style="1" customWidth="1"/>
    <col min="6404" max="6409" width="8.7265625" style="1"/>
    <col min="6410" max="6410" width="9" style="1" customWidth="1"/>
    <col min="6411" max="6656" width="8.7265625" style="1"/>
    <col min="6657" max="6658" width="3.6328125" style="1" customWidth="1"/>
    <col min="6659" max="6659" width="12.6328125" style="1" customWidth="1"/>
    <col min="6660" max="6665" width="8.7265625" style="1"/>
    <col min="6666" max="6666" width="9" style="1" customWidth="1"/>
    <col min="6667" max="6912" width="8.7265625" style="1"/>
    <col min="6913" max="6914" width="3.6328125" style="1" customWidth="1"/>
    <col min="6915" max="6915" width="12.6328125" style="1" customWidth="1"/>
    <col min="6916" max="6921" width="8.7265625" style="1"/>
    <col min="6922" max="6922" width="9" style="1" customWidth="1"/>
    <col min="6923" max="7168" width="8.7265625" style="1"/>
    <col min="7169" max="7170" width="3.6328125" style="1" customWidth="1"/>
    <col min="7171" max="7171" width="12.6328125" style="1" customWidth="1"/>
    <col min="7172" max="7177" width="8.7265625" style="1"/>
    <col min="7178" max="7178" width="9" style="1" customWidth="1"/>
    <col min="7179" max="7424" width="8.7265625" style="1"/>
    <col min="7425" max="7426" width="3.6328125" style="1" customWidth="1"/>
    <col min="7427" max="7427" width="12.6328125" style="1" customWidth="1"/>
    <col min="7428" max="7433" width="8.7265625" style="1"/>
    <col min="7434" max="7434" width="9" style="1" customWidth="1"/>
    <col min="7435" max="7680" width="8.7265625" style="1"/>
    <col min="7681" max="7682" width="3.6328125" style="1" customWidth="1"/>
    <col min="7683" max="7683" width="12.6328125" style="1" customWidth="1"/>
    <col min="7684" max="7689" width="8.7265625" style="1"/>
    <col min="7690" max="7690" width="9" style="1" customWidth="1"/>
    <col min="7691" max="7936" width="8.7265625" style="1"/>
    <col min="7937" max="7938" width="3.6328125" style="1" customWidth="1"/>
    <col min="7939" max="7939" width="12.6328125" style="1" customWidth="1"/>
    <col min="7940" max="7945" width="8.7265625" style="1"/>
    <col min="7946" max="7946" width="9" style="1" customWidth="1"/>
    <col min="7947" max="8192" width="8.7265625" style="1"/>
    <col min="8193" max="8194" width="3.6328125" style="1" customWidth="1"/>
    <col min="8195" max="8195" width="12.6328125" style="1" customWidth="1"/>
    <col min="8196" max="8201" width="8.7265625" style="1"/>
    <col min="8202" max="8202" width="9" style="1" customWidth="1"/>
    <col min="8203" max="8448" width="8.7265625" style="1"/>
    <col min="8449" max="8450" width="3.6328125" style="1" customWidth="1"/>
    <col min="8451" max="8451" width="12.6328125" style="1" customWidth="1"/>
    <col min="8452" max="8457" width="8.7265625" style="1"/>
    <col min="8458" max="8458" width="9" style="1" customWidth="1"/>
    <col min="8459" max="8704" width="8.7265625" style="1"/>
    <col min="8705" max="8706" width="3.6328125" style="1" customWidth="1"/>
    <col min="8707" max="8707" width="12.6328125" style="1" customWidth="1"/>
    <col min="8708" max="8713" width="8.7265625" style="1"/>
    <col min="8714" max="8714" width="9" style="1" customWidth="1"/>
    <col min="8715" max="8960" width="8.7265625" style="1"/>
    <col min="8961" max="8962" width="3.6328125" style="1" customWidth="1"/>
    <col min="8963" max="8963" width="12.6328125" style="1" customWidth="1"/>
    <col min="8964" max="8969" width="8.7265625" style="1"/>
    <col min="8970" max="8970" width="9" style="1" customWidth="1"/>
    <col min="8971" max="9216" width="8.7265625" style="1"/>
    <col min="9217" max="9218" width="3.6328125" style="1" customWidth="1"/>
    <col min="9219" max="9219" width="12.6328125" style="1" customWidth="1"/>
    <col min="9220" max="9225" width="8.7265625" style="1"/>
    <col min="9226" max="9226" width="9" style="1" customWidth="1"/>
    <col min="9227" max="9472" width="8.7265625" style="1"/>
    <col min="9473" max="9474" width="3.6328125" style="1" customWidth="1"/>
    <col min="9475" max="9475" width="12.6328125" style="1" customWidth="1"/>
    <col min="9476" max="9481" width="8.7265625" style="1"/>
    <col min="9482" max="9482" width="9" style="1" customWidth="1"/>
    <col min="9483" max="9728" width="8.7265625" style="1"/>
    <col min="9729" max="9730" width="3.6328125" style="1" customWidth="1"/>
    <col min="9731" max="9731" width="12.6328125" style="1" customWidth="1"/>
    <col min="9732" max="9737" width="8.7265625" style="1"/>
    <col min="9738" max="9738" width="9" style="1" customWidth="1"/>
    <col min="9739" max="9984" width="8.7265625" style="1"/>
    <col min="9985" max="9986" width="3.6328125" style="1" customWidth="1"/>
    <col min="9987" max="9987" width="12.6328125" style="1" customWidth="1"/>
    <col min="9988" max="9993" width="8.7265625" style="1"/>
    <col min="9994" max="9994" width="9" style="1" customWidth="1"/>
    <col min="9995" max="10240" width="8.7265625" style="1"/>
    <col min="10241" max="10242" width="3.6328125" style="1" customWidth="1"/>
    <col min="10243" max="10243" width="12.6328125" style="1" customWidth="1"/>
    <col min="10244" max="10249" width="8.7265625" style="1"/>
    <col min="10250" max="10250" width="9" style="1" customWidth="1"/>
    <col min="10251" max="10496" width="8.7265625" style="1"/>
    <col min="10497" max="10498" width="3.6328125" style="1" customWidth="1"/>
    <col min="10499" max="10499" width="12.6328125" style="1" customWidth="1"/>
    <col min="10500" max="10505" width="8.7265625" style="1"/>
    <col min="10506" max="10506" width="9" style="1" customWidth="1"/>
    <col min="10507" max="10752" width="8.7265625" style="1"/>
    <col min="10753" max="10754" width="3.6328125" style="1" customWidth="1"/>
    <col min="10755" max="10755" width="12.6328125" style="1" customWidth="1"/>
    <col min="10756" max="10761" width="8.7265625" style="1"/>
    <col min="10762" max="10762" width="9" style="1" customWidth="1"/>
    <col min="10763" max="11008" width="8.7265625" style="1"/>
    <col min="11009" max="11010" width="3.6328125" style="1" customWidth="1"/>
    <col min="11011" max="11011" width="12.6328125" style="1" customWidth="1"/>
    <col min="11012" max="11017" width="8.7265625" style="1"/>
    <col min="11018" max="11018" width="9" style="1" customWidth="1"/>
    <col min="11019" max="11264" width="8.7265625" style="1"/>
    <col min="11265" max="11266" width="3.6328125" style="1" customWidth="1"/>
    <col min="11267" max="11267" width="12.6328125" style="1" customWidth="1"/>
    <col min="11268" max="11273" width="8.7265625" style="1"/>
    <col min="11274" max="11274" width="9" style="1" customWidth="1"/>
    <col min="11275" max="11520" width="8.7265625" style="1"/>
    <col min="11521" max="11522" width="3.6328125" style="1" customWidth="1"/>
    <col min="11523" max="11523" width="12.6328125" style="1" customWidth="1"/>
    <col min="11524" max="11529" width="8.7265625" style="1"/>
    <col min="11530" max="11530" width="9" style="1" customWidth="1"/>
    <col min="11531" max="11776" width="8.7265625" style="1"/>
    <col min="11777" max="11778" width="3.6328125" style="1" customWidth="1"/>
    <col min="11779" max="11779" width="12.6328125" style="1" customWidth="1"/>
    <col min="11780" max="11785" width="8.7265625" style="1"/>
    <col min="11786" max="11786" width="9" style="1" customWidth="1"/>
    <col min="11787" max="12032" width="8.7265625" style="1"/>
    <col min="12033" max="12034" width="3.6328125" style="1" customWidth="1"/>
    <col min="12035" max="12035" width="12.6328125" style="1" customWidth="1"/>
    <col min="12036" max="12041" width="8.7265625" style="1"/>
    <col min="12042" max="12042" width="9" style="1" customWidth="1"/>
    <col min="12043" max="12288" width="8.7265625" style="1"/>
    <col min="12289" max="12290" width="3.6328125" style="1" customWidth="1"/>
    <col min="12291" max="12291" width="12.6328125" style="1" customWidth="1"/>
    <col min="12292" max="12297" width="8.7265625" style="1"/>
    <col min="12298" max="12298" width="9" style="1" customWidth="1"/>
    <col min="12299" max="12544" width="8.7265625" style="1"/>
    <col min="12545" max="12546" width="3.6328125" style="1" customWidth="1"/>
    <col min="12547" max="12547" width="12.6328125" style="1" customWidth="1"/>
    <col min="12548" max="12553" width="8.7265625" style="1"/>
    <col min="12554" max="12554" width="9" style="1" customWidth="1"/>
    <col min="12555" max="12800" width="8.7265625" style="1"/>
    <col min="12801" max="12802" width="3.6328125" style="1" customWidth="1"/>
    <col min="12803" max="12803" width="12.6328125" style="1" customWidth="1"/>
    <col min="12804" max="12809" width="8.7265625" style="1"/>
    <col min="12810" max="12810" width="9" style="1" customWidth="1"/>
    <col min="12811" max="13056" width="8.7265625" style="1"/>
    <col min="13057" max="13058" width="3.6328125" style="1" customWidth="1"/>
    <col min="13059" max="13059" width="12.6328125" style="1" customWidth="1"/>
    <col min="13060" max="13065" width="8.7265625" style="1"/>
    <col min="13066" max="13066" width="9" style="1" customWidth="1"/>
    <col min="13067" max="13312" width="8.7265625" style="1"/>
    <col min="13313" max="13314" width="3.6328125" style="1" customWidth="1"/>
    <col min="13315" max="13315" width="12.6328125" style="1" customWidth="1"/>
    <col min="13316" max="13321" width="8.7265625" style="1"/>
    <col min="13322" max="13322" width="9" style="1" customWidth="1"/>
    <col min="13323" max="13568" width="8.7265625" style="1"/>
    <col min="13569" max="13570" width="3.6328125" style="1" customWidth="1"/>
    <col min="13571" max="13571" width="12.6328125" style="1" customWidth="1"/>
    <col min="13572" max="13577" width="8.7265625" style="1"/>
    <col min="13578" max="13578" width="9" style="1" customWidth="1"/>
    <col min="13579" max="13824" width="8.7265625" style="1"/>
    <col min="13825" max="13826" width="3.6328125" style="1" customWidth="1"/>
    <col min="13827" max="13827" width="12.6328125" style="1" customWidth="1"/>
    <col min="13828" max="13833" width="8.7265625" style="1"/>
    <col min="13834" max="13834" width="9" style="1" customWidth="1"/>
    <col min="13835" max="14080" width="8.7265625" style="1"/>
    <col min="14081" max="14082" width="3.6328125" style="1" customWidth="1"/>
    <col min="14083" max="14083" width="12.6328125" style="1" customWidth="1"/>
    <col min="14084" max="14089" width="8.7265625" style="1"/>
    <col min="14090" max="14090" width="9" style="1" customWidth="1"/>
    <col min="14091" max="14336" width="8.7265625" style="1"/>
    <col min="14337" max="14338" width="3.6328125" style="1" customWidth="1"/>
    <col min="14339" max="14339" width="12.6328125" style="1" customWidth="1"/>
    <col min="14340" max="14345" width="8.7265625" style="1"/>
    <col min="14346" max="14346" width="9" style="1" customWidth="1"/>
    <col min="14347" max="14592" width="8.7265625" style="1"/>
    <col min="14593" max="14594" width="3.6328125" style="1" customWidth="1"/>
    <col min="14595" max="14595" width="12.6328125" style="1" customWidth="1"/>
    <col min="14596" max="14601" width="8.7265625" style="1"/>
    <col min="14602" max="14602" width="9" style="1" customWidth="1"/>
    <col min="14603" max="14848" width="8.7265625" style="1"/>
    <col min="14849" max="14850" width="3.6328125" style="1" customWidth="1"/>
    <col min="14851" max="14851" width="12.6328125" style="1" customWidth="1"/>
    <col min="14852" max="14857" width="8.7265625" style="1"/>
    <col min="14858" max="14858" width="9" style="1" customWidth="1"/>
    <col min="14859" max="15104" width="8.7265625" style="1"/>
    <col min="15105" max="15106" width="3.6328125" style="1" customWidth="1"/>
    <col min="15107" max="15107" width="12.6328125" style="1" customWidth="1"/>
    <col min="15108" max="15113" width="8.7265625" style="1"/>
    <col min="15114" max="15114" width="9" style="1" customWidth="1"/>
    <col min="15115" max="15360" width="8.7265625" style="1"/>
    <col min="15361" max="15362" width="3.6328125" style="1" customWidth="1"/>
    <col min="15363" max="15363" width="12.6328125" style="1" customWidth="1"/>
    <col min="15364" max="15369" width="8.7265625" style="1"/>
    <col min="15370" max="15370" width="9" style="1" customWidth="1"/>
    <col min="15371" max="15616" width="8.7265625" style="1"/>
    <col min="15617" max="15618" width="3.6328125" style="1" customWidth="1"/>
    <col min="15619" max="15619" width="12.6328125" style="1" customWidth="1"/>
    <col min="15620" max="15625" width="8.7265625" style="1"/>
    <col min="15626" max="15626" width="9" style="1" customWidth="1"/>
    <col min="15627" max="15872" width="8.7265625" style="1"/>
    <col min="15873" max="15874" width="3.6328125" style="1" customWidth="1"/>
    <col min="15875" max="15875" width="12.6328125" style="1" customWidth="1"/>
    <col min="15876" max="15881" width="8.7265625" style="1"/>
    <col min="15882" max="15882" width="9" style="1" customWidth="1"/>
    <col min="15883" max="16128" width="8.7265625" style="1"/>
    <col min="16129" max="16130" width="3.6328125" style="1" customWidth="1"/>
    <col min="16131" max="16131" width="12.6328125" style="1" customWidth="1"/>
    <col min="16132" max="16137" width="8.7265625" style="1"/>
    <col min="16138" max="16138" width="9" style="1" customWidth="1"/>
    <col min="16139" max="16384" width="8.7265625" style="1"/>
  </cols>
  <sheetData>
    <row r="1" spans="1:15" ht="15" customHeight="1" x14ac:dyDescent="0.2">
      <c r="A1" s="170" t="s">
        <v>224</v>
      </c>
      <c r="B1" s="170"/>
      <c r="C1" s="170"/>
      <c r="D1" s="170"/>
      <c r="E1" s="170"/>
      <c r="F1" s="170"/>
      <c r="G1" s="170"/>
      <c r="H1" s="170"/>
      <c r="I1" s="170"/>
      <c r="J1" s="170"/>
      <c r="K1" s="171"/>
      <c r="L1" s="171"/>
      <c r="M1" s="171"/>
      <c r="N1" s="171"/>
      <c r="O1" s="171"/>
    </row>
    <row r="2" spans="1:15" ht="15" customHeight="1" x14ac:dyDescent="0.2">
      <c r="M2" s="1" t="s">
        <v>272</v>
      </c>
    </row>
    <row r="3" spans="1:15" ht="15" customHeight="1" x14ac:dyDescent="0.2">
      <c r="A3" s="2" t="s">
        <v>37</v>
      </c>
    </row>
    <row r="4" spans="1:15" ht="15" customHeight="1" x14ac:dyDescent="0.2">
      <c r="A4" s="1" t="s">
        <v>225</v>
      </c>
    </row>
    <row r="5" spans="1:15" ht="15" customHeight="1" x14ac:dyDescent="0.2">
      <c r="A5" s="1" t="s">
        <v>38</v>
      </c>
    </row>
    <row r="6" spans="1:15" ht="15" customHeight="1" x14ac:dyDescent="0.2"/>
    <row r="7" spans="1:15" ht="15" customHeight="1" x14ac:dyDescent="0.2">
      <c r="A7" s="2" t="s">
        <v>39</v>
      </c>
    </row>
    <row r="8" spans="1:15" ht="15" customHeight="1" x14ac:dyDescent="0.2">
      <c r="A8" s="1" t="s">
        <v>226</v>
      </c>
    </row>
    <row r="9" spans="1:15" ht="15" customHeight="1" x14ac:dyDescent="0.2"/>
    <row r="10" spans="1:15" ht="15" customHeight="1" x14ac:dyDescent="0.2">
      <c r="A10" s="2" t="s">
        <v>40</v>
      </c>
    </row>
    <row r="11" spans="1:15" ht="15" customHeight="1" x14ac:dyDescent="0.2">
      <c r="A11" s="1" t="s">
        <v>227</v>
      </c>
    </row>
    <row r="12" spans="1:15" ht="15" customHeight="1" x14ac:dyDescent="0.2">
      <c r="A12" s="1" t="s">
        <v>228</v>
      </c>
    </row>
    <row r="13" spans="1:15" ht="15" customHeight="1" x14ac:dyDescent="0.2"/>
    <row r="14" spans="1:15" ht="15" customHeight="1" x14ac:dyDescent="0.2">
      <c r="A14" s="2" t="s">
        <v>41</v>
      </c>
    </row>
    <row r="15" spans="1:15" ht="15" customHeight="1" x14ac:dyDescent="0.2">
      <c r="A15" s="1" t="s">
        <v>229</v>
      </c>
    </row>
    <row r="16" spans="1:15" ht="15" customHeight="1" x14ac:dyDescent="0.2"/>
    <row r="17" spans="1:9" ht="15" customHeight="1" thickBot="1" x14ac:dyDescent="0.25">
      <c r="A17" s="2" t="s">
        <v>42</v>
      </c>
    </row>
    <row r="18" spans="1:9" ht="15" customHeight="1" x14ac:dyDescent="0.2">
      <c r="C18" s="3"/>
      <c r="D18" s="68" t="s">
        <v>230</v>
      </c>
      <c r="E18" s="35" t="s">
        <v>220</v>
      </c>
      <c r="F18" s="35" t="s">
        <v>43</v>
      </c>
    </row>
    <row r="19" spans="1:9" ht="15" customHeight="1" x14ac:dyDescent="0.2">
      <c r="C19" s="84" t="s">
        <v>44</v>
      </c>
      <c r="D19" s="67">
        <v>677</v>
      </c>
      <c r="E19" s="36">
        <v>671</v>
      </c>
      <c r="F19" s="36">
        <v>628</v>
      </c>
    </row>
    <row r="20" spans="1:9" ht="15" customHeight="1" x14ac:dyDescent="0.2">
      <c r="C20" s="84" t="s">
        <v>45</v>
      </c>
      <c r="D20" s="67">
        <v>213</v>
      </c>
      <c r="E20" s="36">
        <v>334</v>
      </c>
      <c r="F20" s="36">
        <v>325</v>
      </c>
    </row>
    <row r="21" spans="1:9" ht="15" customHeight="1" thickBot="1" x14ac:dyDescent="0.25">
      <c r="C21" s="84" t="s">
        <v>46</v>
      </c>
      <c r="D21" s="37">
        <f>ROUND(D20/D19,3)</f>
        <v>0.315</v>
      </c>
      <c r="E21" s="27">
        <f>ROUND(E20/E19,3)</f>
        <v>0.498</v>
      </c>
      <c r="F21" s="27">
        <f>ROUND(F20/F19,3)</f>
        <v>0.51800000000000002</v>
      </c>
    </row>
    <row r="22" spans="1:9" ht="15" customHeight="1" x14ac:dyDescent="0.2">
      <c r="C22" s="4"/>
      <c r="D22" s="5"/>
      <c r="E22" s="5"/>
      <c r="F22" s="5"/>
    </row>
    <row r="23" spans="1:9" ht="15" customHeight="1" x14ac:dyDescent="0.2">
      <c r="C23" s="4"/>
      <c r="D23" s="5"/>
      <c r="E23" s="5"/>
      <c r="F23" s="5"/>
    </row>
    <row r="24" spans="1:9" ht="15" customHeight="1" x14ac:dyDescent="0.2">
      <c r="A24" s="2" t="s">
        <v>276</v>
      </c>
    </row>
    <row r="25" spans="1:9" ht="15" customHeight="1" x14ac:dyDescent="0.2"/>
    <row r="26" spans="1:9" ht="15" customHeight="1" x14ac:dyDescent="0.2">
      <c r="A26" s="1" t="s">
        <v>47</v>
      </c>
    </row>
    <row r="27" spans="1:9" ht="15" customHeight="1" x14ac:dyDescent="0.2"/>
    <row r="28" spans="1:9" ht="15" customHeight="1" thickBot="1" x14ac:dyDescent="0.25">
      <c r="A28" s="6" t="s">
        <v>48</v>
      </c>
    </row>
    <row r="29" spans="1:9" ht="15" customHeight="1" x14ac:dyDescent="0.2">
      <c r="B29" s="6"/>
      <c r="C29" s="76"/>
      <c r="D29" s="129" t="s">
        <v>231</v>
      </c>
      <c r="E29" s="130"/>
      <c r="F29" s="132" t="s">
        <v>220</v>
      </c>
      <c r="G29" s="126"/>
      <c r="H29" s="132" t="s">
        <v>43</v>
      </c>
      <c r="I29" s="126"/>
    </row>
    <row r="30" spans="1:9" ht="15" customHeight="1" x14ac:dyDescent="0.2">
      <c r="C30" s="84" t="s">
        <v>49</v>
      </c>
      <c r="D30" s="39">
        <v>140</v>
      </c>
      <c r="E30" s="40">
        <f>ROUND(D30/(D30+D31+D32),3)</f>
        <v>0.65700000000000003</v>
      </c>
      <c r="F30" s="38">
        <v>228</v>
      </c>
      <c r="G30" s="7">
        <f>ROUND(F30/(F30+F31),3)</f>
        <v>0.68300000000000005</v>
      </c>
      <c r="H30" s="38">
        <v>227</v>
      </c>
      <c r="I30" s="7">
        <f>ROUND(H30/(H30+H31),3)</f>
        <v>0.70099999999999996</v>
      </c>
    </row>
    <row r="31" spans="1:9" ht="15" customHeight="1" x14ac:dyDescent="0.2">
      <c r="C31" s="84" t="s">
        <v>50</v>
      </c>
      <c r="D31" s="39">
        <v>69</v>
      </c>
      <c r="E31" s="40">
        <f>ROUND(D31/(D31+D32+D30),3)</f>
        <v>0.32400000000000001</v>
      </c>
      <c r="F31" s="38">
        <v>106</v>
      </c>
      <c r="G31" s="7">
        <f>1-G30</f>
        <v>0.31699999999999995</v>
      </c>
      <c r="H31" s="38">
        <v>97</v>
      </c>
      <c r="I31" s="7">
        <f>1-I30</f>
        <v>0.29900000000000004</v>
      </c>
    </row>
    <row r="32" spans="1:9" ht="15" customHeight="1" x14ac:dyDescent="0.2">
      <c r="C32" s="84" t="s">
        <v>206</v>
      </c>
      <c r="D32" s="69">
        <v>4</v>
      </c>
      <c r="E32" s="40">
        <f>ROUND(D32/(D32+D30+D31),3)</f>
        <v>1.9E-2</v>
      </c>
      <c r="F32" s="71" t="s">
        <v>67</v>
      </c>
      <c r="G32" s="28" t="s">
        <v>67</v>
      </c>
      <c r="H32" s="88" t="s">
        <v>67</v>
      </c>
      <c r="I32" s="9" t="s">
        <v>67</v>
      </c>
    </row>
    <row r="33" spans="1:9" ht="15" customHeight="1" thickBot="1" x14ac:dyDescent="0.25">
      <c r="C33" s="84" t="s">
        <v>51</v>
      </c>
      <c r="D33" s="41">
        <f>SUM(D30:D32)</f>
        <v>213</v>
      </c>
      <c r="E33" s="42">
        <f>SUM(E30:E32)</f>
        <v>1</v>
      </c>
      <c r="F33" s="38">
        <f>SUM(F30:F31)</f>
        <v>334</v>
      </c>
      <c r="G33" s="7">
        <f>SUM(G30:G31)</f>
        <v>1</v>
      </c>
      <c r="H33" s="38">
        <f>SUM(H30:H31)</f>
        <v>324</v>
      </c>
      <c r="I33" s="7">
        <f>SUM(I30:I31)</f>
        <v>1</v>
      </c>
    </row>
    <row r="34" spans="1:9" ht="15" customHeight="1" x14ac:dyDescent="0.2">
      <c r="D34" s="8"/>
    </row>
    <row r="35" spans="1:9" ht="15" customHeight="1" thickBot="1" x14ac:dyDescent="0.25">
      <c r="A35" s="6" t="s">
        <v>52</v>
      </c>
    </row>
    <row r="36" spans="1:9" ht="15" customHeight="1" x14ac:dyDescent="0.2">
      <c r="B36" s="6"/>
      <c r="C36" s="76"/>
      <c r="D36" s="129" t="s">
        <v>230</v>
      </c>
      <c r="E36" s="130"/>
      <c r="F36" s="132" t="s">
        <v>221</v>
      </c>
      <c r="G36" s="126"/>
      <c r="H36" s="132" t="s">
        <v>53</v>
      </c>
      <c r="I36" s="126"/>
    </row>
    <row r="37" spans="1:9" ht="15" customHeight="1" x14ac:dyDescent="0.2">
      <c r="C37" s="84" t="s">
        <v>54</v>
      </c>
      <c r="D37" s="39">
        <v>119</v>
      </c>
      <c r="E37" s="40">
        <f>ROUND(D37/(D37+D38+D39),3)</f>
        <v>0.55900000000000005</v>
      </c>
      <c r="F37" s="38">
        <v>169</v>
      </c>
      <c r="G37" s="7">
        <f>ROUND(F37/(F37+F38),3)</f>
        <v>0.50600000000000001</v>
      </c>
      <c r="H37" s="38">
        <v>163</v>
      </c>
      <c r="I37" s="7">
        <f>ROUND(H37/(H37+H38),3)</f>
        <v>0.503</v>
      </c>
    </row>
    <row r="38" spans="1:9" ht="15" customHeight="1" x14ac:dyDescent="0.2">
      <c r="C38" s="84" t="s">
        <v>55</v>
      </c>
      <c r="D38" s="39">
        <v>90</v>
      </c>
      <c r="E38" s="40">
        <f>ROUND(D38/(D37+D38+D39),3)</f>
        <v>0.42299999999999999</v>
      </c>
      <c r="F38" s="38">
        <v>165</v>
      </c>
      <c r="G38" s="7">
        <f>1-G37</f>
        <v>0.49399999999999999</v>
      </c>
      <c r="H38" s="38">
        <v>161</v>
      </c>
      <c r="I38" s="7">
        <f>1-I37</f>
        <v>0.497</v>
      </c>
    </row>
    <row r="39" spans="1:9" ht="15" customHeight="1" x14ac:dyDescent="0.2">
      <c r="C39" s="84" t="s">
        <v>206</v>
      </c>
      <c r="D39" s="69">
        <v>4</v>
      </c>
      <c r="E39" s="40">
        <f>ROUND(D39/(D37+D38+D39),3)</f>
        <v>1.9E-2</v>
      </c>
      <c r="F39" s="38"/>
      <c r="G39" s="7"/>
      <c r="H39" s="38"/>
      <c r="I39" s="7"/>
    </row>
    <row r="40" spans="1:9" ht="15" customHeight="1" thickBot="1" x14ac:dyDescent="0.25">
      <c r="C40" s="84" t="s">
        <v>51</v>
      </c>
      <c r="D40" s="41">
        <f>SUM(D37:D39)</f>
        <v>213</v>
      </c>
      <c r="E40" s="42">
        <f>ROUND(D40/(D38+D39+D37),3)</f>
        <v>1</v>
      </c>
      <c r="F40" s="38">
        <f>SUM(F37:F38)</f>
        <v>334</v>
      </c>
      <c r="G40" s="7">
        <f>SUM(G37:G38)</f>
        <v>1</v>
      </c>
      <c r="H40" s="38">
        <f>SUM(H37:H38)</f>
        <v>324</v>
      </c>
      <c r="I40" s="7">
        <f>SUM(I37:I38)</f>
        <v>1</v>
      </c>
    </row>
    <row r="41" spans="1:9" ht="15" customHeight="1" x14ac:dyDescent="0.2"/>
    <row r="42" spans="1:9" ht="15" customHeight="1" thickBot="1" x14ac:dyDescent="0.25">
      <c r="A42" s="6" t="s">
        <v>56</v>
      </c>
    </row>
    <row r="43" spans="1:9" ht="15" customHeight="1" x14ac:dyDescent="0.2">
      <c r="B43" s="6"/>
      <c r="C43" s="3"/>
      <c r="D43" s="129" t="s">
        <v>230</v>
      </c>
      <c r="E43" s="130"/>
      <c r="F43" s="132" t="s">
        <v>221</v>
      </c>
      <c r="G43" s="126"/>
      <c r="H43" s="132" t="s">
        <v>53</v>
      </c>
      <c r="I43" s="126"/>
    </row>
    <row r="44" spans="1:9" ht="15" customHeight="1" x14ac:dyDescent="0.2">
      <c r="C44" s="84" t="s">
        <v>57</v>
      </c>
      <c r="D44" s="45">
        <v>137</v>
      </c>
      <c r="E44" s="40">
        <f t="shared" ref="E44:E53" si="0">D44/D$54</f>
        <v>0.64319248826291076</v>
      </c>
      <c r="F44" s="19">
        <v>218</v>
      </c>
      <c r="G44" s="7">
        <f t="shared" ref="G44:G53" si="1">F44/F$54</f>
        <v>0.65269461077844315</v>
      </c>
      <c r="H44" s="19">
        <v>216</v>
      </c>
      <c r="I44" s="7">
        <f t="shared" ref="I44:I53" si="2">H44/H$54</f>
        <v>0.66461538461538461</v>
      </c>
    </row>
    <row r="45" spans="1:9" ht="15" customHeight="1" x14ac:dyDescent="0.2">
      <c r="C45" s="84" t="s">
        <v>58</v>
      </c>
      <c r="D45" s="45">
        <v>1</v>
      </c>
      <c r="E45" s="40">
        <f t="shared" si="0"/>
        <v>4.6948356807511738E-3</v>
      </c>
      <c r="F45" s="19">
        <v>10</v>
      </c>
      <c r="G45" s="7">
        <f t="shared" si="1"/>
        <v>2.9940119760479042E-2</v>
      </c>
      <c r="H45" s="19">
        <v>7</v>
      </c>
      <c r="I45" s="7">
        <f t="shared" si="2"/>
        <v>2.1538461538461538E-2</v>
      </c>
    </row>
    <row r="46" spans="1:9" ht="15" customHeight="1" x14ac:dyDescent="0.2">
      <c r="C46" s="84" t="s">
        <v>59</v>
      </c>
      <c r="D46" s="45">
        <v>31</v>
      </c>
      <c r="E46" s="40">
        <f t="shared" si="0"/>
        <v>0.14553990610328638</v>
      </c>
      <c r="F46" s="19">
        <v>37</v>
      </c>
      <c r="G46" s="7">
        <f t="shared" si="1"/>
        <v>0.11077844311377245</v>
      </c>
      <c r="H46" s="19">
        <v>41</v>
      </c>
      <c r="I46" s="7">
        <f t="shared" si="2"/>
        <v>0.12615384615384614</v>
      </c>
    </row>
    <row r="47" spans="1:9" ht="15" customHeight="1" x14ac:dyDescent="0.2">
      <c r="C47" s="84" t="s">
        <v>60</v>
      </c>
      <c r="D47" s="46">
        <v>7</v>
      </c>
      <c r="E47" s="40">
        <f t="shared" si="0"/>
        <v>3.2863849765258218E-2</v>
      </c>
      <c r="F47" s="44">
        <v>17</v>
      </c>
      <c r="G47" s="7">
        <f t="shared" si="1"/>
        <v>5.089820359281437E-2</v>
      </c>
      <c r="H47" s="44">
        <v>17</v>
      </c>
      <c r="I47" s="7">
        <f t="shared" si="2"/>
        <v>5.2307692307692305E-2</v>
      </c>
    </row>
    <row r="48" spans="1:9" ht="15" customHeight="1" x14ac:dyDescent="0.2">
      <c r="C48" s="84" t="s">
        <v>61</v>
      </c>
      <c r="D48" s="46">
        <v>14</v>
      </c>
      <c r="E48" s="40">
        <f t="shared" si="0"/>
        <v>6.5727699530516437E-2</v>
      </c>
      <c r="F48" s="44">
        <v>24</v>
      </c>
      <c r="G48" s="7">
        <f t="shared" si="1"/>
        <v>7.1856287425149698E-2</v>
      </c>
      <c r="H48" s="44">
        <v>13</v>
      </c>
      <c r="I48" s="7">
        <f t="shared" si="2"/>
        <v>0.04</v>
      </c>
    </row>
    <row r="49" spans="1:9" ht="15" customHeight="1" x14ac:dyDescent="0.2">
      <c r="C49" s="84" t="s">
        <v>62</v>
      </c>
      <c r="D49" s="46">
        <v>2</v>
      </c>
      <c r="E49" s="40">
        <f t="shared" si="0"/>
        <v>9.3896713615023476E-3</v>
      </c>
      <c r="F49" s="44">
        <v>2</v>
      </c>
      <c r="G49" s="7">
        <f t="shared" si="1"/>
        <v>5.9880239520958087E-3</v>
      </c>
      <c r="H49" s="44">
        <v>7</v>
      </c>
      <c r="I49" s="7">
        <f t="shared" si="2"/>
        <v>2.1538461538461538E-2</v>
      </c>
    </row>
    <row r="50" spans="1:9" ht="15" customHeight="1" x14ac:dyDescent="0.2">
      <c r="C50" s="84" t="s">
        <v>63</v>
      </c>
      <c r="D50" s="46">
        <v>2</v>
      </c>
      <c r="E50" s="40">
        <f t="shared" si="0"/>
        <v>9.3896713615023476E-3</v>
      </c>
      <c r="F50" s="44">
        <v>3</v>
      </c>
      <c r="G50" s="7">
        <f t="shared" si="1"/>
        <v>8.9820359281437123E-3</v>
      </c>
      <c r="H50" s="44">
        <v>5</v>
      </c>
      <c r="I50" s="7">
        <f t="shared" si="2"/>
        <v>1.5384615384615385E-2</v>
      </c>
    </row>
    <row r="51" spans="1:9" ht="15" customHeight="1" x14ac:dyDescent="0.2">
      <c r="C51" s="43" t="s">
        <v>64</v>
      </c>
      <c r="D51" s="46">
        <v>8</v>
      </c>
      <c r="E51" s="40">
        <f t="shared" si="0"/>
        <v>3.7558685446009391E-2</v>
      </c>
      <c r="F51" s="44">
        <v>3</v>
      </c>
      <c r="G51" s="7">
        <f t="shared" si="1"/>
        <v>8.9820359281437123E-3</v>
      </c>
      <c r="H51" s="44">
        <v>12</v>
      </c>
      <c r="I51" s="7">
        <f t="shared" si="2"/>
        <v>3.6923076923076927E-2</v>
      </c>
    </row>
    <row r="52" spans="1:9" ht="15" customHeight="1" x14ac:dyDescent="0.2">
      <c r="C52" s="84" t="s">
        <v>65</v>
      </c>
      <c r="D52" s="46">
        <v>3</v>
      </c>
      <c r="E52" s="40">
        <f t="shared" si="0"/>
        <v>1.4084507042253521E-2</v>
      </c>
      <c r="F52" s="44">
        <v>8</v>
      </c>
      <c r="G52" s="7">
        <f t="shared" si="1"/>
        <v>2.3952095808383235E-2</v>
      </c>
      <c r="H52" s="44">
        <v>5</v>
      </c>
      <c r="I52" s="7">
        <f t="shared" si="2"/>
        <v>1.5384615384615385E-2</v>
      </c>
    </row>
    <row r="53" spans="1:9" ht="15" customHeight="1" x14ac:dyDescent="0.2">
      <c r="C53" s="84" t="s">
        <v>66</v>
      </c>
      <c r="D53" s="46">
        <v>8</v>
      </c>
      <c r="E53" s="40">
        <f t="shared" si="0"/>
        <v>3.7558685446009391E-2</v>
      </c>
      <c r="F53" s="44">
        <v>12</v>
      </c>
      <c r="G53" s="7">
        <f t="shared" si="1"/>
        <v>3.5928143712574849E-2</v>
      </c>
      <c r="H53" s="44">
        <v>2</v>
      </c>
      <c r="I53" s="7">
        <f t="shared" si="2"/>
        <v>6.1538461538461538E-3</v>
      </c>
    </row>
    <row r="54" spans="1:9" ht="15" customHeight="1" thickBot="1" x14ac:dyDescent="0.25">
      <c r="C54" s="84" t="s">
        <v>51</v>
      </c>
      <c r="D54" s="47">
        <f t="shared" ref="D54:I54" si="3">SUM(D44:D53)</f>
        <v>213</v>
      </c>
      <c r="E54" s="42">
        <f t="shared" si="3"/>
        <v>1</v>
      </c>
      <c r="F54" s="89">
        <f t="shared" si="3"/>
        <v>334</v>
      </c>
      <c r="G54" s="7">
        <f t="shared" si="3"/>
        <v>1.0000000000000002</v>
      </c>
      <c r="H54" s="89">
        <f t="shared" si="3"/>
        <v>325</v>
      </c>
      <c r="I54" s="7">
        <f t="shared" si="3"/>
        <v>1</v>
      </c>
    </row>
    <row r="55" spans="1:9" ht="15" customHeight="1" x14ac:dyDescent="0.2">
      <c r="F55" s="10">
        <f>SUM(F44:F53)</f>
        <v>334</v>
      </c>
      <c r="G55" s="10"/>
      <c r="H55" s="10">
        <f>SUM(H44:H53)</f>
        <v>325</v>
      </c>
    </row>
    <row r="56" spans="1:9" ht="15" customHeight="1" thickBot="1" x14ac:dyDescent="0.25">
      <c r="A56" s="6" t="s">
        <v>68</v>
      </c>
      <c r="F56" s="10"/>
      <c r="G56" s="10"/>
      <c r="H56" s="10"/>
    </row>
    <row r="57" spans="1:9" ht="15" customHeight="1" x14ac:dyDescent="0.2">
      <c r="B57" s="6"/>
      <c r="C57" s="3"/>
      <c r="D57" s="129" t="s">
        <v>230</v>
      </c>
      <c r="E57" s="130"/>
      <c r="F57" s="132" t="s">
        <v>221</v>
      </c>
      <c r="G57" s="126"/>
      <c r="H57" s="132" t="s">
        <v>53</v>
      </c>
      <c r="I57" s="126"/>
    </row>
    <row r="58" spans="1:9" ht="15" customHeight="1" x14ac:dyDescent="0.2">
      <c r="C58" s="84" t="s">
        <v>57</v>
      </c>
      <c r="D58" s="50">
        <v>139</v>
      </c>
      <c r="E58" s="40">
        <f t="shared" ref="E58:E67" si="4">D58/D$68</f>
        <v>0.65258215962441313</v>
      </c>
      <c r="F58" s="48">
        <v>234</v>
      </c>
      <c r="G58" s="7">
        <f t="shared" ref="G58:G67" si="5">F58/F$68</f>
        <v>0.70059880239520955</v>
      </c>
      <c r="H58" s="48">
        <v>244</v>
      </c>
      <c r="I58" s="7">
        <f t="shared" ref="I58:I67" si="6">H58/H$68</f>
        <v>0.75076923076923074</v>
      </c>
    </row>
    <row r="59" spans="1:9" ht="15" customHeight="1" x14ac:dyDescent="0.2">
      <c r="C59" s="84" t="s">
        <v>58</v>
      </c>
      <c r="D59" s="51">
        <v>7</v>
      </c>
      <c r="E59" s="40">
        <f t="shared" si="4"/>
        <v>3.2863849765258218E-2</v>
      </c>
      <c r="F59" s="49">
        <v>19</v>
      </c>
      <c r="G59" s="7">
        <f t="shared" si="5"/>
        <v>5.6886227544910177E-2</v>
      </c>
      <c r="H59" s="49">
        <v>22</v>
      </c>
      <c r="I59" s="7">
        <f t="shared" si="6"/>
        <v>6.7692307692307691E-2</v>
      </c>
    </row>
    <row r="60" spans="1:9" ht="15" customHeight="1" x14ac:dyDescent="0.2">
      <c r="C60" s="84" t="s">
        <v>59</v>
      </c>
      <c r="D60" s="50">
        <v>24</v>
      </c>
      <c r="E60" s="40">
        <f t="shared" si="4"/>
        <v>0.11267605633802817</v>
      </c>
      <c r="F60" s="48">
        <v>22</v>
      </c>
      <c r="G60" s="7">
        <f t="shared" si="5"/>
        <v>6.5868263473053898E-2</v>
      </c>
      <c r="H60" s="48">
        <v>12</v>
      </c>
      <c r="I60" s="7">
        <f t="shared" si="6"/>
        <v>3.6923076923076927E-2</v>
      </c>
    </row>
    <row r="61" spans="1:9" ht="15" customHeight="1" x14ac:dyDescent="0.2">
      <c r="C61" s="84" t="s">
        <v>60</v>
      </c>
      <c r="D61" s="51">
        <v>7</v>
      </c>
      <c r="E61" s="40">
        <f t="shared" si="4"/>
        <v>3.2863849765258218E-2</v>
      </c>
      <c r="F61" s="49">
        <v>12</v>
      </c>
      <c r="G61" s="7">
        <f t="shared" si="5"/>
        <v>3.5928143712574849E-2</v>
      </c>
      <c r="H61" s="49">
        <v>6</v>
      </c>
      <c r="I61" s="7">
        <f t="shared" si="6"/>
        <v>1.8461538461538463E-2</v>
      </c>
    </row>
    <row r="62" spans="1:9" ht="15" customHeight="1" x14ac:dyDescent="0.2">
      <c r="C62" s="84" t="s">
        <v>61</v>
      </c>
      <c r="D62" s="51">
        <v>5</v>
      </c>
      <c r="E62" s="40">
        <f t="shared" si="4"/>
        <v>2.3474178403755867E-2</v>
      </c>
      <c r="F62" s="49">
        <v>11</v>
      </c>
      <c r="G62" s="7">
        <f t="shared" si="5"/>
        <v>3.2934131736526949E-2</v>
      </c>
      <c r="H62" s="49">
        <v>6</v>
      </c>
      <c r="I62" s="7">
        <f t="shared" si="6"/>
        <v>1.8461538461538463E-2</v>
      </c>
    </row>
    <row r="63" spans="1:9" ht="15" customHeight="1" x14ac:dyDescent="0.2">
      <c r="C63" s="84" t="s">
        <v>62</v>
      </c>
      <c r="D63" s="51">
        <v>3</v>
      </c>
      <c r="E63" s="40">
        <f t="shared" si="4"/>
        <v>1.4084507042253521E-2</v>
      </c>
      <c r="F63" s="49">
        <v>4</v>
      </c>
      <c r="G63" s="7">
        <f t="shared" si="5"/>
        <v>1.1976047904191617E-2</v>
      </c>
      <c r="H63" s="49">
        <v>6</v>
      </c>
      <c r="I63" s="7">
        <f t="shared" si="6"/>
        <v>1.8461538461538463E-2</v>
      </c>
    </row>
    <row r="64" spans="1:9" ht="15" customHeight="1" x14ac:dyDescent="0.2">
      <c r="C64" s="84" t="s">
        <v>63</v>
      </c>
      <c r="D64" s="51">
        <v>2</v>
      </c>
      <c r="E64" s="40">
        <f t="shared" si="4"/>
        <v>9.3896713615023476E-3</v>
      </c>
      <c r="F64" s="49">
        <v>4</v>
      </c>
      <c r="G64" s="7">
        <f t="shared" si="5"/>
        <v>1.1976047904191617E-2</v>
      </c>
      <c r="H64" s="49">
        <v>2</v>
      </c>
      <c r="I64" s="7">
        <f t="shared" si="6"/>
        <v>6.1538461538461538E-3</v>
      </c>
    </row>
    <row r="65" spans="1:16" ht="15" customHeight="1" x14ac:dyDescent="0.2">
      <c r="C65" s="43" t="s">
        <v>64</v>
      </c>
      <c r="D65" s="51">
        <v>12</v>
      </c>
      <c r="E65" s="40">
        <f t="shared" si="4"/>
        <v>5.6338028169014086E-2</v>
      </c>
      <c r="F65" s="49">
        <v>10</v>
      </c>
      <c r="G65" s="7">
        <f t="shared" si="5"/>
        <v>2.9940119760479042E-2</v>
      </c>
      <c r="H65" s="49">
        <v>17</v>
      </c>
      <c r="I65" s="7">
        <f t="shared" si="6"/>
        <v>5.2307692307692305E-2</v>
      </c>
    </row>
    <row r="66" spans="1:16" ht="15" customHeight="1" x14ac:dyDescent="0.2">
      <c r="C66" s="84" t="s">
        <v>65</v>
      </c>
      <c r="D66" s="51">
        <v>4</v>
      </c>
      <c r="E66" s="40">
        <f t="shared" si="4"/>
        <v>1.8779342723004695E-2</v>
      </c>
      <c r="F66" s="49">
        <v>7</v>
      </c>
      <c r="G66" s="7">
        <f t="shared" si="5"/>
        <v>2.0958083832335328E-2</v>
      </c>
      <c r="H66" s="49">
        <v>6</v>
      </c>
      <c r="I66" s="7">
        <f t="shared" si="6"/>
        <v>1.8461538461538463E-2</v>
      </c>
    </row>
    <row r="67" spans="1:16" ht="15" customHeight="1" x14ac:dyDescent="0.2">
      <c r="C67" s="84" t="s">
        <v>66</v>
      </c>
      <c r="D67" s="51">
        <v>10</v>
      </c>
      <c r="E67" s="40">
        <f t="shared" si="4"/>
        <v>4.6948356807511735E-2</v>
      </c>
      <c r="F67" s="49">
        <v>11</v>
      </c>
      <c r="G67" s="7">
        <f t="shared" si="5"/>
        <v>3.2934131736526949E-2</v>
      </c>
      <c r="H67" s="49">
        <v>4</v>
      </c>
      <c r="I67" s="7">
        <f t="shared" si="6"/>
        <v>1.2307692307692308E-2</v>
      </c>
    </row>
    <row r="68" spans="1:16" ht="15" customHeight="1" thickBot="1" x14ac:dyDescent="0.25">
      <c r="C68" s="84" t="s">
        <v>51</v>
      </c>
      <c r="D68" s="41">
        <f t="shared" ref="D68:I68" si="7">SUM(D58:D67)</f>
        <v>213</v>
      </c>
      <c r="E68" s="42">
        <f t="shared" si="7"/>
        <v>1</v>
      </c>
      <c r="F68" s="38">
        <f t="shared" si="7"/>
        <v>334</v>
      </c>
      <c r="G68" s="7">
        <f t="shared" si="7"/>
        <v>0.99999999999999978</v>
      </c>
      <c r="H68" s="38">
        <f t="shared" si="7"/>
        <v>325</v>
      </c>
      <c r="I68" s="7">
        <f t="shared" si="7"/>
        <v>0.99999999999999989</v>
      </c>
    </row>
    <row r="69" spans="1:16" ht="15" customHeight="1" x14ac:dyDescent="0.2">
      <c r="D69" s="10">
        <v>355</v>
      </c>
      <c r="F69" s="10">
        <f>SUM(F58:F67)</f>
        <v>334</v>
      </c>
      <c r="G69" s="10"/>
      <c r="H69" s="10">
        <f>SUM(H58:H67)</f>
        <v>325</v>
      </c>
    </row>
    <row r="70" spans="1:16" ht="15" customHeight="1" thickBot="1" x14ac:dyDescent="0.25">
      <c r="A70" s="1" t="s">
        <v>69</v>
      </c>
    </row>
    <row r="71" spans="1:16" ht="15" customHeight="1" x14ac:dyDescent="0.2">
      <c r="A71" s="6"/>
      <c r="B71" s="6"/>
      <c r="C71" s="76"/>
      <c r="D71" s="129" t="s">
        <v>230</v>
      </c>
      <c r="E71" s="130"/>
      <c r="F71" s="132" t="s">
        <v>221</v>
      </c>
      <c r="G71" s="126"/>
      <c r="H71" s="132" t="s">
        <v>53</v>
      </c>
      <c r="I71" s="126"/>
    </row>
    <row r="72" spans="1:16" ht="15" customHeight="1" x14ac:dyDescent="0.2">
      <c r="C72" s="84" t="s">
        <v>70</v>
      </c>
      <c r="D72" s="52">
        <v>46</v>
      </c>
      <c r="E72" s="40">
        <f>ROUND(D72/(D72+D73),3)</f>
        <v>0.216</v>
      </c>
      <c r="F72" s="89">
        <v>50</v>
      </c>
      <c r="G72" s="7">
        <f>ROUND(F72/(F72+F73),3)</f>
        <v>0.15</v>
      </c>
      <c r="H72" s="89">
        <v>43</v>
      </c>
      <c r="I72" s="7">
        <f>ROUND(H72/(H72+H73),3)</f>
        <v>0.13400000000000001</v>
      </c>
    </row>
    <row r="73" spans="1:16" ht="15" customHeight="1" x14ac:dyDescent="0.2">
      <c r="C73" s="92" t="s">
        <v>71</v>
      </c>
      <c r="D73" s="52">
        <f>D74-D72</f>
        <v>167</v>
      </c>
      <c r="E73" s="40">
        <f>1-E72</f>
        <v>0.78400000000000003</v>
      </c>
      <c r="F73" s="89">
        <v>283</v>
      </c>
      <c r="G73" s="7">
        <f>1-G72</f>
        <v>0.85</v>
      </c>
      <c r="H73" s="89">
        <v>279</v>
      </c>
      <c r="I73" s="7">
        <f>1-I72</f>
        <v>0.86599999999999999</v>
      </c>
    </row>
    <row r="74" spans="1:16" ht="15" customHeight="1" thickBot="1" x14ac:dyDescent="0.25">
      <c r="C74" s="84" t="s">
        <v>51</v>
      </c>
      <c r="D74" s="41">
        <v>213</v>
      </c>
      <c r="E74" s="42">
        <f t="shared" ref="E74:I74" si="8">SUM(E72:E73)</f>
        <v>1</v>
      </c>
      <c r="F74" s="38">
        <f t="shared" si="8"/>
        <v>333</v>
      </c>
      <c r="G74" s="7">
        <f t="shared" si="8"/>
        <v>1</v>
      </c>
      <c r="H74" s="38">
        <f t="shared" si="8"/>
        <v>322</v>
      </c>
      <c r="I74" s="7">
        <f t="shared" si="8"/>
        <v>1</v>
      </c>
    </row>
    <row r="75" spans="1:16" ht="15" customHeight="1" x14ac:dyDescent="0.2"/>
    <row r="76" spans="1:16" ht="15" customHeight="1" x14ac:dyDescent="0.2">
      <c r="A76" s="1" t="s">
        <v>72</v>
      </c>
      <c r="N76" s="11"/>
      <c r="O76" s="12"/>
      <c r="P76" s="11"/>
    </row>
    <row r="77" spans="1:16" ht="15" customHeight="1" x14ac:dyDescent="0.2">
      <c r="N77" s="11"/>
      <c r="O77" s="12"/>
      <c r="P77" s="11"/>
    </row>
    <row r="78" spans="1:16" ht="15" customHeight="1" x14ac:dyDescent="0.2">
      <c r="A78" s="1" t="s">
        <v>73</v>
      </c>
      <c r="N78" s="11"/>
      <c r="O78" s="12"/>
      <c r="P78" s="11"/>
    </row>
    <row r="79" spans="1:16" ht="15" customHeight="1" thickBot="1" x14ac:dyDescent="0.25">
      <c r="A79" s="1" t="s">
        <v>74</v>
      </c>
      <c r="N79" s="11"/>
      <c r="O79" s="12"/>
      <c r="P79" s="11"/>
    </row>
    <row r="80" spans="1:16" ht="15" customHeight="1" x14ac:dyDescent="0.2">
      <c r="C80" s="76"/>
      <c r="D80" s="129" t="s">
        <v>230</v>
      </c>
      <c r="E80" s="130"/>
      <c r="F80" s="132" t="s">
        <v>221</v>
      </c>
      <c r="G80" s="126"/>
      <c r="H80" s="132" t="s">
        <v>53</v>
      </c>
      <c r="I80" s="126"/>
      <c r="J80" s="11"/>
      <c r="K80" s="12"/>
      <c r="L80" s="11"/>
    </row>
    <row r="81" spans="1:16" ht="15" customHeight="1" x14ac:dyDescent="0.2">
      <c r="C81" s="84" t="s">
        <v>75</v>
      </c>
      <c r="D81" s="52">
        <v>39</v>
      </c>
      <c r="E81" s="40">
        <f>D81/D86</f>
        <v>0.18309859154929578</v>
      </c>
      <c r="F81" s="89">
        <v>76</v>
      </c>
      <c r="G81" s="7">
        <f>F81/F86</f>
        <v>0.23241590214067279</v>
      </c>
      <c r="H81" s="89">
        <v>55</v>
      </c>
      <c r="I81" s="7">
        <f>H81/H86</f>
        <v>0.14905149051490515</v>
      </c>
      <c r="J81" s="11"/>
      <c r="K81" s="12"/>
      <c r="L81" s="11"/>
    </row>
    <row r="82" spans="1:16" ht="15" customHeight="1" x14ac:dyDescent="0.2">
      <c r="C82" s="84" t="s">
        <v>2</v>
      </c>
      <c r="D82" s="52">
        <v>112</v>
      </c>
      <c r="E82" s="40">
        <f>D82/D86</f>
        <v>0.5258215962441315</v>
      </c>
      <c r="F82" s="89">
        <v>154</v>
      </c>
      <c r="G82" s="7">
        <f>F82/F86</f>
        <v>0.47094801223241589</v>
      </c>
      <c r="H82" s="89">
        <v>189</v>
      </c>
      <c r="I82" s="7">
        <f>H82/H86</f>
        <v>0.51219512195121952</v>
      </c>
      <c r="J82" s="11"/>
      <c r="K82" s="12"/>
      <c r="L82" s="11"/>
    </row>
    <row r="83" spans="1:16" ht="15" customHeight="1" x14ac:dyDescent="0.2">
      <c r="C83" s="84" t="s">
        <v>1</v>
      </c>
      <c r="D83" s="52">
        <v>48</v>
      </c>
      <c r="E83" s="40">
        <f>D83/D86</f>
        <v>0.22535211267605634</v>
      </c>
      <c r="F83" s="89">
        <v>86</v>
      </c>
      <c r="G83" s="7">
        <f>F83/F86</f>
        <v>0.26299694189602446</v>
      </c>
      <c r="H83" s="89">
        <v>63</v>
      </c>
      <c r="I83" s="7">
        <f>H83/H86</f>
        <v>0.17073170731707318</v>
      </c>
      <c r="J83" s="11"/>
      <c r="K83" s="12"/>
      <c r="L83" s="11"/>
    </row>
    <row r="84" spans="1:16" ht="15" customHeight="1" x14ac:dyDescent="0.2">
      <c r="C84" s="84" t="s">
        <v>0</v>
      </c>
      <c r="D84" s="52">
        <v>11</v>
      </c>
      <c r="E84" s="40">
        <f>D84/D86</f>
        <v>5.1643192488262914E-2</v>
      </c>
      <c r="F84" s="89">
        <v>11</v>
      </c>
      <c r="G84" s="7">
        <f>F84/F86</f>
        <v>3.3639143730886847E-2</v>
      </c>
      <c r="H84" s="89">
        <v>15</v>
      </c>
      <c r="I84" s="7">
        <f>H84/H86</f>
        <v>4.065040650406504E-2</v>
      </c>
      <c r="J84" s="11"/>
      <c r="K84" s="12"/>
      <c r="L84" s="11"/>
    </row>
    <row r="85" spans="1:16" ht="15" customHeight="1" x14ac:dyDescent="0.2">
      <c r="C85" s="84" t="s">
        <v>66</v>
      </c>
      <c r="D85" s="74">
        <v>3</v>
      </c>
      <c r="E85" s="40">
        <f>D85/D86</f>
        <v>1.4084507042253521E-2</v>
      </c>
      <c r="F85" s="26" t="s">
        <v>85</v>
      </c>
      <c r="G85" s="73" t="s">
        <v>85</v>
      </c>
      <c r="H85" s="18">
        <v>47</v>
      </c>
      <c r="I85" s="7">
        <f>H85/H86</f>
        <v>0.12737127371273713</v>
      </c>
      <c r="J85" s="11"/>
      <c r="K85" s="12"/>
      <c r="L85" s="11"/>
    </row>
    <row r="86" spans="1:16" ht="15" customHeight="1" thickBot="1" x14ac:dyDescent="0.25">
      <c r="C86" s="84" t="s">
        <v>51</v>
      </c>
      <c r="D86" s="41">
        <f t="shared" ref="D86:I86" si="9">SUM(D81:D85)</f>
        <v>213</v>
      </c>
      <c r="E86" s="42">
        <f t="shared" si="9"/>
        <v>1</v>
      </c>
      <c r="F86" s="38">
        <f t="shared" si="9"/>
        <v>327</v>
      </c>
      <c r="G86" s="7">
        <f t="shared" si="9"/>
        <v>0.99999999999999989</v>
      </c>
      <c r="H86" s="38">
        <f t="shared" si="9"/>
        <v>369</v>
      </c>
      <c r="I86" s="7">
        <f t="shared" si="9"/>
        <v>1</v>
      </c>
      <c r="J86" s="11"/>
      <c r="K86" s="12"/>
      <c r="L86" s="11"/>
    </row>
    <row r="87" spans="1:16" ht="15" customHeight="1" x14ac:dyDescent="0.2">
      <c r="N87" s="11"/>
      <c r="O87" s="12"/>
      <c r="P87" s="11"/>
    </row>
    <row r="88" spans="1:16" ht="15" customHeight="1" thickBot="1" x14ac:dyDescent="0.25">
      <c r="A88" s="1" t="s">
        <v>77</v>
      </c>
      <c r="N88" s="11"/>
      <c r="O88" s="12"/>
      <c r="P88" s="11"/>
    </row>
    <row r="89" spans="1:16" ht="15" customHeight="1" x14ac:dyDescent="0.2">
      <c r="C89" s="76"/>
      <c r="D89" s="129" t="s">
        <v>230</v>
      </c>
      <c r="E89" s="130"/>
      <c r="F89" s="132" t="s">
        <v>221</v>
      </c>
      <c r="G89" s="126"/>
      <c r="H89" s="132" t="s">
        <v>53</v>
      </c>
      <c r="I89" s="126"/>
      <c r="J89" s="11"/>
      <c r="K89" s="12"/>
      <c r="L89" s="11"/>
    </row>
    <row r="90" spans="1:16" ht="15" customHeight="1" x14ac:dyDescent="0.2">
      <c r="C90" s="84" t="s">
        <v>75</v>
      </c>
      <c r="D90" s="52">
        <v>32</v>
      </c>
      <c r="E90" s="40">
        <f>D90/D95</f>
        <v>0.15023474178403756</v>
      </c>
      <c r="F90" s="89">
        <v>55</v>
      </c>
      <c r="G90" s="7">
        <f>F90/F95</f>
        <v>0.16923076923076924</v>
      </c>
      <c r="H90" s="89">
        <v>45</v>
      </c>
      <c r="I90" s="7">
        <f>H90/H95</f>
        <v>0.13846153846153847</v>
      </c>
      <c r="J90" s="11"/>
      <c r="K90" s="12"/>
      <c r="L90" s="11"/>
    </row>
    <row r="91" spans="1:16" ht="15" customHeight="1" x14ac:dyDescent="0.2">
      <c r="C91" s="84" t="s">
        <v>2</v>
      </c>
      <c r="D91" s="52">
        <v>138</v>
      </c>
      <c r="E91" s="40">
        <f>D91/D95</f>
        <v>0.647887323943662</v>
      </c>
      <c r="F91" s="89">
        <v>192</v>
      </c>
      <c r="G91" s="7">
        <f>F91/F95</f>
        <v>0.59076923076923082</v>
      </c>
      <c r="H91" s="89">
        <v>212</v>
      </c>
      <c r="I91" s="7">
        <f>H91/H95</f>
        <v>0.65230769230769226</v>
      </c>
      <c r="J91" s="11"/>
      <c r="K91" s="12"/>
      <c r="L91" s="11"/>
    </row>
    <row r="92" spans="1:16" ht="15" customHeight="1" x14ac:dyDescent="0.2">
      <c r="C92" s="84" t="s">
        <v>1</v>
      </c>
      <c r="D92" s="52">
        <v>37</v>
      </c>
      <c r="E92" s="40">
        <f>D92/D95</f>
        <v>0.17370892018779344</v>
      </c>
      <c r="F92" s="89">
        <v>75</v>
      </c>
      <c r="G92" s="7">
        <f>F92/F95</f>
        <v>0.23076923076923078</v>
      </c>
      <c r="H92" s="89">
        <v>59</v>
      </c>
      <c r="I92" s="7">
        <f>H92/H95</f>
        <v>0.18153846153846154</v>
      </c>
      <c r="J92" s="11"/>
      <c r="K92" s="12"/>
      <c r="L92" s="11"/>
    </row>
    <row r="93" spans="1:16" ht="15" customHeight="1" x14ac:dyDescent="0.2">
      <c r="C93" s="84" t="s">
        <v>0</v>
      </c>
      <c r="D93" s="52">
        <v>2</v>
      </c>
      <c r="E93" s="40">
        <f>D93/D95</f>
        <v>9.3896713615023476E-3</v>
      </c>
      <c r="F93" s="89">
        <v>3</v>
      </c>
      <c r="G93" s="7">
        <f>F93/F95</f>
        <v>9.2307692307692316E-3</v>
      </c>
      <c r="H93" s="89">
        <v>4</v>
      </c>
      <c r="I93" s="7">
        <f>H93/H95</f>
        <v>1.2307692307692308E-2</v>
      </c>
      <c r="J93" s="11"/>
      <c r="K93" s="12"/>
      <c r="L93" s="11"/>
    </row>
    <row r="94" spans="1:16" ht="15" customHeight="1" x14ac:dyDescent="0.2">
      <c r="C94" s="84" t="s">
        <v>66</v>
      </c>
      <c r="D94" s="66">
        <v>4</v>
      </c>
      <c r="E94" s="40">
        <f>D94/D95</f>
        <v>1.8779342723004695E-2</v>
      </c>
      <c r="F94" s="26" t="s">
        <v>85</v>
      </c>
      <c r="G94" s="73" t="s">
        <v>85</v>
      </c>
      <c r="H94" s="18">
        <v>5</v>
      </c>
      <c r="I94" s="7">
        <f>H94/H95</f>
        <v>1.5384615384615385E-2</v>
      </c>
      <c r="J94" s="11"/>
      <c r="K94" s="12"/>
      <c r="L94" s="11"/>
    </row>
    <row r="95" spans="1:16" ht="15" customHeight="1" thickBot="1" x14ac:dyDescent="0.25">
      <c r="C95" s="84" t="s">
        <v>51</v>
      </c>
      <c r="D95" s="41">
        <f t="shared" ref="D95:I95" si="10">SUM(D90:D94)</f>
        <v>213</v>
      </c>
      <c r="E95" s="42">
        <f t="shared" si="10"/>
        <v>1</v>
      </c>
      <c r="F95" s="38">
        <f t="shared" si="10"/>
        <v>325</v>
      </c>
      <c r="G95" s="7">
        <f t="shared" si="10"/>
        <v>1</v>
      </c>
      <c r="H95" s="38">
        <f t="shared" si="10"/>
        <v>325</v>
      </c>
      <c r="I95" s="7">
        <f t="shared" si="10"/>
        <v>1</v>
      </c>
      <c r="J95" s="11"/>
      <c r="K95" s="12"/>
      <c r="L95" s="11"/>
    </row>
    <row r="96" spans="1:16" ht="15" customHeight="1" x14ac:dyDescent="0.2">
      <c r="N96" s="11"/>
      <c r="O96" s="12"/>
      <c r="P96" s="11"/>
    </row>
    <row r="97" spans="1:16" ht="15" customHeight="1" thickBot="1" x14ac:dyDescent="0.25">
      <c r="A97" s="1" t="s">
        <v>78</v>
      </c>
      <c r="N97" s="11"/>
      <c r="O97" s="12"/>
      <c r="P97" s="11"/>
    </row>
    <row r="98" spans="1:16" ht="15" customHeight="1" x14ac:dyDescent="0.2">
      <c r="C98" s="76"/>
      <c r="D98" s="129" t="s">
        <v>230</v>
      </c>
      <c r="E98" s="130"/>
      <c r="F98" s="132" t="s">
        <v>221</v>
      </c>
      <c r="G98" s="126"/>
      <c r="H98" s="132" t="s">
        <v>53</v>
      </c>
      <c r="I98" s="126"/>
      <c r="J98" s="11"/>
      <c r="K98" s="12"/>
      <c r="L98" s="11"/>
    </row>
    <row r="99" spans="1:16" ht="15" customHeight="1" x14ac:dyDescent="0.2">
      <c r="C99" s="84" t="s">
        <v>6</v>
      </c>
      <c r="D99" s="52">
        <v>126</v>
      </c>
      <c r="E99" s="40">
        <f>D99/D104</f>
        <v>0.59154929577464788</v>
      </c>
      <c r="F99" s="89">
        <v>175</v>
      </c>
      <c r="G99" s="7">
        <f>F99/F104</f>
        <v>0.53846153846153844</v>
      </c>
      <c r="H99" s="89">
        <v>189</v>
      </c>
      <c r="I99" s="7">
        <f>H99/H104</f>
        <v>0.58153846153846156</v>
      </c>
      <c r="J99" s="11"/>
      <c r="K99" s="12"/>
      <c r="L99" s="11"/>
    </row>
    <row r="100" spans="1:16" ht="15" customHeight="1" x14ac:dyDescent="0.2">
      <c r="C100" s="84" t="s">
        <v>5</v>
      </c>
      <c r="D100" s="52">
        <v>33</v>
      </c>
      <c r="E100" s="40">
        <f>D100/D104</f>
        <v>0.15492957746478872</v>
      </c>
      <c r="F100" s="89">
        <v>79</v>
      </c>
      <c r="G100" s="7">
        <f>F100/F104</f>
        <v>0.24307692307692308</v>
      </c>
      <c r="H100" s="89">
        <v>75</v>
      </c>
      <c r="I100" s="7">
        <f>H100/H104</f>
        <v>0.23076923076923078</v>
      </c>
      <c r="J100" s="11"/>
      <c r="K100" s="12"/>
      <c r="L100" s="11"/>
    </row>
    <row r="101" spans="1:16" ht="15" customHeight="1" x14ac:dyDescent="0.2">
      <c r="C101" s="84" t="s">
        <v>4</v>
      </c>
      <c r="D101" s="52">
        <v>20</v>
      </c>
      <c r="E101" s="40">
        <f>D101/D104</f>
        <v>9.3896713615023469E-2</v>
      </c>
      <c r="F101" s="89">
        <v>36</v>
      </c>
      <c r="G101" s="7">
        <f>F101/F104</f>
        <v>0.11076923076923077</v>
      </c>
      <c r="H101" s="89">
        <v>38</v>
      </c>
      <c r="I101" s="7">
        <f>H101/H104</f>
        <v>0.11692307692307692</v>
      </c>
      <c r="J101" s="11"/>
      <c r="K101" s="12"/>
      <c r="L101" s="11"/>
    </row>
    <row r="102" spans="1:16" ht="15" customHeight="1" x14ac:dyDescent="0.2">
      <c r="C102" s="84" t="s">
        <v>3</v>
      </c>
      <c r="D102" s="52">
        <v>28</v>
      </c>
      <c r="E102" s="40">
        <f>D102/D104</f>
        <v>0.13145539906103287</v>
      </c>
      <c r="F102" s="89">
        <v>35</v>
      </c>
      <c r="G102" s="7">
        <f>F102/F104</f>
        <v>0.1076923076923077</v>
      </c>
      <c r="H102" s="89">
        <v>20</v>
      </c>
      <c r="I102" s="7">
        <f>H102/H104</f>
        <v>6.1538461538461542E-2</v>
      </c>
      <c r="J102" s="11"/>
      <c r="K102" s="12"/>
      <c r="L102" s="11"/>
    </row>
    <row r="103" spans="1:16" ht="15" customHeight="1" x14ac:dyDescent="0.2">
      <c r="C103" s="84" t="s">
        <v>66</v>
      </c>
      <c r="D103" s="66">
        <v>6</v>
      </c>
      <c r="E103" s="40">
        <f>D103/D104</f>
        <v>2.8169014084507043E-2</v>
      </c>
      <c r="F103" s="26" t="s">
        <v>85</v>
      </c>
      <c r="G103" s="73" t="s">
        <v>85</v>
      </c>
      <c r="H103" s="18">
        <v>3</v>
      </c>
      <c r="I103" s="7">
        <f>H103/H104</f>
        <v>9.2307692307692316E-3</v>
      </c>
      <c r="J103" s="11"/>
      <c r="K103" s="12"/>
      <c r="L103" s="11"/>
    </row>
    <row r="104" spans="1:16" ht="15" customHeight="1" thickBot="1" x14ac:dyDescent="0.25">
      <c r="C104" s="84" t="s">
        <v>51</v>
      </c>
      <c r="D104" s="41">
        <f t="shared" ref="D104:I104" si="11">SUM(D99:D103)</f>
        <v>213</v>
      </c>
      <c r="E104" s="42">
        <f t="shared" si="11"/>
        <v>1</v>
      </c>
      <c r="F104" s="38">
        <f t="shared" si="11"/>
        <v>325</v>
      </c>
      <c r="G104" s="7">
        <f t="shared" si="11"/>
        <v>1</v>
      </c>
      <c r="H104" s="38">
        <f t="shared" si="11"/>
        <v>325</v>
      </c>
      <c r="I104" s="7">
        <f t="shared" si="11"/>
        <v>1</v>
      </c>
      <c r="J104" s="11"/>
      <c r="K104" s="12"/>
      <c r="L104" s="11"/>
    </row>
    <row r="105" spans="1:16" ht="15" customHeight="1" x14ac:dyDescent="0.2">
      <c r="N105" s="11"/>
      <c r="O105" s="12"/>
      <c r="P105" s="11"/>
    </row>
    <row r="106" spans="1:16" ht="15" customHeight="1" thickBot="1" x14ac:dyDescent="0.25">
      <c r="A106" s="1" t="s">
        <v>232</v>
      </c>
      <c r="N106" s="11"/>
      <c r="O106" s="12"/>
      <c r="P106" s="11"/>
    </row>
    <row r="107" spans="1:16" ht="15" customHeight="1" x14ac:dyDescent="0.2">
      <c r="C107" s="76"/>
      <c r="D107" s="129" t="s">
        <v>230</v>
      </c>
      <c r="E107" s="130"/>
      <c r="F107" s="132" t="s">
        <v>221</v>
      </c>
      <c r="G107" s="126"/>
      <c r="H107" s="125" t="s">
        <v>53</v>
      </c>
      <c r="I107" s="126"/>
      <c r="J107" s="11"/>
      <c r="K107" s="12"/>
      <c r="L107" s="11"/>
    </row>
    <row r="108" spans="1:16" ht="15" customHeight="1" x14ac:dyDescent="0.2">
      <c r="C108" s="84" t="s">
        <v>75</v>
      </c>
      <c r="D108" s="52">
        <v>15</v>
      </c>
      <c r="E108" s="40">
        <f>D108/D113</f>
        <v>7.0422535211267609E-2</v>
      </c>
      <c r="F108" s="89">
        <v>25</v>
      </c>
      <c r="G108" s="7">
        <f>F108/F113</f>
        <v>7.575757575757576E-2</v>
      </c>
      <c r="H108" s="89">
        <v>50</v>
      </c>
      <c r="I108" s="7">
        <f>H108/H113</f>
        <v>0.15384615384615385</v>
      </c>
      <c r="J108" s="11"/>
      <c r="K108" s="12"/>
      <c r="L108" s="11"/>
    </row>
    <row r="109" spans="1:16" ht="15" customHeight="1" x14ac:dyDescent="0.2">
      <c r="C109" s="84" t="s">
        <v>2</v>
      </c>
      <c r="D109" s="52">
        <v>55</v>
      </c>
      <c r="E109" s="40">
        <f>D109/D113</f>
        <v>0.25821596244131456</v>
      </c>
      <c r="F109" s="89">
        <v>117</v>
      </c>
      <c r="G109" s="7">
        <f>F109/F113</f>
        <v>0.35454545454545455</v>
      </c>
      <c r="H109" s="89">
        <v>110</v>
      </c>
      <c r="I109" s="7">
        <f>H109/H113</f>
        <v>0.33846153846153848</v>
      </c>
      <c r="J109" s="11"/>
      <c r="K109" s="12"/>
      <c r="L109" s="11"/>
    </row>
    <row r="110" spans="1:16" ht="15" customHeight="1" x14ac:dyDescent="0.2">
      <c r="C110" s="84" t="s">
        <v>1</v>
      </c>
      <c r="D110" s="52">
        <v>9</v>
      </c>
      <c r="E110" s="40">
        <f>D110/D113</f>
        <v>4.2253521126760563E-2</v>
      </c>
      <c r="F110" s="89">
        <v>24</v>
      </c>
      <c r="G110" s="7">
        <f>F110/F113</f>
        <v>7.2727272727272724E-2</v>
      </c>
      <c r="H110" s="89">
        <v>13</v>
      </c>
      <c r="I110" s="7">
        <f>H110/H113</f>
        <v>0.04</v>
      </c>
      <c r="J110" s="11"/>
      <c r="K110" s="12"/>
      <c r="L110" s="11"/>
    </row>
    <row r="111" spans="1:16" ht="15" customHeight="1" x14ac:dyDescent="0.2">
      <c r="C111" s="84" t="s">
        <v>0</v>
      </c>
      <c r="D111" s="52">
        <v>1</v>
      </c>
      <c r="E111" s="40">
        <f>D111/D113</f>
        <v>4.6948356807511738E-3</v>
      </c>
      <c r="F111" s="89">
        <v>1</v>
      </c>
      <c r="G111" s="7">
        <f>F111/F113</f>
        <v>3.0303030303030303E-3</v>
      </c>
      <c r="H111" s="89">
        <v>1</v>
      </c>
      <c r="I111" s="7">
        <f>H111/H113</f>
        <v>3.0769230769230769E-3</v>
      </c>
      <c r="J111" s="11"/>
      <c r="K111" s="12"/>
      <c r="L111" s="11"/>
    </row>
    <row r="112" spans="1:16" ht="15" customHeight="1" x14ac:dyDescent="0.2">
      <c r="C112" s="54" t="s">
        <v>80</v>
      </c>
      <c r="D112" s="66">
        <v>133</v>
      </c>
      <c r="E112" s="40">
        <f>D112/D113</f>
        <v>0.62441314553990612</v>
      </c>
      <c r="F112" s="20">
        <v>163</v>
      </c>
      <c r="G112" s="7">
        <f>F112/F113</f>
        <v>0.49393939393939396</v>
      </c>
      <c r="H112" s="18">
        <v>151</v>
      </c>
      <c r="I112" s="7">
        <f>H112/H113</f>
        <v>0.4646153846153846</v>
      </c>
      <c r="J112" s="11"/>
      <c r="K112" s="12"/>
      <c r="L112" s="11"/>
    </row>
    <row r="113" spans="1:16" ht="15" customHeight="1" thickBot="1" x14ac:dyDescent="0.25">
      <c r="C113" s="84" t="s">
        <v>51</v>
      </c>
      <c r="D113" s="41">
        <f t="shared" ref="D113:I113" si="12">SUM(D108:D112)</f>
        <v>213</v>
      </c>
      <c r="E113" s="42">
        <f t="shared" si="12"/>
        <v>1</v>
      </c>
      <c r="F113" s="38">
        <f t="shared" si="12"/>
        <v>330</v>
      </c>
      <c r="G113" s="7">
        <f t="shared" si="12"/>
        <v>1</v>
      </c>
      <c r="H113" s="38">
        <f t="shared" si="12"/>
        <v>325</v>
      </c>
      <c r="I113" s="7">
        <f t="shared" si="12"/>
        <v>1</v>
      </c>
      <c r="J113" s="11"/>
      <c r="K113" s="12"/>
      <c r="L113" s="11"/>
    </row>
    <row r="114" spans="1:16" ht="15" customHeight="1" x14ac:dyDescent="0.2">
      <c r="N114" s="11"/>
      <c r="O114" s="12"/>
      <c r="P114" s="11"/>
    </row>
    <row r="115" spans="1:16" ht="15" customHeight="1" x14ac:dyDescent="0.2">
      <c r="N115" s="11"/>
      <c r="O115" s="12"/>
      <c r="P115" s="11"/>
    </row>
    <row r="116" spans="1:16" ht="15" customHeight="1" thickBot="1" x14ac:dyDescent="0.25">
      <c r="A116" s="1" t="s">
        <v>81</v>
      </c>
      <c r="N116" s="11"/>
      <c r="O116" s="12"/>
      <c r="P116" s="11"/>
    </row>
    <row r="117" spans="1:16" ht="15" customHeight="1" x14ac:dyDescent="0.2">
      <c r="A117" s="6"/>
      <c r="B117" s="29"/>
      <c r="C117" s="134"/>
      <c r="D117" s="163"/>
      <c r="E117" s="163"/>
      <c r="F117" s="129" t="s">
        <v>230</v>
      </c>
      <c r="G117" s="130"/>
      <c r="H117" s="132" t="s">
        <v>221</v>
      </c>
      <c r="I117" s="126"/>
      <c r="J117" s="132" t="s">
        <v>53</v>
      </c>
      <c r="K117" s="126"/>
    </row>
    <row r="118" spans="1:16" ht="15" customHeight="1" x14ac:dyDescent="0.2">
      <c r="B118" s="12"/>
      <c r="C118" s="143" t="s">
        <v>82</v>
      </c>
      <c r="D118" s="144"/>
      <c r="E118" s="144"/>
      <c r="F118" s="52">
        <v>134</v>
      </c>
      <c r="G118" s="40">
        <f>F118/F122</f>
        <v>0.62910798122065725</v>
      </c>
      <c r="H118" s="89">
        <v>222</v>
      </c>
      <c r="I118" s="7">
        <f>H118/H122</f>
        <v>0.67477203647416417</v>
      </c>
      <c r="J118" s="89">
        <v>224</v>
      </c>
      <c r="K118" s="7">
        <f>J118/J122</f>
        <v>0.6892307692307692</v>
      </c>
    </row>
    <row r="119" spans="1:16" ht="15" customHeight="1" x14ac:dyDescent="0.2">
      <c r="B119" s="12"/>
      <c r="C119" s="143" t="s">
        <v>83</v>
      </c>
      <c r="D119" s="144"/>
      <c r="E119" s="144"/>
      <c r="F119" s="52">
        <v>61</v>
      </c>
      <c r="G119" s="40">
        <f>F119/F122</f>
        <v>0.28638497652582162</v>
      </c>
      <c r="H119" s="89">
        <v>31</v>
      </c>
      <c r="I119" s="7">
        <f>H119/H122</f>
        <v>9.4224924012158054E-2</v>
      </c>
      <c r="J119" s="89">
        <v>89</v>
      </c>
      <c r="K119" s="7">
        <f>J119/J122</f>
        <v>0.27384615384615385</v>
      </c>
    </row>
    <row r="120" spans="1:16" ht="15" customHeight="1" x14ac:dyDescent="0.2">
      <c r="B120" s="12"/>
      <c r="C120" s="143" t="s">
        <v>84</v>
      </c>
      <c r="D120" s="144"/>
      <c r="E120" s="144"/>
      <c r="F120" s="52">
        <v>16</v>
      </c>
      <c r="G120" s="40">
        <f>F120/F122</f>
        <v>7.5117370892018781E-2</v>
      </c>
      <c r="H120" s="89">
        <v>76</v>
      </c>
      <c r="I120" s="7">
        <f>H120/H122</f>
        <v>0.23100303951367782</v>
      </c>
      <c r="J120" s="89">
        <v>12</v>
      </c>
      <c r="K120" s="7">
        <f>J120/J122</f>
        <v>3.6923076923076927E-2</v>
      </c>
    </row>
    <row r="121" spans="1:16" ht="15" customHeight="1" x14ac:dyDescent="0.2">
      <c r="B121" s="12"/>
      <c r="C121" s="143" t="s">
        <v>66</v>
      </c>
      <c r="D121" s="144"/>
      <c r="E121" s="144"/>
      <c r="F121" s="53">
        <v>2</v>
      </c>
      <c r="G121" s="40">
        <f>F121/F122</f>
        <v>9.3896713615023476E-3</v>
      </c>
      <c r="H121" s="77" t="s">
        <v>76</v>
      </c>
      <c r="I121" s="9" t="s">
        <v>85</v>
      </c>
      <c r="J121" s="77" t="s">
        <v>76</v>
      </c>
      <c r="K121" s="9" t="s">
        <v>85</v>
      </c>
    </row>
    <row r="122" spans="1:16" ht="15" customHeight="1" thickBot="1" x14ac:dyDescent="0.25">
      <c r="B122" s="33"/>
      <c r="C122" s="138" t="s">
        <v>96</v>
      </c>
      <c r="D122" s="138"/>
      <c r="E122" s="122"/>
      <c r="F122" s="47">
        <f t="shared" ref="F122:H122" si="13">SUM(F118:F121)</f>
        <v>213</v>
      </c>
      <c r="G122" s="57">
        <f>SUM(G118:G121)</f>
        <v>1</v>
      </c>
      <c r="H122" s="89">
        <f t="shared" si="13"/>
        <v>329</v>
      </c>
      <c r="I122" s="15">
        <f>SUM(I118:I121)</f>
        <v>1</v>
      </c>
      <c r="J122" s="89">
        <f t="shared" ref="J122" si="14">SUM(J118:J121)</f>
        <v>325</v>
      </c>
      <c r="K122" s="15">
        <f>SUM(K118:K121)</f>
        <v>1</v>
      </c>
    </row>
    <row r="123" spans="1:16" ht="15" customHeight="1" x14ac:dyDescent="0.2">
      <c r="N123" s="11"/>
      <c r="O123" s="12"/>
      <c r="P123" s="11"/>
    </row>
    <row r="124" spans="1:16" ht="15" customHeight="1" x14ac:dyDescent="0.2"/>
    <row r="125" spans="1:16" ht="15" customHeight="1" thickBot="1" x14ac:dyDescent="0.25">
      <c r="A125" s="1" t="s">
        <v>273</v>
      </c>
    </row>
    <row r="126" spans="1:16" ht="15" customHeight="1" x14ac:dyDescent="0.2">
      <c r="C126" s="82"/>
      <c r="D126" s="89"/>
      <c r="E126" s="89"/>
      <c r="F126" s="129" t="s">
        <v>230</v>
      </c>
      <c r="G126" s="130"/>
      <c r="H126" s="132" t="s">
        <v>221</v>
      </c>
      <c r="I126" s="126"/>
      <c r="J126" s="132" t="s">
        <v>53</v>
      </c>
      <c r="K126" s="126"/>
    </row>
    <row r="127" spans="1:16" ht="15" customHeight="1" x14ac:dyDescent="0.2">
      <c r="C127" s="82" t="s">
        <v>86</v>
      </c>
      <c r="D127" s="89"/>
      <c r="E127" s="89"/>
      <c r="F127" s="52">
        <v>179</v>
      </c>
      <c r="G127" s="40">
        <f t="shared" ref="G127:G137" si="15">F127/$F$139</f>
        <v>0.32310469314079421</v>
      </c>
      <c r="H127" s="89">
        <v>202</v>
      </c>
      <c r="I127" s="7">
        <f>H127/$H$139</f>
        <v>0.61027190332326287</v>
      </c>
      <c r="J127" s="112">
        <v>226</v>
      </c>
      <c r="K127" s="7">
        <f>J127/$J$139</f>
        <v>0.69538461538461538</v>
      </c>
    </row>
    <row r="128" spans="1:16" ht="15" customHeight="1" x14ac:dyDescent="0.2">
      <c r="C128" s="82" t="s">
        <v>87</v>
      </c>
      <c r="D128" s="89"/>
      <c r="E128" s="89"/>
      <c r="F128" s="52">
        <v>106</v>
      </c>
      <c r="G128" s="40">
        <f t="shared" si="15"/>
        <v>0.19133574007220217</v>
      </c>
      <c r="H128" s="89">
        <v>44</v>
      </c>
      <c r="I128" s="7">
        <f t="shared" ref="I128:I137" si="16">H128/$H$139</f>
        <v>0.13293051359516617</v>
      </c>
      <c r="J128" s="112">
        <v>38</v>
      </c>
      <c r="K128" s="7">
        <f t="shared" ref="K128:K137" si="17">J128/$J$139</f>
        <v>0.11692307692307692</v>
      </c>
    </row>
    <row r="129" spans="3:11" ht="15" customHeight="1" x14ac:dyDescent="0.2">
      <c r="C129" s="82" t="s">
        <v>88</v>
      </c>
      <c r="D129" s="89"/>
      <c r="E129" s="89"/>
      <c r="F129" s="52">
        <v>92</v>
      </c>
      <c r="G129" s="40">
        <f t="shared" si="15"/>
        <v>0.16606498194945848</v>
      </c>
      <c r="H129" s="89">
        <v>39</v>
      </c>
      <c r="I129" s="7">
        <f t="shared" si="16"/>
        <v>0.11782477341389729</v>
      </c>
      <c r="J129" s="112">
        <v>31</v>
      </c>
      <c r="K129" s="7">
        <f t="shared" si="17"/>
        <v>9.5384615384615387E-2</v>
      </c>
    </row>
    <row r="130" spans="3:11" ht="15" customHeight="1" x14ac:dyDescent="0.2">
      <c r="C130" s="16" t="s">
        <v>89</v>
      </c>
      <c r="D130" s="17"/>
      <c r="E130" s="17"/>
      <c r="F130" s="53">
        <f>SUM(F131:F133)</f>
        <v>92</v>
      </c>
      <c r="G130" s="40">
        <f t="shared" si="15"/>
        <v>0.16606498194945848</v>
      </c>
      <c r="H130" s="18">
        <v>26</v>
      </c>
      <c r="I130" s="7">
        <f t="shared" si="16"/>
        <v>7.8549848942598186E-2</v>
      </c>
      <c r="J130" s="113">
        <v>11</v>
      </c>
      <c r="K130" s="7">
        <f t="shared" si="17"/>
        <v>3.3846153846153845E-2</v>
      </c>
    </row>
    <row r="131" spans="3:11" ht="15" customHeight="1" x14ac:dyDescent="0.2">
      <c r="C131" s="13"/>
      <c r="D131" s="82" t="s">
        <v>90</v>
      </c>
      <c r="E131" s="89"/>
      <c r="F131" s="52">
        <v>70</v>
      </c>
      <c r="G131" s="40">
        <f t="shared" si="15"/>
        <v>0.1263537906137184</v>
      </c>
      <c r="H131" s="89">
        <v>12</v>
      </c>
      <c r="I131" s="7">
        <f t="shared" si="16"/>
        <v>3.6253776435045321E-2</v>
      </c>
      <c r="J131" s="112">
        <v>7</v>
      </c>
      <c r="K131" s="7">
        <f t="shared" si="17"/>
        <v>2.1538461538461538E-2</v>
      </c>
    </row>
    <row r="132" spans="3:11" ht="15" customHeight="1" x14ac:dyDescent="0.2">
      <c r="C132" s="13"/>
      <c r="D132" s="127" t="s">
        <v>91</v>
      </c>
      <c r="E132" s="128"/>
      <c r="F132" s="52">
        <v>4</v>
      </c>
      <c r="G132" s="40">
        <f t="shared" si="15"/>
        <v>7.2202166064981952E-3</v>
      </c>
      <c r="H132" s="89">
        <v>3</v>
      </c>
      <c r="I132" s="7">
        <f t="shared" si="16"/>
        <v>9.0634441087613302E-3</v>
      </c>
      <c r="J132" s="112">
        <v>0</v>
      </c>
      <c r="K132" s="7">
        <f t="shared" si="17"/>
        <v>0</v>
      </c>
    </row>
    <row r="133" spans="3:11" ht="15" customHeight="1" x14ac:dyDescent="0.2">
      <c r="C133" s="13"/>
      <c r="D133" s="16" t="s">
        <v>28</v>
      </c>
      <c r="E133" s="17"/>
      <c r="F133" s="58">
        <v>18</v>
      </c>
      <c r="G133" s="40">
        <f t="shared" si="15"/>
        <v>3.2490974729241874E-2</v>
      </c>
      <c r="H133" s="34">
        <v>8</v>
      </c>
      <c r="I133" s="7">
        <f t="shared" si="16"/>
        <v>2.4169184290030211E-2</v>
      </c>
      <c r="J133" s="112">
        <v>4</v>
      </c>
      <c r="K133" s="7">
        <f t="shared" si="17"/>
        <v>1.2307692307692308E-2</v>
      </c>
    </row>
    <row r="134" spans="3:11" ht="15" customHeight="1" x14ac:dyDescent="0.2">
      <c r="C134" s="127" t="s">
        <v>92</v>
      </c>
      <c r="D134" s="128"/>
      <c r="E134" s="128"/>
      <c r="F134" s="52">
        <v>38</v>
      </c>
      <c r="G134" s="40">
        <f t="shared" si="15"/>
        <v>6.8592057761732855E-2</v>
      </c>
      <c r="H134" s="89">
        <v>11</v>
      </c>
      <c r="I134" s="7">
        <f t="shared" si="16"/>
        <v>3.3232628398791542E-2</v>
      </c>
      <c r="J134" s="112">
        <v>12</v>
      </c>
      <c r="K134" s="7">
        <f t="shared" si="17"/>
        <v>3.6923076923076927E-2</v>
      </c>
    </row>
    <row r="135" spans="3:11" ht="15" customHeight="1" x14ac:dyDescent="0.2">
      <c r="C135" s="127" t="s">
        <v>223</v>
      </c>
      <c r="D135" s="128"/>
      <c r="E135" s="128"/>
      <c r="F135" s="52">
        <v>37</v>
      </c>
      <c r="G135" s="40">
        <f t="shared" si="15"/>
        <v>6.6787003610108309E-2</v>
      </c>
      <c r="H135" s="89">
        <v>5</v>
      </c>
      <c r="I135" s="7">
        <f t="shared" si="16"/>
        <v>1.5105740181268883E-2</v>
      </c>
      <c r="J135" s="111" t="s">
        <v>85</v>
      </c>
      <c r="K135" s="114" t="s">
        <v>85</v>
      </c>
    </row>
    <row r="136" spans="3:11" ht="15" customHeight="1" x14ac:dyDescent="0.2">
      <c r="C136" s="82" t="s">
        <v>93</v>
      </c>
      <c r="D136" s="89"/>
      <c r="E136" s="89"/>
      <c r="F136" s="52">
        <v>1</v>
      </c>
      <c r="G136" s="40">
        <f t="shared" si="15"/>
        <v>1.8050541516245488E-3</v>
      </c>
      <c r="H136" s="89">
        <v>0</v>
      </c>
      <c r="I136" s="7">
        <f t="shared" si="16"/>
        <v>0</v>
      </c>
      <c r="J136" s="112">
        <v>0</v>
      </c>
      <c r="K136" s="7">
        <f t="shared" si="17"/>
        <v>0</v>
      </c>
    </row>
    <row r="137" spans="3:11" ht="15" customHeight="1" x14ac:dyDescent="0.2">
      <c r="C137" s="82" t="s">
        <v>94</v>
      </c>
      <c r="D137" s="89"/>
      <c r="E137" s="89"/>
      <c r="F137" s="52">
        <v>9</v>
      </c>
      <c r="G137" s="40">
        <f t="shared" si="15"/>
        <v>1.6245487364620937E-2</v>
      </c>
      <c r="H137" s="89">
        <v>7</v>
      </c>
      <c r="I137" s="7">
        <f t="shared" si="16"/>
        <v>2.1148036253776436E-2</v>
      </c>
      <c r="J137" s="112">
        <v>7</v>
      </c>
      <c r="K137" s="7">
        <f t="shared" si="17"/>
        <v>2.1538461538461538E-2</v>
      </c>
    </row>
    <row r="138" spans="3:11" ht="15" customHeight="1" x14ac:dyDescent="0.2">
      <c r="C138" s="82" t="s">
        <v>95</v>
      </c>
      <c r="D138" s="89"/>
      <c r="E138" s="89"/>
      <c r="F138" s="55" t="s">
        <v>85</v>
      </c>
      <c r="G138" s="56" t="s">
        <v>85</v>
      </c>
      <c r="H138" s="77" t="s">
        <v>85</v>
      </c>
      <c r="I138" s="9" t="s">
        <v>85</v>
      </c>
      <c r="J138" s="111" t="s">
        <v>85</v>
      </c>
      <c r="K138" s="9" t="s">
        <v>85</v>
      </c>
    </row>
    <row r="139" spans="3:11" ht="15" customHeight="1" thickBot="1" x14ac:dyDescent="0.25">
      <c r="C139" s="122" t="s">
        <v>96</v>
      </c>
      <c r="D139" s="123"/>
      <c r="E139" s="123"/>
      <c r="F139" s="47">
        <f>SUM(F127:F138)-F130</f>
        <v>554</v>
      </c>
      <c r="G139" s="42">
        <f>SUM(G127:G137)-G130</f>
        <v>1.0000000000000002</v>
      </c>
      <c r="H139" s="89">
        <f>SUM(H127:H138)-H130</f>
        <v>331</v>
      </c>
      <c r="I139" s="7">
        <f>SUM(I127:I137)-I130</f>
        <v>1</v>
      </c>
      <c r="J139" s="112">
        <f>SUM(J127:J138)-J130</f>
        <v>325</v>
      </c>
      <c r="K139" s="7">
        <f>SUM(K127:K137)-K130</f>
        <v>1</v>
      </c>
    </row>
    <row r="140" spans="3:11" ht="15" customHeight="1" x14ac:dyDescent="0.2"/>
    <row r="141" spans="3:11" ht="15" customHeight="1" x14ac:dyDescent="0.2"/>
    <row r="142" spans="3:11" ht="15" customHeight="1" x14ac:dyDescent="0.2"/>
    <row r="143" spans="3:11" ht="15" customHeight="1" x14ac:dyDescent="0.2"/>
    <row r="144" spans="3:11" ht="15" customHeight="1" x14ac:dyDescent="0.2"/>
    <row r="145" spans="1:13" ht="15" customHeight="1" x14ac:dyDescent="0.2"/>
    <row r="146" spans="1:13" ht="15" customHeight="1" x14ac:dyDescent="0.2"/>
    <row r="147" spans="1:13" ht="15" customHeight="1" x14ac:dyDescent="0.2"/>
    <row r="148" spans="1:13" ht="15" customHeight="1" x14ac:dyDescent="0.2"/>
    <row r="149" spans="1:13" ht="15" customHeight="1" x14ac:dyDescent="0.2"/>
    <row r="150" spans="1:13" ht="15" customHeight="1" x14ac:dyDescent="0.2"/>
    <row r="151" spans="1:13" ht="15" customHeight="1" x14ac:dyDescent="0.2"/>
    <row r="152" spans="1:13" ht="15" customHeight="1" x14ac:dyDescent="0.2"/>
    <row r="153" spans="1:13" ht="15" customHeight="1" x14ac:dyDescent="0.2"/>
    <row r="154" spans="1:13" ht="15" customHeight="1" x14ac:dyDescent="0.2"/>
    <row r="155" spans="1:13" ht="15" customHeight="1" x14ac:dyDescent="0.2"/>
    <row r="156" spans="1:13" ht="16" customHeight="1" x14ac:dyDescent="0.2"/>
    <row r="157" spans="1:13" ht="15" customHeight="1" thickBot="1" x14ac:dyDescent="0.25">
      <c r="A157" s="1" t="s">
        <v>222</v>
      </c>
    </row>
    <row r="158" spans="1:13" ht="15" customHeight="1" x14ac:dyDescent="0.2">
      <c r="C158" s="82"/>
      <c r="D158" s="89"/>
      <c r="E158" s="89"/>
      <c r="F158" s="129" t="s">
        <v>230</v>
      </c>
      <c r="G158" s="130"/>
      <c r="H158" s="132" t="s">
        <v>221</v>
      </c>
      <c r="I158" s="126"/>
      <c r="J158" s="132" t="s">
        <v>53</v>
      </c>
      <c r="K158" s="126"/>
      <c r="L158" s="125" t="s">
        <v>79</v>
      </c>
      <c r="M158" s="126"/>
    </row>
    <row r="159" spans="1:13" ht="15" customHeight="1" x14ac:dyDescent="0.2">
      <c r="C159" s="127" t="s">
        <v>97</v>
      </c>
      <c r="D159" s="128"/>
      <c r="E159" s="169"/>
      <c r="F159" s="52">
        <v>94</v>
      </c>
      <c r="G159" s="40">
        <f t="shared" ref="G159:G171" si="18">F159/$F$172</f>
        <v>0.1724770642201835</v>
      </c>
      <c r="H159" s="89">
        <v>144</v>
      </c>
      <c r="I159" s="7">
        <f>H159/$H$172</f>
        <v>0.19098143236074269</v>
      </c>
      <c r="J159" s="89">
        <v>143</v>
      </c>
      <c r="K159" s="7">
        <f>J159/$J$172</f>
        <v>0.17312348668280872</v>
      </c>
      <c r="L159" s="19">
        <v>183</v>
      </c>
      <c r="M159" s="15">
        <f>L159/$L$172</f>
        <v>0.18983402489626555</v>
      </c>
    </row>
    <row r="160" spans="1:13" ht="15" customHeight="1" x14ac:dyDescent="0.2">
      <c r="C160" s="134" t="s">
        <v>98</v>
      </c>
      <c r="D160" s="163"/>
      <c r="E160" s="164"/>
      <c r="F160" s="52">
        <v>73</v>
      </c>
      <c r="G160" s="40">
        <f t="shared" si="18"/>
        <v>0.13394495412844037</v>
      </c>
      <c r="H160" s="89">
        <v>99</v>
      </c>
      <c r="I160" s="7">
        <f t="shared" ref="I160:I169" si="19">H160/$H$172</f>
        <v>0.1312997347480106</v>
      </c>
      <c r="J160" s="89">
        <v>125</v>
      </c>
      <c r="K160" s="7">
        <f t="shared" ref="K160:K169" si="20">J160/$J$172</f>
        <v>0.1513317191283293</v>
      </c>
      <c r="L160" s="19">
        <v>159</v>
      </c>
      <c r="M160" s="15">
        <f t="shared" ref="M160:M169" si="21">L160/$L$172</f>
        <v>0.16493775933609958</v>
      </c>
    </row>
    <row r="161" spans="3:13" ht="15" customHeight="1" x14ac:dyDescent="0.2">
      <c r="C161" s="134" t="s">
        <v>99</v>
      </c>
      <c r="D161" s="163"/>
      <c r="E161" s="164"/>
      <c r="F161" s="52">
        <v>81</v>
      </c>
      <c r="G161" s="40">
        <f t="shared" si="18"/>
        <v>0.14862385321100918</v>
      </c>
      <c r="H161" s="89">
        <v>94</v>
      </c>
      <c r="I161" s="7">
        <f t="shared" si="19"/>
        <v>0.12466843501326259</v>
      </c>
      <c r="J161" s="89">
        <v>85</v>
      </c>
      <c r="K161" s="7">
        <f t="shared" si="20"/>
        <v>0.10290556900726393</v>
      </c>
      <c r="L161" s="19">
        <v>113</v>
      </c>
      <c r="M161" s="15">
        <f t="shared" si="21"/>
        <v>0.11721991701244813</v>
      </c>
    </row>
    <row r="162" spans="3:13" ht="15" customHeight="1" x14ac:dyDescent="0.2">
      <c r="C162" s="127" t="s">
        <v>100</v>
      </c>
      <c r="D162" s="128"/>
      <c r="E162" s="169"/>
      <c r="F162" s="53">
        <v>25</v>
      </c>
      <c r="G162" s="40">
        <f t="shared" si="18"/>
        <v>4.5871559633027525E-2</v>
      </c>
      <c r="H162" s="18">
        <v>42</v>
      </c>
      <c r="I162" s="7">
        <f t="shared" si="19"/>
        <v>5.5702917771883291E-2</v>
      </c>
      <c r="J162" s="18">
        <v>68</v>
      </c>
      <c r="K162" s="7">
        <f t="shared" si="20"/>
        <v>8.2324455205811137E-2</v>
      </c>
      <c r="L162" s="19">
        <v>88</v>
      </c>
      <c r="M162" s="15">
        <f t="shared" si="21"/>
        <v>9.1286307053941904E-2</v>
      </c>
    </row>
    <row r="163" spans="3:13" ht="15" customHeight="1" x14ac:dyDescent="0.2">
      <c r="C163" s="136" t="s">
        <v>101</v>
      </c>
      <c r="D163" s="167"/>
      <c r="E163" s="168"/>
      <c r="F163" s="52">
        <v>17</v>
      </c>
      <c r="G163" s="40">
        <f t="shared" si="18"/>
        <v>3.1192660550458717E-2</v>
      </c>
      <c r="H163" s="89">
        <v>43</v>
      </c>
      <c r="I163" s="7">
        <f t="shared" si="19"/>
        <v>5.7029177718832889E-2</v>
      </c>
      <c r="J163" s="89">
        <v>83</v>
      </c>
      <c r="K163" s="7">
        <f t="shared" si="20"/>
        <v>0.10048426150121065</v>
      </c>
      <c r="L163" s="20">
        <v>73</v>
      </c>
      <c r="M163" s="15">
        <f t="shared" si="21"/>
        <v>7.5726141078838169E-2</v>
      </c>
    </row>
    <row r="164" spans="3:13" ht="15" customHeight="1" x14ac:dyDescent="0.2">
      <c r="C164" s="136" t="s">
        <v>102</v>
      </c>
      <c r="D164" s="167"/>
      <c r="E164" s="168"/>
      <c r="F164" s="52">
        <v>69</v>
      </c>
      <c r="G164" s="40">
        <f t="shared" si="18"/>
        <v>0.12660550458715597</v>
      </c>
      <c r="H164" s="89">
        <v>88</v>
      </c>
      <c r="I164" s="7">
        <f t="shared" si="19"/>
        <v>0.11671087533156499</v>
      </c>
      <c r="J164" s="89">
        <v>85</v>
      </c>
      <c r="K164" s="7">
        <f t="shared" si="20"/>
        <v>0.10290556900726393</v>
      </c>
      <c r="L164" s="20">
        <v>67</v>
      </c>
      <c r="M164" s="15">
        <f t="shared" si="21"/>
        <v>6.9502074688796683E-2</v>
      </c>
    </row>
    <row r="165" spans="3:13" ht="15" customHeight="1" x14ac:dyDescent="0.2">
      <c r="C165" s="136" t="s">
        <v>103</v>
      </c>
      <c r="D165" s="167"/>
      <c r="E165" s="168"/>
      <c r="F165" s="52">
        <v>20</v>
      </c>
      <c r="G165" s="40">
        <f t="shared" si="18"/>
        <v>3.669724770642202E-2</v>
      </c>
      <c r="H165" s="89">
        <v>41</v>
      </c>
      <c r="I165" s="7">
        <f t="shared" si="19"/>
        <v>5.4376657824933686E-2</v>
      </c>
      <c r="J165" s="89">
        <v>59</v>
      </c>
      <c r="K165" s="7">
        <f t="shared" si="20"/>
        <v>7.1428571428571425E-2</v>
      </c>
      <c r="L165" s="20">
        <v>65</v>
      </c>
      <c r="M165" s="15">
        <f t="shared" si="21"/>
        <v>6.7427385892116179E-2</v>
      </c>
    </row>
    <row r="166" spans="3:13" ht="15" customHeight="1" x14ac:dyDescent="0.2">
      <c r="C166" s="127" t="s">
        <v>104</v>
      </c>
      <c r="D166" s="128"/>
      <c r="E166" s="169"/>
      <c r="F166" s="52">
        <v>26</v>
      </c>
      <c r="G166" s="40">
        <f t="shared" si="18"/>
        <v>4.7706422018348627E-2</v>
      </c>
      <c r="H166" s="89">
        <v>46</v>
      </c>
      <c r="I166" s="7">
        <f t="shared" si="19"/>
        <v>6.1007957559681698E-2</v>
      </c>
      <c r="J166" s="89">
        <v>40</v>
      </c>
      <c r="K166" s="7">
        <f t="shared" si="20"/>
        <v>4.8426150121065374E-2</v>
      </c>
      <c r="L166" s="19">
        <v>58</v>
      </c>
      <c r="M166" s="15">
        <f t="shared" si="21"/>
        <v>6.0165975103734441E-2</v>
      </c>
    </row>
    <row r="167" spans="3:13" ht="15" customHeight="1" x14ac:dyDescent="0.2">
      <c r="C167" s="127" t="s">
        <v>105</v>
      </c>
      <c r="D167" s="128"/>
      <c r="E167" s="169"/>
      <c r="F167" s="52">
        <v>34</v>
      </c>
      <c r="G167" s="40">
        <f t="shared" si="18"/>
        <v>6.2385321100917435E-2</v>
      </c>
      <c r="H167" s="89">
        <v>39</v>
      </c>
      <c r="I167" s="7">
        <f t="shared" si="19"/>
        <v>5.1724137931034482E-2</v>
      </c>
      <c r="J167" s="89">
        <v>45</v>
      </c>
      <c r="K167" s="7">
        <f t="shared" si="20"/>
        <v>5.4479418886198547E-2</v>
      </c>
      <c r="L167" s="19">
        <v>53</v>
      </c>
      <c r="M167" s="15">
        <f t="shared" si="21"/>
        <v>5.4979253112033194E-2</v>
      </c>
    </row>
    <row r="168" spans="3:13" ht="15" customHeight="1" x14ac:dyDescent="0.2">
      <c r="C168" s="134" t="s">
        <v>106</v>
      </c>
      <c r="D168" s="163"/>
      <c r="E168" s="164"/>
      <c r="F168" s="52">
        <v>36</v>
      </c>
      <c r="G168" s="40">
        <f t="shared" si="18"/>
        <v>6.6055045871559637E-2</v>
      </c>
      <c r="H168" s="89">
        <v>69</v>
      </c>
      <c r="I168" s="7">
        <f t="shared" si="19"/>
        <v>9.1511936339522551E-2</v>
      </c>
      <c r="J168" s="89">
        <v>51</v>
      </c>
      <c r="K168" s="7">
        <f t="shared" si="20"/>
        <v>6.1743341404358353E-2</v>
      </c>
      <c r="L168" s="19">
        <v>40</v>
      </c>
      <c r="M168" s="15">
        <f t="shared" si="21"/>
        <v>4.1493775933609957E-2</v>
      </c>
    </row>
    <row r="169" spans="3:13" ht="15" customHeight="1" x14ac:dyDescent="0.2">
      <c r="C169" s="134" t="s">
        <v>107</v>
      </c>
      <c r="D169" s="163"/>
      <c r="E169" s="164"/>
      <c r="F169" s="53">
        <v>23</v>
      </c>
      <c r="G169" s="40">
        <f t="shared" si="18"/>
        <v>4.2201834862385323E-2</v>
      </c>
      <c r="H169" s="18">
        <v>28</v>
      </c>
      <c r="I169" s="7">
        <f t="shared" si="19"/>
        <v>3.7135278514588858E-2</v>
      </c>
      <c r="J169" s="18">
        <v>23</v>
      </c>
      <c r="K169" s="7">
        <f t="shared" si="20"/>
        <v>2.784503631961259E-2</v>
      </c>
      <c r="L169" s="19">
        <v>35</v>
      </c>
      <c r="M169" s="15">
        <f t="shared" si="21"/>
        <v>3.6307053941908717E-2</v>
      </c>
    </row>
    <row r="170" spans="3:13" ht="15" customHeight="1" x14ac:dyDescent="0.2">
      <c r="C170" s="134" t="s">
        <v>35</v>
      </c>
      <c r="D170" s="163"/>
      <c r="E170" s="164"/>
      <c r="F170" s="53">
        <v>26</v>
      </c>
      <c r="G170" s="40">
        <f t="shared" si="18"/>
        <v>4.7706422018348627E-2</v>
      </c>
      <c r="H170" s="77" t="s">
        <v>67</v>
      </c>
      <c r="I170" s="9" t="s">
        <v>67</v>
      </c>
      <c r="J170" s="77" t="s">
        <v>67</v>
      </c>
      <c r="K170" s="9" t="s">
        <v>67</v>
      </c>
      <c r="L170" s="26" t="s">
        <v>67</v>
      </c>
      <c r="M170" s="73" t="s">
        <v>67</v>
      </c>
    </row>
    <row r="171" spans="3:13" ht="15" customHeight="1" x14ac:dyDescent="0.2">
      <c r="C171" s="134" t="s">
        <v>8</v>
      </c>
      <c r="D171" s="163"/>
      <c r="E171" s="164"/>
      <c r="F171" s="53">
        <v>21</v>
      </c>
      <c r="G171" s="40">
        <f t="shared" si="18"/>
        <v>3.8532110091743121E-2</v>
      </c>
      <c r="H171" s="18">
        <v>21</v>
      </c>
      <c r="I171" s="7">
        <f>H171/$H$172</f>
        <v>2.7851458885941646E-2</v>
      </c>
      <c r="J171" s="18">
        <v>19</v>
      </c>
      <c r="K171" s="7">
        <f>J171/$J$172</f>
        <v>2.3002421307506054E-2</v>
      </c>
      <c r="L171" s="19">
        <v>30</v>
      </c>
      <c r="M171" s="15">
        <f>L171/$L$172</f>
        <v>3.1120331950207469E-2</v>
      </c>
    </row>
    <row r="172" spans="3:13" ht="15" customHeight="1" thickBot="1" x14ac:dyDescent="0.25">
      <c r="C172" s="122" t="s">
        <v>96</v>
      </c>
      <c r="D172" s="123"/>
      <c r="E172" s="123"/>
      <c r="F172" s="47">
        <f t="shared" ref="F172:M172" si="22">SUM(F159:F171)</f>
        <v>545</v>
      </c>
      <c r="G172" s="42">
        <f t="shared" si="22"/>
        <v>1</v>
      </c>
      <c r="H172" s="89">
        <f t="shared" si="22"/>
        <v>754</v>
      </c>
      <c r="I172" s="7">
        <f t="shared" si="22"/>
        <v>1</v>
      </c>
      <c r="J172" s="89">
        <f t="shared" si="22"/>
        <v>826</v>
      </c>
      <c r="K172" s="7">
        <f t="shared" si="22"/>
        <v>0.99999999999999978</v>
      </c>
      <c r="L172" s="19">
        <f t="shared" si="22"/>
        <v>964</v>
      </c>
      <c r="M172" s="15">
        <f t="shared" si="22"/>
        <v>0.99999999999999989</v>
      </c>
    </row>
    <row r="173" spans="3:13" ht="15" customHeight="1" x14ac:dyDescent="0.2"/>
    <row r="174" spans="3:13" ht="15" customHeight="1" x14ac:dyDescent="0.2"/>
    <row r="175" spans="3:13" ht="15" customHeight="1" x14ac:dyDescent="0.2"/>
    <row r="176" spans="3:13" ht="15" customHeight="1" x14ac:dyDescent="0.2"/>
    <row r="177" spans="1:9" ht="15" customHeight="1" x14ac:dyDescent="0.2"/>
    <row r="178" spans="1:9" ht="15" customHeight="1" x14ac:dyDescent="0.2"/>
    <row r="179" spans="1:9" ht="15" customHeight="1" x14ac:dyDescent="0.2"/>
    <row r="180" spans="1:9" ht="15" customHeight="1" x14ac:dyDescent="0.2"/>
    <row r="181" spans="1:9" ht="15" customHeight="1" x14ac:dyDescent="0.2"/>
    <row r="182" spans="1:9" ht="15" customHeight="1" x14ac:dyDescent="0.2"/>
    <row r="183" spans="1:9" ht="15" customHeight="1" x14ac:dyDescent="0.2"/>
    <row r="184" spans="1:9" ht="15" customHeight="1" x14ac:dyDescent="0.2"/>
    <row r="185" spans="1:9" ht="15" customHeight="1" x14ac:dyDescent="0.2"/>
    <row r="186" spans="1:9" ht="15" customHeight="1" x14ac:dyDescent="0.2"/>
    <row r="187" spans="1:9" ht="15" customHeight="1" x14ac:dyDescent="0.2"/>
    <row r="188" spans="1:9" ht="15" customHeight="1" x14ac:dyDescent="0.2"/>
    <row r="189" spans="1:9" ht="15" customHeight="1" x14ac:dyDescent="0.2"/>
    <row r="190" spans="1:9" ht="15" customHeight="1" thickBot="1" x14ac:dyDescent="0.25">
      <c r="A190" s="6" t="s">
        <v>108</v>
      </c>
    </row>
    <row r="191" spans="1:9" ht="15" customHeight="1" x14ac:dyDescent="0.2">
      <c r="C191" s="76"/>
      <c r="D191" s="129" t="s">
        <v>230</v>
      </c>
      <c r="E191" s="130"/>
      <c r="F191" s="132" t="s">
        <v>221</v>
      </c>
      <c r="G191" s="126"/>
      <c r="H191" s="132" t="s">
        <v>53</v>
      </c>
      <c r="I191" s="126"/>
    </row>
    <row r="192" spans="1:9" ht="15" customHeight="1" x14ac:dyDescent="0.2">
      <c r="C192" s="92" t="s">
        <v>109</v>
      </c>
      <c r="D192" s="52">
        <v>19</v>
      </c>
      <c r="E192" s="40">
        <f>D192/D197</f>
        <v>8.9201877934272297E-2</v>
      </c>
      <c r="F192" s="89">
        <v>71</v>
      </c>
      <c r="G192" s="7">
        <f>F192/F197</f>
        <v>0.23509933774834438</v>
      </c>
      <c r="H192" s="89">
        <v>1</v>
      </c>
      <c r="I192" s="7">
        <f>H192/H197</f>
        <v>3.2258064516129032E-3</v>
      </c>
    </row>
    <row r="193" spans="1:11" ht="15" customHeight="1" x14ac:dyDescent="0.2">
      <c r="C193" s="92" t="s">
        <v>110</v>
      </c>
      <c r="D193" s="52">
        <v>157</v>
      </c>
      <c r="E193" s="40">
        <f>D193/D197</f>
        <v>0.73708920187793425</v>
      </c>
      <c r="F193" s="89">
        <v>142</v>
      </c>
      <c r="G193" s="7">
        <f>F193/F197</f>
        <v>0.47019867549668876</v>
      </c>
      <c r="H193" s="89">
        <v>189</v>
      </c>
      <c r="I193" s="7">
        <f>H193/H197</f>
        <v>0.60967741935483866</v>
      </c>
    </row>
    <row r="194" spans="1:11" ht="15" customHeight="1" x14ac:dyDescent="0.2">
      <c r="C194" s="92" t="s">
        <v>111</v>
      </c>
      <c r="D194" s="52">
        <v>26</v>
      </c>
      <c r="E194" s="40">
        <f>D194/D197</f>
        <v>0.12206572769953052</v>
      </c>
      <c r="F194" s="89">
        <v>75</v>
      </c>
      <c r="G194" s="7">
        <f>F194/F197</f>
        <v>0.24834437086092714</v>
      </c>
      <c r="H194" s="89">
        <v>100</v>
      </c>
      <c r="I194" s="7">
        <f>H194/H197</f>
        <v>0.32258064516129031</v>
      </c>
    </row>
    <row r="195" spans="1:11" ht="15" customHeight="1" x14ac:dyDescent="0.2">
      <c r="C195" s="92" t="s">
        <v>112</v>
      </c>
      <c r="D195" s="52">
        <v>5</v>
      </c>
      <c r="E195" s="40">
        <f>D195/D197</f>
        <v>2.3474178403755867E-2</v>
      </c>
      <c r="F195" s="89">
        <v>14</v>
      </c>
      <c r="G195" s="7">
        <f>F195/F197</f>
        <v>4.6357615894039736E-2</v>
      </c>
      <c r="H195" s="89">
        <v>20</v>
      </c>
      <c r="I195" s="7">
        <f>H195/H197</f>
        <v>6.4516129032258063E-2</v>
      </c>
    </row>
    <row r="196" spans="1:11" ht="15" customHeight="1" x14ac:dyDescent="0.2">
      <c r="C196" s="84" t="s">
        <v>206</v>
      </c>
      <c r="D196" s="63">
        <v>6</v>
      </c>
      <c r="E196" s="40">
        <f>D196/D197</f>
        <v>2.8169014084507043E-2</v>
      </c>
      <c r="F196" s="77" t="s">
        <v>67</v>
      </c>
      <c r="G196" s="9" t="s">
        <v>67</v>
      </c>
      <c r="H196" s="77" t="s">
        <v>67</v>
      </c>
      <c r="I196" s="9" t="s">
        <v>67</v>
      </c>
    </row>
    <row r="197" spans="1:11" ht="15" customHeight="1" thickBot="1" x14ac:dyDescent="0.25">
      <c r="C197" s="84" t="s">
        <v>51</v>
      </c>
      <c r="D197" s="41">
        <f>SUM(D192:D196)</f>
        <v>213</v>
      </c>
      <c r="E197" s="42">
        <f>SUM(E192:E196)</f>
        <v>0.99999999999999989</v>
      </c>
      <c r="F197" s="38">
        <f t="shared" ref="F197:I197" si="23">SUM(F192:F195)</f>
        <v>302</v>
      </c>
      <c r="G197" s="7">
        <f t="shared" si="23"/>
        <v>1</v>
      </c>
      <c r="H197" s="38">
        <f t="shared" si="23"/>
        <v>310</v>
      </c>
      <c r="I197" s="7">
        <f t="shared" si="23"/>
        <v>0.99999999999999978</v>
      </c>
    </row>
    <row r="198" spans="1:11" ht="15" customHeight="1" x14ac:dyDescent="0.2">
      <c r="A198" s="6"/>
    </row>
    <row r="199" spans="1:11" ht="15" customHeight="1" thickBot="1" x14ac:dyDescent="0.25">
      <c r="A199" s="6" t="s">
        <v>274</v>
      </c>
    </row>
    <row r="200" spans="1:11" ht="15" customHeight="1" x14ac:dyDescent="0.2">
      <c r="C200" s="98"/>
      <c r="D200" s="101"/>
      <c r="E200" s="101"/>
      <c r="F200" s="129" t="s">
        <v>230</v>
      </c>
      <c r="G200" s="130"/>
      <c r="H200" s="131" t="s">
        <v>221</v>
      </c>
      <c r="I200" s="126"/>
      <c r="J200" s="125" t="s">
        <v>53</v>
      </c>
      <c r="K200" s="126"/>
    </row>
    <row r="201" spans="1:11" ht="15" customHeight="1" x14ac:dyDescent="0.2">
      <c r="C201" s="97" t="s">
        <v>113</v>
      </c>
      <c r="D201" s="95"/>
      <c r="E201" s="96"/>
      <c r="F201" s="59">
        <v>98</v>
      </c>
      <c r="G201" s="40">
        <f t="shared" ref="G201:G208" si="24">F201/$F$209</f>
        <v>0.18386491557223264</v>
      </c>
      <c r="H201" s="21">
        <v>178</v>
      </c>
      <c r="I201" s="7">
        <f t="shared" ref="I201:I208" si="25">H201/$H$209</f>
        <v>0.18126272912423624</v>
      </c>
      <c r="J201" s="21">
        <v>178</v>
      </c>
      <c r="K201" s="7">
        <f t="shared" ref="K201:K208" si="26">J201/$J$209</f>
        <v>0.18561001042752867</v>
      </c>
    </row>
    <row r="202" spans="1:11" ht="15" customHeight="1" x14ac:dyDescent="0.2">
      <c r="C202" s="98" t="s">
        <v>114</v>
      </c>
      <c r="D202" s="101"/>
      <c r="E202" s="101"/>
      <c r="F202" s="59">
        <v>80</v>
      </c>
      <c r="G202" s="40">
        <f t="shared" si="24"/>
        <v>0.15009380863039401</v>
      </c>
      <c r="H202" s="21">
        <v>192</v>
      </c>
      <c r="I202" s="7">
        <f t="shared" si="25"/>
        <v>0.1955193482688391</v>
      </c>
      <c r="J202" s="21">
        <v>176</v>
      </c>
      <c r="K202" s="7">
        <f t="shared" si="26"/>
        <v>0.1835245046923879</v>
      </c>
    </row>
    <row r="203" spans="1:11" ht="15" customHeight="1" x14ac:dyDescent="0.2">
      <c r="C203" s="98" t="s">
        <v>115</v>
      </c>
      <c r="D203" s="101"/>
      <c r="E203" s="101"/>
      <c r="F203" s="59">
        <v>71</v>
      </c>
      <c r="G203" s="40">
        <f t="shared" si="24"/>
        <v>0.13320825515947468</v>
      </c>
      <c r="H203" s="21">
        <v>102</v>
      </c>
      <c r="I203" s="7">
        <f t="shared" si="25"/>
        <v>0.10386965376782077</v>
      </c>
      <c r="J203" s="21">
        <v>135</v>
      </c>
      <c r="K203" s="7">
        <f t="shared" si="26"/>
        <v>0.14077163712200208</v>
      </c>
    </row>
    <row r="204" spans="1:11" ht="15" customHeight="1" x14ac:dyDescent="0.2">
      <c r="C204" s="97" t="s">
        <v>116</v>
      </c>
      <c r="D204" s="95"/>
      <c r="E204" s="96"/>
      <c r="F204" s="60">
        <v>94</v>
      </c>
      <c r="G204" s="40">
        <f t="shared" si="24"/>
        <v>0.17636022514071295</v>
      </c>
      <c r="H204" s="22">
        <v>170</v>
      </c>
      <c r="I204" s="7">
        <f t="shared" si="25"/>
        <v>0.17311608961303462</v>
      </c>
      <c r="J204" s="22">
        <v>171</v>
      </c>
      <c r="K204" s="7">
        <f t="shared" si="26"/>
        <v>0.17831074035453598</v>
      </c>
    </row>
    <row r="205" spans="1:11" ht="15" customHeight="1" x14ac:dyDescent="0.2">
      <c r="C205" s="99" t="s">
        <v>10</v>
      </c>
      <c r="D205" s="102"/>
      <c r="E205" s="102"/>
      <c r="F205" s="59">
        <v>100</v>
      </c>
      <c r="G205" s="40">
        <f t="shared" si="24"/>
        <v>0.18761726078799248</v>
      </c>
      <c r="H205" s="21">
        <v>173</v>
      </c>
      <c r="I205" s="7">
        <f t="shared" si="25"/>
        <v>0.17617107942973523</v>
      </c>
      <c r="J205" s="21">
        <v>155</v>
      </c>
      <c r="K205" s="7">
        <f t="shared" si="26"/>
        <v>0.1616266944734098</v>
      </c>
    </row>
    <row r="206" spans="1:11" ht="15" customHeight="1" x14ac:dyDescent="0.2">
      <c r="C206" s="99" t="s">
        <v>11</v>
      </c>
      <c r="D206" s="102"/>
      <c r="E206" s="102"/>
      <c r="F206" s="59">
        <v>73</v>
      </c>
      <c r="G206" s="40">
        <f t="shared" si="24"/>
        <v>0.13696060037523453</v>
      </c>
      <c r="H206" s="21">
        <v>142</v>
      </c>
      <c r="I206" s="7">
        <f t="shared" si="25"/>
        <v>0.14460285132382891</v>
      </c>
      <c r="J206" s="21">
        <v>123</v>
      </c>
      <c r="K206" s="7">
        <f t="shared" si="26"/>
        <v>0.12825860271115747</v>
      </c>
    </row>
    <row r="207" spans="1:11" ht="15" customHeight="1" x14ac:dyDescent="0.2">
      <c r="C207" s="99" t="s">
        <v>117</v>
      </c>
      <c r="D207" s="102"/>
      <c r="E207" s="102"/>
      <c r="F207" s="59">
        <v>3</v>
      </c>
      <c r="G207" s="40">
        <f t="shared" si="24"/>
        <v>5.6285178236397749E-3</v>
      </c>
      <c r="H207" s="21">
        <v>8</v>
      </c>
      <c r="I207" s="7">
        <f t="shared" si="25"/>
        <v>8.1466395112016286E-3</v>
      </c>
      <c r="J207" s="21">
        <v>8</v>
      </c>
      <c r="K207" s="7">
        <f t="shared" si="26"/>
        <v>8.3420229405630868E-3</v>
      </c>
    </row>
    <row r="208" spans="1:11" ht="15" customHeight="1" x14ac:dyDescent="0.2">
      <c r="C208" s="97" t="s">
        <v>8</v>
      </c>
      <c r="D208" s="95"/>
      <c r="E208" s="96"/>
      <c r="F208" s="59">
        <v>14</v>
      </c>
      <c r="G208" s="40">
        <f t="shared" si="24"/>
        <v>2.6266416510318951E-2</v>
      </c>
      <c r="H208" s="21">
        <v>17</v>
      </c>
      <c r="I208" s="7">
        <f t="shared" si="25"/>
        <v>1.7311608961303463E-2</v>
      </c>
      <c r="J208" s="21">
        <v>13</v>
      </c>
      <c r="K208" s="7">
        <f t="shared" si="26"/>
        <v>1.3555787278415016E-2</v>
      </c>
    </row>
    <row r="209" spans="1:11" ht="15" customHeight="1" thickBot="1" x14ac:dyDescent="0.25">
      <c r="C209" s="165" t="s">
        <v>118</v>
      </c>
      <c r="D209" s="166"/>
      <c r="E209" s="166"/>
      <c r="F209" s="61">
        <f t="shared" ref="F209:K209" si="27">SUM(F201:F208)</f>
        <v>533</v>
      </c>
      <c r="G209" s="42">
        <f t="shared" si="27"/>
        <v>0.99999999999999989</v>
      </c>
      <c r="H209" s="21">
        <f t="shared" si="27"/>
        <v>982</v>
      </c>
      <c r="I209" s="7">
        <f t="shared" si="27"/>
        <v>0.99999999999999989</v>
      </c>
      <c r="J209" s="21">
        <f t="shared" si="27"/>
        <v>959</v>
      </c>
      <c r="K209" s="7">
        <f t="shared" si="27"/>
        <v>0.99999999999999989</v>
      </c>
    </row>
    <row r="210" spans="1:11" ht="15" customHeight="1" x14ac:dyDescent="0.2"/>
    <row r="211" spans="1:11" ht="15" customHeight="1" x14ac:dyDescent="0.2">
      <c r="A211" s="6"/>
    </row>
    <row r="212" spans="1:11" ht="15" customHeight="1" x14ac:dyDescent="0.2">
      <c r="A212" s="6"/>
    </row>
    <row r="213" spans="1:11" ht="15" customHeight="1" x14ac:dyDescent="0.2">
      <c r="A213" s="6"/>
    </row>
    <row r="214" spans="1:11" ht="15" customHeight="1" x14ac:dyDescent="0.2">
      <c r="A214" s="6"/>
    </row>
    <row r="215" spans="1:11" ht="15" customHeight="1" x14ac:dyDescent="0.2">
      <c r="A215" s="6"/>
    </row>
    <row r="216" spans="1:11" ht="15" customHeight="1" x14ac:dyDescent="0.2">
      <c r="A216" s="6"/>
    </row>
    <row r="217" spans="1:11" ht="15" customHeight="1" x14ac:dyDescent="0.2">
      <c r="A217" s="6"/>
    </row>
    <row r="218" spans="1:11" ht="15" customHeight="1" x14ac:dyDescent="0.2">
      <c r="A218" s="6"/>
    </row>
    <row r="219" spans="1:11" ht="15" customHeight="1" x14ac:dyDescent="0.2">
      <c r="A219" s="6"/>
    </row>
    <row r="220" spans="1:11" ht="15" customHeight="1" x14ac:dyDescent="0.2">
      <c r="A220" s="6" t="s">
        <v>119</v>
      </c>
    </row>
    <row r="221" spans="1:11" ht="15" customHeight="1" thickBot="1" x14ac:dyDescent="0.25">
      <c r="A221" s="6"/>
      <c r="B221" s="1" t="s">
        <v>233</v>
      </c>
    </row>
    <row r="222" spans="1:11" ht="15" customHeight="1" x14ac:dyDescent="0.2">
      <c r="C222" s="122"/>
      <c r="D222" s="123"/>
      <c r="E222" s="129" t="s">
        <v>230</v>
      </c>
      <c r="F222" s="130"/>
      <c r="G222" s="132" t="s">
        <v>221</v>
      </c>
      <c r="H222" s="126"/>
      <c r="I222" s="132" t="s">
        <v>53</v>
      </c>
      <c r="J222" s="126"/>
    </row>
    <row r="223" spans="1:11" ht="15" customHeight="1" x14ac:dyDescent="0.2">
      <c r="C223" s="156" t="s">
        <v>12</v>
      </c>
      <c r="D223" s="162"/>
      <c r="E223" s="52">
        <v>138</v>
      </c>
      <c r="F223" s="40">
        <f>E223/$E$228</f>
        <v>0.647887323943662</v>
      </c>
      <c r="G223" s="89">
        <v>151</v>
      </c>
      <c r="H223" s="7">
        <f>G223/$G$228</f>
        <v>0.48397435897435898</v>
      </c>
      <c r="I223" s="89">
        <v>168</v>
      </c>
      <c r="J223" s="7">
        <f>I223/$I$228</f>
        <v>0.52500000000000002</v>
      </c>
    </row>
    <row r="224" spans="1:11" ht="15" customHeight="1" x14ac:dyDescent="0.2">
      <c r="C224" s="156" t="s">
        <v>120</v>
      </c>
      <c r="D224" s="162"/>
      <c r="E224" s="52">
        <v>63</v>
      </c>
      <c r="F224" s="40">
        <f>E224/$E$228</f>
        <v>0.29577464788732394</v>
      </c>
      <c r="G224" s="89">
        <v>131</v>
      </c>
      <c r="H224" s="7">
        <f t="shared" ref="H224:H226" si="28">G224/$G$228</f>
        <v>0.41987179487179488</v>
      </c>
      <c r="I224" s="89">
        <v>138</v>
      </c>
      <c r="J224" s="7">
        <f t="shared" ref="J224:J225" si="29">I224/$I$228</f>
        <v>0.43125000000000002</v>
      </c>
    </row>
    <row r="225" spans="1:10" ht="15" customHeight="1" x14ac:dyDescent="0.2">
      <c r="C225" s="156" t="s">
        <v>121</v>
      </c>
      <c r="D225" s="162"/>
      <c r="E225" s="52">
        <v>6</v>
      </c>
      <c r="F225" s="40">
        <f>E225/$E$228</f>
        <v>2.8169014084507043E-2</v>
      </c>
      <c r="G225" s="89">
        <v>22</v>
      </c>
      <c r="H225" s="7">
        <f t="shared" si="28"/>
        <v>7.0512820512820512E-2</v>
      </c>
      <c r="I225" s="89">
        <v>12</v>
      </c>
      <c r="J225" s="7">
        <f t="shared" si="29"/>
        <v>3.7499999999999999E-2</v>
      </c>
    </row>
    <row r="226" spans="1:10" ht="15" customHeight="1" x14ac:dyDescent="0.2">
      <c r="C226" s="156" t="s">
        <v>13</v>
      </c>
      <c r="D226" s="162"/>
      <c r="E226" s="52">
        <v>1</v>
      </c>
      <c r="F226" s="40">
        <f>E226/$E$228</f>
        <v>4.6948356807511738E-3</v>
      </c>
      <c r="G226" s="89">
        <v>8</v>
      </c>
      <c r="H226" s="7">
        <f t="shared" si="28"/>
        <v>2.564102564102564E-2</v>
      </c>
      <c r="I226" s="89">
        <v>2</v>
      </c>
      <c r="J226" s="7">
        <f>I226/$I$228</f>
        <v>6.2500000000000003E-3</v>
      </c>
    </row>
    <row r="227" spans="1:10" ht="15" customHeight="1" x14ac:dyDescent="0.2">
      <c r="C227" s="156" t="s">
        <v>206</v>
      </c>
      <c r="D227" s="162"/>
      <c r="E227" s="63">
        <v>5</v>
      </c>
      <c r="F227" s="70">
        <f>E227/$E$228</f>
        <v>2.3474178403755867E-2</v>
      </c>
      <c r="G227" s="77" t="s">
        <v>235</v>
      </c>
      <c r="H227" s="9" t="s">
        <v>234</v>
      </c>
      <c r="I227" s="77" t="s">
        <v>234</v>
      </c>
      <c r="J227" s="9" t="s">
        <v>234</v>
      </c>
    </row>
    <row r="228" spans="1:10" ht="15" customHeight="1" thickBot="1" x14ac:dyDescent="0.25">
      <c r="C228" s="125" t="s">
        <v>51</v>
      </c>
      <c r="D228" s="132"/>
      <c r="E228" s="41">
        <f>SUM(E223:E227)</f>
        <v>213</v>
      </c>
      <c r="F228" s="42">
        <f>SUM(F223:F227)</f>
        <v>1</v>
      </c>
      <c r="G228" s="38">
        <f t="shared" ref="G228:J228" si="30">SUM(G223:G226)</f>
        <v>312</v>
      </c>
      <c r="H228" s="7">
        <f t="shared" si="30"/>
        <v>1</v>
      </c>
      <c r="I228" s="38">
        <f t="shared" si="30"/>
        <v>320</v>
      </c>
      <c r="J228" s="7">
        <f t="shared" si="30"/>
        <v>1</v>
      </c>
    </row>
    <row r="229" spans="1:10" ht="15" customHeight="1" x14ac:dyDescent="0.2">
      <c r="A229" s="6"/>
    </row>
    <row r="230" spans="1:10" ht="15" customHeight="1" x14ac:dyDescent="0.2">
      <c r="A230" s="6"/>
    </row>
    <row r="231" spans="1:10" ht="15" customHeight="1" thickBot="1" x14ac:dyDescent="0.25">
      <c r="A231" s="6"/>
      <c r="B231" s="23" t="s">
        <v>236</v>
      </c>
    </row>
    <row r="232" spans="1:10" ht="15" customHeight="1" x14ac:dyDescent="0.2">
      <c r="C232" s="122"/>
      <c r="D232" s="123"/>
      <c r="E232" s="129" t="s">
        <v>230</v>
      </c>
      <c r="F232" s="130"/>
      <c r="G232" s="132" t="s">
        <v>221</v>
      </c>
      <c r="H232" s="126"/>
      <c r="I232" s="132" t="s">
        <v>53</v>
      </c>
      <c r="J232" s="126"/>
    </row>
    <row r="233" spans="1:10" ht="15" customHeight="1" x14ac:dyDescent="0.2">
      <c r="C233" s="156" t="s">
        <v>12</v>
      </c>
      <c r="D233" s="162"/>
      <c r="E233" s="52">
        <v>117</v>
      </c>
      <c r="F233" s="40">
        <f>E233/$E$238</f>
        <v>0.54929577464788737</v>
      </c>
      <c r="G233" s="89">
        <v>127</v>
      </c>
      <c r="H233" s="7">
        <f>G233/$G$238</f>
        <v>0.40705128205128205</v>
      </c>
      <c r="I233" s="89">
        <v>146</v>
      </c>
      <c r="J233" s="7">
        <f>I233/$I$238</f>
        <v>0.46794871794871795</v>
      </c>
    </row>
    <row r="234" spans="1:10" ht="15" customHeight="1" x14ac:dyDescent="0.2">
      <c r="C234" s="156" t="s">
        <v>120</v>
      </c>
      <c r="D234" s="162"/>
      <c r="E234" s="52">
        <v>68</v>
      </c>
      <c r="F234" s="40">
        <f>E234/$E$238</f>
        <v>0.31924882629107981</v>
      </c>
      <c r="G234" s="89">
        <v>126</v>
      </c>
      <c r="H234" s="7">
        <f t="shared" ref="H234:H235" si="31">G234/$G$238</f>
        <v>0.40384615384615385</v>
      </c>
      <c r="I234" s="89">
        <v>140</v>
      </c>
      <c r="J234" s="7">
        <f t="shared" ref="J234:J236" si="32">I234/$I$238</f>
        <v>0.44871794871794873</v>
      </c>
    </row>
    <row r="235" spans="1:10" ht="15" customHeight="1" x14ac:dyDescent="0.2">
      <c r="C235" s="156" t="s">
        <v>121</v>
      </c>
      <c r="D235" s="162"/>
      <c r="E235" s="52">
        <v>19</v>
      </c>
      <c r="F235" s="40">
        <f>E235/$E$238</f>
        <v>8.9201877934272297E-2</v>
      </c>
      <c r="G235" s="89">
        <v>43</v>
      </c>
      <c r="H235" s="7">
        <f t="shared" si="31"/>
        <v>0.13782051282051283</v>
      </c>
      <c r="I235" s="89">
        <v>20</v>
      </c>
      <c r="J235" s="7">
        <f t="shared" si="32"/>
        <v>6.4102564102564097E-2</v>
      </c>
    </row>
    <row r="236" spans="1:10" ht="15" customHeight="1" x14ac:dyDescent="0.2">
      <c r="C236" s="156" t="s">
        <v>13</v>
      </c>
      <c r="D236" s="162"/>
      <c r="E236" s="52">
        <v>3</v>
      </c>
      <c r="F236" s="40">
        <f>E236/$E$238</f>
        <v>1.4084507042253521E-2</v>
      </c>
      <c r="G236" s="89">
        <v>16</v>
      </c>
      <c r="H236" s="7">
        <f>G236/$G$238</f>
        <v>5.128205128205128E-2</v>
      </c>
      <c r="I236" s="89">
        <v>6</v>
      </c>
      <c r="J236" s="7">
        <f t="shared" si="32"/>
        <v>1.9230769230769232E-2</v>
      </c>
    </row>
    <row r="237" spans="1:10" ht="15" customHeight="1" x14ac:dyDescent="0.2">
      <c r="C237" s="156" t="s">
        <v>206</v>
      </c>
      <c r="D237" s="162"/>
      <c r="E237" s="63">
        <v>6</v>
      </c>
      <c r="F237" s="70">
        <f>E237/$E$238</f>
        <v>2.8169014084507043E-2</v>
      </c>
      <c r="G237" s="77" t="s">
        <v>235</v>
      </c>
      <c r="H237" s="9" t="s">
        <v>234</v>
      </c>
      <c r="I237" s="77" t="s">
        <v>234</v>
      </c>
      <c r="J237" s="9" t="s">
        <v>234</v>
      </c>
    </row>
    <row r="238" spans="1:10" ht="15" customHeight="1" thickBot="1" x14ac:dyDescent="0.25">
      <c r="C238" s="125" t="s">
        <v>51</v>
      </c>
      <c r="D238" s="132"/>
      <c r="E238" s="41">
        <f>SUM(E233:E237)</f>
        <v>213</v>
      </c>
      <c r="F238" s="42">
        <f>SUM(F233:F237)</f>
        <v>1</v>
      </c>
      <c r="G238" s="38">
        <f t="shared" ref="G238:J238" si="33">SUM(G233:G236)</f>
        <v>312</v>
      </c>
      <c r="H238" s="7">
        <f t="shared" si="33"/>
        <v>1</v>
      </c>
      <c r="I238" s="38">
        <f t="shared" si="33"/>
        <v>312</v>
      </c>
      <c r="J238" s="7">
        <f t="shared" si="33"/>
        <v>1</v>
      </c>
    </row>
    <row r="239" spans="1:10" ht="15" customHeight="1" x14ac:dyDescent="0.2">
      <c r="A239" s="6"/>
    </row>
    <row r="240" spans="1:10" ht="15" customHeight="1" x14ac:dyDescent="0.2">
      <c r="A240" s="6"/>
    </row>
    <row r="241" spans="1:10" ht="15" customHeight="1" thickBot="1" x14ac:dyDescent="0.25">
      <c r="A241" s="6"/>
      <c r="B241" s="23" t="s">
        <v>237</v>
      </c>
    </row>
    <row r="242" spans="1:10" ht="15" customHeight="1" x14ac:dyDescent="0.2">
      <c r="C242" s="122"/>
      <c r="D242" s="123"/>
      <c r="E242" s="129" t="s">
        <v>230</v>
      </c>
      <c r="F242" s="130"/>
      <c r="G242" s="132" t="s">
        <v>221</v>
      </c>
      <c r="H242" s="126"/>
      <c r="I242" s="132" t="s">
        <v>53</v>
      </c>
      <c r="J242" s="126"/>
    </row>
    <row r="243" spans="1:10" ht="15" customHeight="1" x14ac:dyDescent="0.2">
      <c r="C243" s="156" t="s">
        <v>12</v>
      </c>
      <c r="D243" s="162"/>
      <c r="E243" s="52">
        <v>142</v>
      </c>
      <c r="F243" s="40">
        <f>E243/$E$248</f>
        <v>0.66666666666666663</v>
      </c>
      <c r="G243" s="89">
        <v>156</v>
      </c>
      <c r="H243" s="7">
        <f>G243/$G$248</f>
        <v>0.49681528662420382</v>
      </c>
      <c r="I243" s="89">
        <v>167</v>
      </c>
      <c r="J243" s="7">
        <f>I243/$I$248</f>
        <v>0.52024922118380057</v>
      </c>
    </row>
    <row r="244" spans="1:10" ht="15" customHeight="1" x14ac:dyDescent="0.2">
      <c r="C244" s="156" t="s">
        <v>120</v>
      </c>
      <c r="D244" s="162"/>
      <c r="E244" s="52">
        <v>50</v>
      </c>
      <c r="F244" s="40">
        <f>E244/$E$248</f>
        <v>0.23474178403755869</v>
      </c>
      <c r="G244" s="89">
        <v>119</v>
      </c>
      <c r="H244" s="7">
        <f t="shared" ref="H244:H246" si="34">G244/$G$248</f>
        <v>0.37898089171974525</v>
      </c>
      <c r="I244" s="89">
        <v>126</v>
      </c>
      <c r="J244" s="7">
        <f t="shared" ref="J244:J246" si="35">I244/$I$248</f>
        <v>0.3925233644859813</v>
      </c>
    </row>
    <row r="245" spans="1:10" ht="15" customHeight="1" x14ac:dyDescent="0.2">
      <c r="C245" s="156" t="s">
        <v>121</v>
      </c>
      <c r="D245" s="162"/>
      <c r="E245" s="52">
        <v>14</v>
      </c>
      <c r="F245" s="40">
        <f>E245/$E$248</f>
        <v>6.5727699530516437E-2</v>
      </c>
      <c r="G245" s="89">
        <v>33</v>
      </c>
      <c r="H245" s="7">
        <f t="shared" si="34"/>
        <v>0.10509554140127389</v>
      </c>
      <c r="I245" s="89">
        <v>18</v>
      </c>
      <c r="J245" s="7">
        <f t="shared" si="35"/>
        <v>5.6074766355140186E-2</v>
      </c>
    </row>
    <row r="246" spans="1:10" ht="15" customHeight="1" x14ac:dyDescent="0.2">
      <c r="C246" s="156" t="s">
        <v>13</v>
      </c>
      <c r="D246" s="162"/>
      <c r="E246" s="52">
        <v>2</v>
      </c>
      <c r="F246" s="40">
        <f>E246/$E$248</f>
        <v>9.3896713615023476E-3</v>
      </c>
      <c r="G246" s="89">
        <v>6</v>
      </c>
      <c r="H246" s="7">
        <f t="shared" si="34"/>
        <v>1.9108280254777069E-2</v>
      </c>
      <c r="I246" s="89">
        <v>10</v>
      </c>
      <c r="J246" s="7">
        <f t="shared" si="35"/>
        <v>3.1152647975077882E-2</v>
      </c>
    </row>
    <row r="247" spans="1:10" ht="15" customHeight="1" x14ac:dyDescent="0.2">
      <c r="C247" s="156" t="s">
        <v>206</v>
      </c>
      <c r="D247" s="162"/>
      <c r="E247" s="63">
        <v>5</v>
      </c>
      <c r="F247" s="70">
        <f>E247/$E$248</f>
        <v>2.3474178403755867E-2</v>
      </c>
      <c r="G247" s="77" t="s">
        <v>235</v>
      </c>
      <c r="H247" s="9" t="s">
        <v>234</v>
      </c>
      <c r="I247" s="77" t="s">
        <v>234</v>
      </c>
      <c r="J247" s="9" t="s">
        <v>234</v>
      </c>
    </row>
    <row r="248" spans="1:10" ht="15" customHeight="1" thickBot="1" x14ac:dyDescent="0.25">
      <c r="C248" s="125" t="s">
        <v>51</v>
      </c>
      <c r="D248" s="132"/>
      <c r="E248" s="41">
        <f>SUM(E243:E247)</f>
        <v>213</v>
      </c>
      <c r="F248" s="42">
        <f>SUM(F243:F247)</f>
        <v>1</v>
      </c>
      <c r="G248" s="38">
        <f t="shared" ref="G248:J248" si="36">SUM(G243:G246)</f>
        <v>314</v>
      </c>
      <c r="H248" s="7">
        <f t="shared" si="36"/>
        <v>1</v>
      </c>
      <c r="I248" s="38">
        <f t="shared" si="36"/>
        <v>321</v>
      </c>
      <c r="J248" s="7">
        <f t="shared" si="36"/>
        <v>1</v>
      </c>
    </row>
    <row r="249" spans="1:10" ht="15" customHeight="1" x14ac:dyDescent="0.2">
      <c r="A249" s="6"/>
    </row>
    <row r="250" spans="1:10" ht="15" customHeight="1" x14ac:dyDescent="0.2">
      <c r="A250" s="6"/>
    </row>
    <row r="251" spans="1:10" ht="15" customHeight="1" thickBot="1" x14ac:dyDescent="0.25">
      <c r="A251" s="6"/>
      <c r="B251" s="23" t="s">
        <v>122</v>
      </c>
    </row>
    <row r="252" spans="1:10" ht="15" customHeight="1" x14ac:dyDescent="0.2">
      <c r="C252" s="122"/>
      <c r="D252" s="123"/>
      <c r="E252" s="129" t="s">
        <v>230</v>
      </c>
      <c r="F252" s="130"/>
      <c r="G252" s="132" t="s">
        <v>221</v>
      </c>
      <c r="H252" s="126"/>
      <c r="I252" s="132" t="s">
        <v>53</v>
      </c>
      <c r="J252" s="126"/>
    </row>
    <row r="253" spans="1:10" ht="15" customHeight="1" x14ac:dyDescent="0.2">
      <c r="C253" s="156" t="s">
        <v>12</v>
      </c>
      <c r="D253" s="162"/>
      <c r="E253" s="52">
        <v>109</v>
      </c>
      <c r="F253" s="40">
        <f>E253/$E$258</f>
        <v>0.51173708920187788</v>
      </c>
      <c r="G253" s="89">
        <v>120</v>
      </c>
      <c r="H253" s="7">
        <f>G253/$G$258</f>
        <v>0.38216560509554143</v>
      </c>
      <c r="I253" s="89">
        <v>146</v>
      </c>
      <c r="J253" s="7">
        <f>I253/$I$258</f>
        <v>0.45624999999999999</v>
      </c>
    </row>
    <row r="254" spans="1:10" ht="15" customHeight="1" x14ac:dyDescent="0.2">
      <c r="C254" s="156" t="s">
        <v>120</v>
      </c>
      <c r="D254" s="162"/>
      <c r="E254" s="52">
        <v>84</v>
      </c>
      <c r="F254" s="40">
        <f>E254/$E$258</f>
        <v>0.39436619718309857</v>
      </c>
      <c r="G254" s="89">
        <v>150</v>
      </c>
      <c r="H254" s="7">
        <f t="shared" ref="H254:H256" si="37">G254/$G$258</f>
        <v>0.47770700636942676</v>
      </c>
      <c r="I254" s="89">
        <v>150</v>
      </c>
      <c r="J254" s="7">
        <f t="shared" ref="J254:J256" si="38">I254/$I$258</f>
        <v>0.46875</v>
      </c>
    </row>
    <row r="255" spans="1:10" ht="15" customHeight="1" x14ac:dyDescent="0.2">
      <c r="C255" s="156" t="s">
        <v>121</v>
      </c>
      <c r="D255" s="162"/>
      <c r="E255" s="52">
        <v>13</v>
      </c>
      <c r="F255" s="40">
        <f>E255/$E$258</f>
        <v>6.1032863849765258E-2</v>
      </c>
      <c r="G255" s="89">
        <v>38</v>
      </c>
      <c r="H255" s="7">
        <f t="shared" si="37"/>
        <v>0.12101910828025478</v>
      </c>
      <c r="I255" s="89">
        <v>21</v>
      </c>
      <c r="J255" s="7">
        <f t="shared" si="38"/>
        <v>6.5625000000000003E-2</v>
      </c>
    </row>
    <row r="256" spans="1:10" ht="15" customHeight="1" x14ac:dyDescent="0.2">
      <c r="C256" s="156" t="s">
        <v>13</v>
      </c>
      <c r="D256" s="162"/>
      <c r="E256" s="52">
        <v>2</v>
      </c>
      <c r="F256" s="40">
        <f>E256/$E$258</f>
        <v>9.3896713615023476E-3</v>
      </c>
      <c r="G256" s="89">
        <v>6</v>
      </c>
      <c r="H256" s="7">
        <f t="shared" si="37"/>
        <v>1.9108280254777069E-2</v>
      </c>
      <c r="I256" s="89">
        <v>3</v>
      </c>
      <c r="J256" s="7">
        <f t="shared" si="38"/>
        <v>9.3749999999999997E-3</v>
      </c>
    </row>
    <row r="257" spans="1:10" ht="15" customHeight="1" x14ac:dyDescent="0.2">
      <c r="C257" s="156" t="s">
        <v>206</v>
      </c>
      <c r="D257" s="162"/>
      <c r="E257" s="63">
        <v>5</v>
      </c>
      <c r="F257" s="70">
        <f>E257/$E$258</f>
        <v>2.3474178403755867E-2</v>
      </c>
      <c r="G257" s="77" t="s">
        <v>235</v>
      </c>
      <c r="H257" s="9" t="s">
        <v>234</v>
      </c>
      <c r="I257" s="77" t="s">
        <v>234</v>
      </c>
      <c r="J257" s="9" t="s">
        <v>234</v>
      </c>
    </row>
    <row r="258" spans="1:10" ht="15" customHeight="1" thickBot="1" x14ac:dyDescent="0.25">
      <c r="C258" s="125" t="s">
        <v>51</v>
      </c>
      <c r="D258" s="132"/>
      <c r="E258" s="41">
        <f>SUM(E253:E257)</f>
        <v>213</v>
      </c>
      <c r="F258" s="42">
        <f>SUM(F253:F257)</f>
        <v>1</v>
      </c>
      <c r="G258" s="38">
        <f t="shared" ref="G258:J258" si="39">SUM(G253:G256)</f>
        <v>314</v>
      </c>
      <c r="H258" s="7">
        <f t="shared" si="39"/>
        <v>1</v>
      </c>
      <c r="I258" s="38">
        <f t="shared" si="39"/>
        <v>320</v>
      </c>
      <c r="J258" s="7">
        <f t="shared" si="39"/>
        <v>1</v>
      </c>
    </row>
    <row r="259" spans="1:10" ht="15" customHeight="1" x14ac:dyDescent="0.2">
      <c r="A259" s="6"/>
    </row>
    <row r="260" spans="1:10" ht="15" customHeight="1" x14ac:dyDescent="0.2">
      <c r="A260" s="6"/>
    </row>
    <row r="261" spans="1:10" ht="15" customHeight="1" thickBot="1" x14ac:dyDescent="0.25">
      <c r="A261" s="6"/>
      <c r="B261" s="23" t="s">
        <v>123</v>
      </c>
    </row>
    <row r="262" spans="1:10" ht="15" customHeight="1" x14ac:dyDescent="0.2">
      <c r="C262" s="122"/>
      <c r="D262" s="123"/>
      <c r="E262" s="129" t="s">
        <v>230</v>
      </c>
      <c r="F262" s="130"/>
      <c r="G262" s="132" t="s">
        <v>221</v>
      </c>
      <c r="H262" s="126"/>
      <c r="I262" s="132" t="s">
        <v>53</v>
      </c>
      <c r="J262" s="126"/>
    </row>
    <row r="263" spans="1:10" ht="15" customHeight="1" x14ac:dyDescent="0.2">
      <c r="C263" s="156" t="s">
        <v>12</v>
      </c>
      <c r="D263" s="162"/>
      <c r="E263" s="52">
        <v>136</v>
      </c>
      <c r="F263" s="40">
        <f>E263/$E$268</f>
        <v>0.63849765258215962</v>
      </c>
      <c r="G263" s="89">
        <v>153</v>
      </c>
      <c r="H263" s="7">
        <f>G263/$G$268</f>
        <v>0.48571428571428571</v>
      </c>
      <c r="I263" s="89">
        <v>176</v>
      </c>
      <c r="J263" s="7">
        <f>I263/$I$268</f>
        <v>0.54828660436137067</v>
      </c>
    </row>
    <row r="264" spans="1:10" ht="15" customHeight="1" x14ac:dyDescent="0.2">
      <c r="C264" s="156" t="s">
        <v>120</v>
      </c>
      <c r="D264" s="162"/>
      <c r="E264" s="52">
        <v>60</v>
      </c>
      <c r="F264" s="40">
        <f>E264/$E$268</f>
        <v>0.28169014084507044</v>
      </c>
      <c r="G264" s="89">
        <v>142</v>
      </c>
      <c r="H264" s="7">
        <f t="shared" ref="H264:H266" si="40">G264/$G$268</f>
        <v>0.4507936507936508</v>
      </c>
      <c r="I264" s="89">
        <v>130</v>
      </c>
      <c r="J264" s="7">
        <f t="shared" ref="J264:J266" si="41">I264/$I$268</f>
        <v>0.40498442367601245</v>
      </c>
    </row>
    <row r="265" spans="1:10" ht="15" customHeight="1" x14ac:dyDescent="0.2">
      <c r="C265" s="156" t="s">
        <v>121</v>
      </c>
      <c r="D265" s="162"/>
      <c r="E265" s="52">
        <v>12</v>
      </c>
      <c r="F265" s="40">
        <f>E265/$E$268</f>
        <v>5.6338028169014086E-2</v>
      </c>
      <c r="G265" s="89">
        <v>14</v>
      </c>
      <c r="H265" s="7">
        <f t="shared" si="40"/>
        <v>4.4444444444444446E-2</v>
      </c>
      <c r="I265" s="89">
        <v>13</v>
      </c>
      <c r="J265" s="7">
        <f t="shared" si="41"/>
        <v>4.0498442367601244E-2</v>
      </c>
    </row>
    <row r="266" spans="1:10" ht="15" customHeight="1" x14ac:dyDescent="0.2">
      <c r="C266" s="156" t="s">
        <v>13</v>
      </c>
      <c r="D266" s="162"/>
      <c r="E266" s="52">
        <v>0</v>
      </c>
      <c r="F266" s="40">
        <f>E266/$E$268</f>
        <v>0</v>
      </c>
      <c r="G266" s="89">
        <v>6</v>
      </c>
      <c r="H266" s="7">
        <f t="shared" si="40"/>
        <v>1.9047619047619049E-2</v>
      </c>
      <c r="I266" s="89">
        <v>2</v>
      </c>
      <c r="J266" s="7">
        <f t="shared" si="41"/>
        <v>6.2305295950155761E-3</v>
      </c>
    </row>
    <row r="267" spans="1:10" ht="15" customHeight="1" x14ac:dyDescent="0.2">
      <c r="C267" s="156" t="s">
        <v>206</v>
      </c>
      <c r="D267" s="162"/>
      <c r="E267" s="63">
        <v>5</v>
      </c>
      <c r="F267" s="70">
        <f>E267/$E$268</f>
        <v>2.3474178403755867E-2</v>
      </c>
      <c r="G267" s="77" t="s">
        <v>235</v>
      </c>
      <c r="H267" s="9" t="s">
        <v>234</v>
      </c>
      <c r="I267" s="77" t="s">
        <v>234</v>
      </c>
      <c r="J267" s="9" t="s">
        <v>234</v>
      </c>
    </row>
    <row r="268" spans="1:10" ht="15" customHeight="1" thickBot="1" x14ac:dyDescent="0.25">
      <c r="C268" s="125" t="s">
        <v>51</v>
      </c>
      <c r="D268" s="132"/>
      <c r="E268" s="41">
        <f>SUM(E263:E267)</f>
        <v>213</v>
      </c>
      <c r="F268" s="42">
        <f>SUM(F263:F267)</f>
        <v>1</v>
      </c>
      <c r="G268" s="38">
        <f t="shared" ref="G268:J268" si="42">SUM(G263:G266)</f>
        <v>315</v>
      </c>
      <c r="H268" s="7">
        <f t="shared" si="42"/>
        <v>1</v>
      </c>
      <c r="I268" s="38">
        <f t="shared" si="42"/>
        <v>321</v>
      </c>
      <c r="J268" s="7">
        <f t="shared" si="42"/>
        <v>0.99999999999999989</v>
      </c>
    </row>
    <row r="269" spans="1:10" ht="15" customHeight="1" x14ac:dyDescent="0.2">
      <c r="A269" s="6"/>
    </row>
    <row r="270" spans="1:10" ht="15" customHeight="1" x14ac:dyDescent="0.2">
      <c r="A270" s="6"/>
    </row>
    <row r="271" spans="1:10" ht="15" customHeight="1" thickBot="1" x14ac:dyDescent="0.25">
      <c r="A271" s="6"/>
      <c r="B271" s="23" t="s">
        <v>124</v>
      </c>
    </row>
    <row r="272" spans="1:10" ht="15" customHeight="1" x14ac:dyDescent="0.2">
      <c r="C272" s="122"/>
      <c r="D272" s="123"/>
      <c r="E272" s="129" t="s">
        <v>230</v>
      </c>
      <c r="F272" s="130"/>
      <c r="G272" s="132" t="s">
        <v>221</v>
      </c>
      <c r="H272" s="126"/>
      <c r="I272" s="132" t="s">
        <v>53</v>
      </c>
      <c r="J272" s="126"/>
    </row>
    <row r="273" spans="1:10" ht="15" customHeight="1" x14ac:dyDescent="0.2">
      <c r="C273" s="156" t="s">
        <v>12</v>
      </c>
      <c r="D273" s="162"/>
      <c r="E273" s="52">
        <v>105</v>
      </c>
      <c r="F273" s="40">
        <f>E273/$E$278</f>
        <v>0.49295774647887325</v>
      </c>
      <c r="G273" s="89">
        <v>143</v>
      </c>
      <c r="H273" s="7">
        <f>G273/$G$278</f>
        <v>0.45541401273885351</v>
      </c>
      <c r="I273" s="89">
        <v>167</v>
      </c>
      <c r="J273" s="7">
        <f>I273/$I$278</f>
        <v>0.52024922118380057</v>
      </c>
    </row>
    <row r="274" spans="1:10" ht="15" customHeight="1" x14ac:dyDescent="0.2">
      <c r="C274" s="156" t="s">
        <v>120</v>
      </c>
      <c r="D274" s="162"/>
      <c r="E274" s="52">
        <v>61</v>
      </c>
      <c r="F274" s="40">
        <f>E274/$E$278</f>
        <v>0.28638497652582162</v>
      </c>
      <c r="G274" s="89">
        <v>109</v>
      </c>
      <c r="H274" s="7">
        <f t="shared" ref="H274:H276" si="43">G274/$G$278</f>
        <v>0.34713375796178342</v>
      </c>
      <c r="I274" s="89">
        <v>113</v>
      </c>
      <c r="J274" s="7">
        <f t="shared" ref="J274:J276" si="44">I274/$I$278</f>
        <v>0.35202492211838005</v>
      </c>
    </row>
    <row r="275" spans="1:10" ht="15" customHeight="1" x14ac:dyDescent="0.2">
      <c r="C275" s="156" t="s">
        <v>121</v>
      </c>
      <c r="D275" s="162"/>
      <c r="E275" s="52">
        <v>30</v>
      </c>
      <c r="F275" s="40">
        <f>E275/$E$278</f>
        <v>0.14084507042253522</v>
      </c>
      <c r="G275" s="89">
        <v>35</v>
      </c>
      <c r="H275" s="7">
        <f t="shared" si="43"/>
        <v>0.11146496815286625</v>
      </c>
      <c r="I275" s="89">
        <v>24</v>
      </c>
      <c r="J275" s="7">
        <f t="shared" si="44"/>
        <v>7.476635514018691E-2</v>
      </c>
    </row>
    <row r="276" spans="1:10" ht="15" customHeight="1" x14ac:dyDescent="0.2">
      <c r="C276" s="156" t="s">
        <v>13</v>
      </c>
      <c r="D276" s="162"/>
      <c r="E276" s="52">
        <v>13</v>
      </c>
      <c r="F276" s="40">
        <f>E276/$E$278</f>
        <v>6.1032863849765258E-2</v>
      </c>
      <c r="G276" s="89">
        <v>27</v>
      </c>
      <c r="H276" s="7">
        <f t="shared" si="43"/>
        <v>8.598726114649681E-2</v>
      </c>
      <c r="I276" s="89">
        <v>17</v>
      </c>
      <c r="J276" s="7">
        <f t="shared" si="44"/>
        <v>5.2959501557632398E-2</v>
      </c>
    </row>
    <row r="277" spans="1:10" ht="15" customHeight="1" x14ac:dyDescent="0.2">
      <c r="C277" s="156" t="s">
        <v>206</v>
      </c>
      <c r="D277" s="162"/>
      <c r="E277" s="63">
        <v>4</v>
      </c>
      <c r="F277" s="70">
        <f>E277/$E$278</f>
        <v>1.8779342723004695E-2</v>
      </c>
      <c r="G277" s="77" t="s">
        <v>235</v>
      </c>
      <c r="H277" s="9" t="s">
        <v>234</v>
      </c>
      <c r="I277" s="77" t="s">
        <v>234</v>
      </c>
      <c r="J277" s="9" t="s">
        <v>234</v>
      </c>
    </row>
    <row r="278" spans="1:10" ht="15" customHeight="1" thickBot="1" x14ac:dyDescent="0.25">
      <c r="C278" s="125" t="s">
        <v>51</v>
      </c>
      <c r="D278" s="132"/>
      <c r="E278" s="41">
        <f>SUM(E273:E277)</f>
        <v>213</v>
      </c>
      <c r="F278" s="42">
        <f>SUM(F273:F277)</f>
        <v>1</v>
      </c>
      <c r="G278" s="38">
        <f t="shared" ref="G278:J278" si="45">SUM(G273:G276)</f>
        <v>314</v>
      </c>
      <c r="H278" s="7">
        <f t="shared" si="45"/>
        <v>1</v>
      </c>
      <c r="I278" s="38">
        <f t="shared" si="45"/>
        <v>321</v>
      </c>
      <c r="J278" s="7">
        <f t="shared" si="45"/>
        <v>0.99999999999999989</v>
      </c>
    </row>
    <row r="279" spans="1:10" ht="15" customHeight="1" x14ac:dyDescent="0.2">
      <c r="A279" s="6"/>
    </row>
    <row r="280" spans="1:10" ht="15" customHeight="1" x14ac:dyDescent="0.2">
      <c r="A280" s="6"/>
    </row>
    <row r="281" spans="1:10" ht="15" customHeight="1" thickBot="1" x14ac:dyDescent="0.25">
      <c r="A281" s="6"/>
      <c r="B281" s="23" t="s">
        <v>125</v>
      </c>
    </row>
    <row r="282" spans="1:10" ht="15" customHeight="1" x14ac:dyDescent="0.2">
      <c r="C282" s="122"/>
      <c r="D282" s="123"/>
      <c r="E282" s="129" t="s">
        <v>230</v>
      </c>
      <c r="F282" s="130"/>
      <c r="G282" s="132" t="s">
        <v>221</v>
      </c>
      <c r="H282" s="126"/>
      <c r="I282" s="132" t="s">
        <v>53</v>
      </c>
      <c r="J282" s="126"/>
    </row>
    <row r="283" spans="1:10" ht="15" customHeight="1" x14ac:dyDescent="0.2">
      <c r="C283" s="156" t="s">
        <v>12</v>
      </c>
      <c r="D283" s="162"/>
      <c r="E283" s="52">
        <v>117</v>
      </c>
      <c r="F283" s="40">
        <f>E283/E288</f>
        <v>0.54929577464788737</v>
      </c>
      <c r="G283" s="89">
        <v>119</v>
      </c>
      <c r="H283" s="7">
        <f>G283/G288</f>
        <v>0.37898089171974525</v>
      </c>
      <c r="I283" s="89">
        <v>145</v>
      </c>
      <c r="J283" s="7">
        <f>I283/I288</f>
        <v>0.45171339563862928</v>
      </c>
    </row>
    <row r="284" spans="1:10" ht="15" customHeight="1" x14ac:dyDescent="0.2">
      <c r="C284" s="156" t="s">
        <v>120</v>
      </c>
      <c r="D284" s="162"/>
      <c r="E284" s="52">
        <v>72</v>
      </c>
      <c r="F284" s="40">
        <f>E284/E288</f>
        <v>0.3380281690140845</v>
      </c>
      <c r="G284" s="89">
        <v>146</v>
      </c>
      <c r="H284" s="7">
        <f>G284/G288</f>
        <v>0.46496815286624205</v>
      </c>
      <c r="I284" s="89">
        <v>148</v>
      </c>
      <c r="J284" s="7">
        <f>I284/I288</f>
        <v>0.46105919003115264</v>
      </c>
    </row>
    <row r="285" spans="1:10" ht="15" customHeight="1" x14ac:dyDescent="0.2">
      <c r="C285" s="156" t="s">
        <v>121</v>
      </c>
      <c r="D285" s="162"/>
      <c r="E285" s="52">
        <v>17</v>
      </c>
      <c r="F285" s="40">
        <f>E285/E288</f>
        <v>7.9812206572769953E-2</v>
      </c>
      <c r="G285" s="89">
        <v>36</v>
      </c>
      <c r="H285" s="7">
        <f>G285/G288</f>
        <v>0.11464968152866242</v>
      </c>
      <c r="I285" s="89">
        <v>24</v>
      </c>
      <c r="J285" s="7">
        <f>I285/I288</f>
        <v>7.476635514018691E-2</v>
      </c>
    </row>
    <row r="286" spans="1:10" ht="15" customHeight="1" x14ac:dyDescent="0.2">
      <c r="C286" s="156" t="s">
        <v>13</v>
      </c>
      <c r="D286" s="162"/>
      <c r="E286" s="52">
        <v>3</v>
      </c>
      <c r="F286" s="40">
        <f>E286/E288</f>
        <v>1.4084507042253521E-2</v>
      </c>
      <c r="G286" s="89">
        <v>13</v>
      </c>
      <c r="H286" s="7">
        <f>G286/G288</f>
        <v>4.1401273885350316E-2</v>
      </c>
      <c r="I286" s="89">
        <v>4</v>
      </c>
      <c r="J286" s="7">
        <f>I286/I288</f>
        <v>1.2461059190031152E-2</v>
      </c>
    </row>
    <row r="287" spans="1:10" ht="15" customHeight="1" x14ac:dyDescent="0.2">
      <c r="C287" s="156" t="s">
        <v>206</v>
      </c>
      <c r="D287" s="162"/>
      <c r="E287" s="63">
        <v>4</v>
      </c>
      <c r="F287" s="40">
        <f>E287/E288</f>
        <v>1.8779342723004695E-2</v>
      </c>
      <c r="G287" s="77" t="s">
        <v>235</v>
      </c>
      <c r="H287" s="9" t="s">
        <v>234</v>
      </c>
      <c r="I287" s="77" t="s">
        <v>234</v>
      </c>
      <c r="J287" s="9" t="s">
        <v>234</v>
      </c>
    </row>
    <row r="288" spans="1:10" ht="15" customHeight="1" thickBot="1" x14ac:dyDescent="0.25">
      <c r="C288" s="125" t="s">
        <v>51</v>
      </c>
      <c r="D288" s="132"/>
      <c r="E288" s="41">
        <f>SUM(E283:E287)</f>
        <v>213</v>
      </c>
      <c r="F288" s="42">
        <f>SUM(F283:F287)</f>
        <v>1</v>
      </c>
      <c r="G288" s="38">
        <f t="shared" ref="G288:J288" si="46">SUM(G283:G286)</f>
        <v>314</v>
      </c>
      <c r="H288" s="7">
        <f t="shared" si="46"/>
        <v>1</v>
      </c>
      <c r="I288" s="38">
        <f t="shared" si="46"/>
        <v>321</v>
      </c>
      <c r="J288" s="7">
        <f t="shared" si="46"/>
        <v>1</v>
      </c>
    </row>
    <row r="289" spans="1:10" ht="15" customHeight="1" x14ac:dyDescent="0.2">
      <c r="A289" s="6"/>
    </row>
    <row r="290" spans="1:10" ht="15" customHeight="1" x14ac:dyDescent="0.2">
      <c r="A290" s="6"/>
    </row>
    <row r="291" spans="1:10" ht="15" customHeight="1" thickBot="1" x14ac:dyDescent="0.25">
      <c r="A291" s="6"/>
      <c r="B291" s="23" t="s">
        <v>126</v>
      </c>
    </row>
    <row r="292" spans="1:10" ht="15" customHeight="1" x14ac:dyDescent="0.2">
      <c r="C292" s="122"/>
      <c r="D292" s="123"/>
      <c r="E292" s="129" t="s">
        <v>230</v>
      </c>
      <c r="F292" s="130"/>
      <c r="G292" s="132" t="s">
        <v>221</v>
      </c>
      <c r="H292" s="126"/>
      <c r="I292" s="132" t="s">
        <v>53</v>
      </c>
      <c r="J292" s="126"/>
    </row>
    <row r="293" spans="1:10" ht="15" customHeight="1" x14ac:dyDescent="0.2">
      <c r="C293" s="156" t="s">
        <v>12</v>
      </c>
      <c r="D293" s="162"/>
      <c r="E293" s="52">
        <v>105</v>
      </c>
      <c r="F293" s="40">
        <f>E293/E298</f>
        <v>0.49295774647887325</v>
      </c>
      <c r="G293" s="89">
        <v>100</v>
      </c>
      <c r="H293" s="7">
        <f>G293/G298</f>
        <v>0.31746031746031744</v>
      </c>
      <c r="I293" s="89">
        <v>143</v>
      </c>
      <c r="J293" s="7">
        <f>I293/I298</f>
        <v>0.4454828660436137</v>
      </c>
    </row>
    <row r="294" spans="1:10" ht="15" customHeight="1" x14ac:dyDescent="0.2">
      <c r="C294" s="156" t="s">
        <v>120</v>
      </c>
      <c r="D294" s="162"/>
      <c r="E294" s="52">
        <v>88</v>
      </c>
      <c r="F294" s="40">
        <f>E294/E298</f>
        <v>0.41314553990610331</v>
      </c>
      <c r="G294" s="89">
        <v>174</v>
      </c>
      <c r="H294" s="7">
        <f>G294/G298</f>
        <v>0.55238095238095242</v>
      </c>
      <c r="I294" s="89">
        <v>147</v>
      </c>
      <c r="J294" s="7">
        <f>I294/I298</f>
        <v>0.45794392523364486</v>
      </c>
    </row>
    <row r="295" spans="1:10" ht="15" customHeight="1" x14ac:dyDescent="0.2">
      <c r="C295" s="156" t="s">
        <v>121</v>
      </c>
      <c r="D295" s="162"/>
      <c r="E295" s="52">
        <v>15</v>
      </c>
      <c r="F295" s="40">
        <f>E295/E298</f>
        <v>7.0422535211267609E-2</v>
      </c>
      <c r="G295" s="89">
        <v>30</v>
      </c>
      <c r="H295" s="7">
        <f>G295/G298</f>
        <v>9.5238095238095233E-2</v>
      </c>
      <c r="I295" s="89">
        <v>27</v>
      </c>
      <c r="J295" s="7">
        <f>I295/I298</f>
        <v>8.4112149532710276E-2</v>
      </c>
    </row>
    <row r="296" spans="1:10" ht="15" customHeight="1" x14ac:dyDescent="0.2">
      <c r="C296" s="156" t="s">
        <v>13</v>
      </c>
      <c r="D296" s="162"/>
      <c r="E296" s="52">
        <v>1</v>
      </c>
      <c r="F296" s="40">
        <f>E296/E298</f>
        <v>4.6948356807511738E-3</v>
      </c>
      <c r="G296" s="89">
        <v>11</v>
      </c>
      <c r="H296" s="7">
        <f>G296/G298</f>
        <v>3.4920634920634921E-2</v>
      </c>
      <c r="I296" s="89">
        <v>4</v>
      </c>
      <c r="J296" s="7">
        <f>I296/I298</f>
        <v>1.2461059190031152E-2</v>
      </c>
    </row>
    <row r="297" spans="1:10" ht="15" customHeight="1" x14ac:dyDescent="0.2">
      <c r="C297" s="156" t="s">
        <v>206</v>
      </c>
      <c r="D297" s="162"/>
      <c r="E297" s="63">
        <v>4</v>
      </c>
      <c r="F297" s="40">
        <f>E297/E298</f>
        <v>1.8779342723004695E-2</v>
      </c>
      <c r="G297" s="77" t="s">
        <v>235</v>
      </c>
      <c r="H297" s="9" t="s">
        <v>234</v>
      </c>
      <c r="I297" s="77" t="s">
        <v>234</v>
      </c>
      <c r="J297" s="9" t="s">
        <v>234</v>
      </c>
    </row>
    <row r="298" spans="1:10" ht="15" customHeight="1" thickBot="1" x14ac:dyDescent="0.25">
      <c r="C298" s="125" t="s">
        <v>51</v>
      </c>
      <c r="D298" s="132"/>
      <c r="E298" s="41">
        <f>SUM(E293:E297)</f>
        <v>213</v>
      </c>
      <c r="F298" s="42">
        <f>SUM(F293:F297)</f>
        <v>1</v>
      </c>
      <c r="G298" s="38">
        <f t="shared" ref="G298:J298" si="47">SUM(G293:G296)</f>
        <v>315</v>
      </c>
      <c r="H298" s="7">
        <f t="shared" si="47"/>
        <v>1</v>
      </c>
      <c r="I298" s="38">
        <f t="shared" si="47"/>
        <v>321</v>
      </c>
      <c r="J298" s="7">
        <f t="shared" si="47"/>
        <v>1</v>
      </c>
    </row>
    <row r="299" spans="1:10" ht="15" customHeight="1" x14ac:dyDescent="0.2">
      <c r="A299" s="6"/>
    </row>
    <row r="300" spans="1:10" ht="15" customHeight="1" x14ac:dyDescent="0.2">
      <c r="A300" s="6"/>
    </row>
    <row r="301" spans="1:10" ht="15" customHeight="1" thickBot="1" x14ac:dyDescent="0.25">
      <c r="A301" s="6"/>
      <c r="B301" s="23" t="s">
        <v>127</v>
      </c>
    </row>
    <row r="302" spans="1:10" ht="15" customHeight="1" x14ac:dyDescent="0.2">
      <c r="C302" s="122"/>
      <c r="D302" s="123"/>
      <c r="E302" s="129" t="s">
        <v>230</v>
      </c>
      <c r="F302" s="130"/>
      <c r="G302" s="132" t="s">
        <v>221</v>
      </c>
      <c r="H302" s="126"/>
      <c r="I302" s="132" t="s">
        <v>53</v>
      </c>
      <c r="J302" s="126"/>
    </row>
    <row r="303" spans="1:10" ht="15" customHeight="1" x14ac:dyDescent="0.2">
      <c r="C303" s="156" t="s">
        <v>12</v>
      </c>
      <c r="D303" s="162"/>
      <c r="E303" s="52">
        <v>109</v>
      </c>
      <c r="F303" s="40">
        <f>E303/E308</f>
        <v>0.51173708920187788</v>
      </c>
      <c r="G303" s="89">
        <v>99</v>
      </c>
      <c r="H303" s="7">
        <f>G303/G308</f>
        <v>0.31528662420382164</v>
      </c>
      <c r="I303" s="89">
        <v>138</v>
      </c>
      <c r="J303" s="7">
        <f>I303/I308</f>
        <v>0.43125000000000002</v>
      </c>
    </row>
    <row r="304" spans="1:10" ht="15" customHeight="1" x14ac:dyDescent="0.2">
      <c r="C304" s="156" t="s">
        <v>120</v>
      </c>
      <c r="D304" s="162"/>
      <c r="E304" s="52">
        <v>81</v>
      </c>
      <c r="F304" s="40">
        <f>E304/E308</f>
        <v>0.38028169014084506</v>
      </c>
      <c r="G304" s="89">
        <v>168</v>
      </c>
      <c r="H304" s="7">
        <f>G304/G308</f>
        <v>0.53503184713375795</v>
      </c>
      <c r="I304" s="89">
        <v>143</v>
      </c>
      <c r="J304" s="7">
        <f>I304/I308</f>
        <v>0.44687500000000002</v>
      </c>
    </row>
    <row r="305" spans="1:11" ht="15" customHeight="1" x14ac:dyDescent="0.2">
      <c r="C305" s="156" t="s">
        <v>121</v>
      </c>
      <c r="D305" s="162"/>
      <c r="E305" s="52">
        <v>18</v>
      </c>
      <c r="F305" s="40">
        <f>E305/E308</f>
        <v>8.4507042253521125E-2</v>
      </c>
      <c r="G305" s="89">
        <v>35</v>
      </c>
      <c r="H305" s="7">
        <f>G305/G308</f>
        <v>0.11146496815286625</v>
      </c>
      <c r="I305" s="89">
        <v>35</v>
      </c>
      <c r="J305" s="7">
        <f>I305/I308</f>
        <v>0.109375</v>
      </c>
    </row>
    <row r="306" spans="1:11" ht="15" customHeight="1" x14ac:dyDescent="0.2">
      <c r="C306" s="156" t="s">
        <v>13</v>
      </c>
      <c r="D306" s="162"/>
      <c r="E306" s="52">
        <v>1</v>
      </c>
      <c r="F306" s="40">
        <f>E306/E308</f>
        <v>4.6948356807511738E-3</v>
      </c>
      <c r="G306" s="89">
        <v>12</v>
      </c>
      <c r="H306" s="7">
        <f>G306/G308</f>
        <v>3.8216560509554139E-2</v>
      </c>
      <c r="I306" s="89">
        <v>4</v>
      </c>
      <c r="J306" s="7">
        <f>I306/I308</f>
        <v>1.2500000000000001E-2</v>
      </c>
    </row>
    <row r="307" spans="1:11" ht="15" customHeight="1" x14ac:dyDescent="0.2">
      <c r="C307" s="156" t="s">
        <v>206</v>
      </c>
      <c r="D307" s="162"/>
      <c r="E307" s="63">
        <v>4</v>
      </c>
      <c r="F307" s="40">
        <f>E307/E308</f>
        <v>1.8779342723004695E-2</v>
      </c>
      <c r="G307" s="77" t="s">
        <v>235</v>
      </c>
      <c r="H307" s="9" t="s">
        <v>234</v>
      </c>
      <c r="I307" s="77" t="s">
        <v>234</v>
      </c>
      <c r="J307" s="9" t="s">
        <v>234</v>
      </c>
    </row>
    <row r="308" spans="1:11" ht="15" customHeight="1" thickBot="1" x14ac:dyDescent="0.25">
      <c r="C308" s="125" t="s">
        <v>51</v>
      </c>
      <c r="D308" s="132"/>
      <c r="E308" s="41">
        <f>SUM(E303:E307)</f>
        <v>213</v>
      </c>
      <c r="F308" s="42">
        <f>SUM(F303:F307)</f>
        <v>1</v>
      </c>
      <c r="G308" s="38">
        <f t="shared" ref="G308:J308" si="48">SUM(G303:G306)</f>
        <v>314</v>
      </c>
      <c r="H308" s="7">
        <f t="shared" si="48"/>
        <v>0.99999999999999989</v>
      </c>
      <c r="I308" s="38">
        <f t="shared" si="48"/>
        <v>320</v>
      </c>
      <c r="J308" s="7">
        <f t="shared" si="48"/>
        <v>1</v>
      </c>
    </row>
    <row r="309" spans="1:11" ht="15" customHeight="1" x14ac:dyDescent="0.2">
      <c r="A309" s="6"/>
    </row>
    <row r="310" spans="1:11" ht="15" customHeight="1" x14ac:dyDescent="0.2">
      <c r="A310" s="6"/>
    </row>
    <row r="311" spans="1:11" ht="15" customHeight="1" x14ac:dyDescent="0.2">
      <c r="A311" s="6"/>
    </row>
    <row r="312" spans="1:11" ht="15" customHeight="1" thickBot="1" x14ac:dyDescent="0.25">
      <c r="A312" s="6" t="s">
        <v>238</v>
      </c>
    </row>
    <row r="313" spans="1:11" ht="15" customHeight="1" x14ac:dyDescent="0.2">
      <c r="A313" s="6" t="s">
        <v>239</v>
      </c>
      <c r="B313" s="6"/>
      <c r="F313" s="129" t="s">
        <v>230</v>
      </c>
      <c r="G313" s="130"/>
      <c r="H313" s="132" t="s">
        <v>221</v>
      </c>
      <c r="I313" s="126"/>
      <c r="J313" s="132" t="s">
        <v>53</v>
      </c>
      <c r="K313" s="126"/>
    </row>
    <row r="314" spans="1:11" ht="15" customHeight="1" x14ac:dyDescent="0.2">
      <c r="B314" s="143" t="s">
        <v>129</v>
      </c>
      <c r="C314" s="144"/>
      <c r="D314" s="144"/>
      <c r="E314" s="145"/>
      <c r="F314" s="45">
        <v>27</v>
      </c>
      <c r="G314" s="40">
        <f t="shared" ref="G314:G321" si="49">F314/F$322</f>
        <v>0.6</v>
      </c>
      <c r="H314" s="19">
        <v>26</v>
      </c>
      <c r="I314" s="7">
        <f t="shared" ref="I314:I321" si="50">H314/H$322</f>
        <v>0.52</v>
      </c>
      <c r="J314" s="19">
        <v>13</v>
      </c>
      <c r="K314" s="7">
        <f t="shared" ref="K314:K321" si="51">J314/J$322</f>
        <v>0.32500000000000001</v>
      </c>
    </row>
    <row r="315" spans="1:11" ht="15" customHeight="1" x14ac:dyDescent="0.2">
      <c r="B315" s="143" t="s">
        <v>130</v>
      </c>
      <c r="C315" s="144"/>
      <c r="D315" s="144"/>
      <c r="E315" s="145"/>
      <c r="F315" s="45">
        <v>1</v>
      </c>
      <c r="G315" s="40">
        <f t="shared" si="49"/>
        <v>2.2222222222222223E-2</v>
      </c>
      <c r="H315" s="19">
        <v>0</v>
      </c>
      <c r="I315" s="7">
        <f t="shared" si="50"/>
        <v>0</v>
      </c>
      <c r="J315" s="11">
        <v>5</v>
      </c>
      <c r="K315" s="7">
        <f t="shared" si="51"/>
        <v>0.125</v>
      </c>
    </row>
    <row r="316" spans="1:11" ht="15" customHeight="1" x14ac:dyDescent="0.2">
      <c r="B316" s="143" t="s">
        <v>131</v>
      </c>
      <c r="C316" s="144"/>
      <c r="D316" s="144"/>
      <c r="E316" s="145"/>
      <c r="F316" s="45">
        <v>6</v>
      </c>
      <c r="G316" s="40">
        <f t="shared" si="49"/>
        <v>0.13333333333333333</v>
      </c>
      <c r="H316" s="19">
        <v>5</v>
      </c>
      <c r="I316" s="7">
        <f t="shared" si="50"/>
        <v>0.1</v>
      </c>
      <c r="J316" s="19">
        <v>4</v>
      </c>
      <c r="K316" s="7">
        <f t="shared" si="51"/>
        <v>0.1</v>
      </c>
    </row>
    <row r="317" spans="1:11" ht="15" customHeight="1" x14ac:dyDescent="0.2">
      <c r="B317" s="143" t="s">
        <v>132</v>
      </c>
      <c r="C317" s="144"/>
      <c r="D317" s="144"/>
      <c r="E317" s="145"/>
      <c r="F317" s="45">
        <v>3</v>
      </c>
      <c r="G317" s="40">
        <f t="shared" si="49"/>
        <v>6.6666666666666666E-2</v>
      </c>
      <c r="H317" s="19">
        <v>7</v>
      </c>
      <c r="I317" s="7">
        <f t="shared" si="50"/>
        <v>0.14000000000000001</v>
      </c>
      <c r="J317" s="19">
        <v>2</v>
      </c>
      <c r="K317" s="7">
        <f t="shared" si="51"/>
        <v>0.05</v>
      </c>
    </row>
    <row r="318" spans="1:11" ht="15" customHeight="1" x14ac:dyDescent="0.2">
      <c r="B318" s="134" t="s">
        <v>128</v>
      </c>
      <c r="C318" s="163"/>
      <c r="D318" s="163"/>
      <c r="E318" s="164"/>
      <c r="F318" s="52">
        <v>2</v>
      </c>
      <c r="G318" s="40">
        <f t="shared" si="49"/>
        <v>4.4444444444444446E-2</v>
      </c>
      <c r="H318" s="89">
        <v>10</v>
      </c>
      <c r="I318" s="7">
        <f t="shared" si="50"/>
        <v>0.2</v>
      </c>
      <c r="J318" s="89">
        <v>10</v>
      </c>
      <c r="K318" s="7">
        <f t="shared" si="51"/>
        <v>0.25</v>
      </c>
    </row>
    <row r="319" spans="1:11" ht="15" customHeight="1" x14ac:dyDescent="0.2">
      <c r="B319" s="134" t="s">
        <v>134</v>
      </c>
      <c r="C319" s="163"/>
      <c r="D319" s="163"/>
      <c r="E319" s="164"/>
      <c r="F319" s="52">
        <v>0</v>
      </c>
      <c r="G319" s="40">
        <f t="shared" si="49"/>
        <v>0</v>
      </c>
      <c r="H319" s="89">
        <v>0</v>
      </c>
      <c r="I319" s="7">
        <f t="shared" si="50"/>
        <v>0</v>
      </c>
      <c r="J319" s="89">
        <v>0</v>
      </c>
      <c r="K319" s="7">
        <f t="shared" si="51"/>
        <v>0</v>
      </c>
    </row>
    <row r="320" spans="1:11" ht="15" customHeight="1" x14ac:dyDescent="0.2">
      <c r="B320" s="151" t="s">
        <v>133</v>
      </c>
      <c r="C320" s="152"/>
      <c r="D320" s="152"/>
      <c r="E320" s="153"/>
      <c r="F320" s="45">
        <v>3</v>
      </c>
      <c r="G320" s="40">
        <f t="shared" si="49"/>
        <v>6.6666666666666666E-2</v>
      </c>
      <c r="H320" s="19">
        <v>2</v>
      </c>
      <c r="I320" s="7">
        <f t="shared" si="50"/>
        <v>0.04</v>
      </c>
      <c r="J320" s="19">
        <v>6</v>
      </c>
      <c r="K320" s="7">
        <f t="shared" si="51"/>
        <v>0.15</v>
      </c>
    </row>
    <row r="321" spans="1:11" ht="15" customHeight="1" x14ac:dyDescent="0.2">
      <c r="B321" s="143" t="s">
        <v>8</v>
      </c>
      <c r="C321" s="144"/>
      <c r="D321" s="144"/>
      <c r="E321" s="145"/>
      <c r="F321" s="45">
        <v>3</v>
      </c>
      <c r="G321" s="40">
        <f t="shared" si="49"/>
        <v>6.6666666666666666E-2</v>
      </c>
      <c r="H321" s="19">
        <v>0</v>
      </c>
      <c r="I321" s="7">
        <f t="shared" si="50"/>
        <v>0</v>
      </c>
      <c r="J321" s="19">
        <v>0</v>
      </c>
      <c r="K321" s="7">
        <f t="shared" si="51"/>
        <v>0</v>
      </c>
    </row>
    <row r="322" spans="1:11" ht="15" customHeight="1" thickBot="1" x14ac:dyDescent="0.25">
      <c r="B322" s="122" t="s">
        <v>51</v>
      </c>
      <c r="C322" s="123"/>
      <c r="D322" s="123"/>
      <c r="E322" s="123"/>
      <c r="F322" s="47">
        <f t="shared" ref="F322:K322" si="52">SUM(F314:F321)</f>
        <v>45</v>
      </c>
      <c r="G322" s="57">
        <f t="shared" si="52"/>
        <v>0.99999999999999989</v>
      </c>
      <c r="H322" s="89">
        <f t="shared" si="52"/>
        <v>50</v>
      </c>
      <c r="I322" s="15">
        <f t="shared" si="52"/>
        <v>1</v>
      </c>
      <c r="J322" s="89">
        <f t="shared" si="52"/>
        <v>40</v>
      </c>
      <c r="K322" s="15">
        <f t="shared" si="52"/>
        <v>1</v>
      </c>
    </row>
    <row r="323" spans="1:11" ht="15" customHeight="1" thickBot="1" x14ac:dyDescent="0.25">
      <c r="F323" s="11"/>
      <c r="G323" s="24"/>
      <c r="H323" s="11"/>
    </row>
    <row r="324" spans="1:11" ht="15" customHeight="1" x14ac:dyDescent="0.2">
      <c r="A324" s="6" t="s">
        <v>240</v>
      </c>
      <c r="B324" s="6"/>
      <c r="F324" s="129" t="s">
        <v>230</v>
      </c>
      <c r="G324" s="130"/>
      <c r="H324" s="132" t="s">
        <v>221</v>
      </c>
      <c r="I324" s="126"/>
      <c r="J324" s="132" t="s">
        <v>53</v>
      </c>
      <c r="K324" s="126"/>
    </row>
    <row r="325" spans="1:11" ht="15" customHeight="1" x14ac:dyDescent="0.2">
      <c r="B325" s="134" t="s">
        <v>129</v>
      </c>
      <c r="C325" s="163"/>
      <c r="D325" s="163"/>
      <c r="E325" s="164"/>
      <c r="F325" s="52">
        <v>35</v>
      </c>
      <c r="G325" s="40">
        <f t="shared" ref="G325:G331" si="53">F325/$F$333</f>
        <v>0.21739130434782608</v>
      </c>
      <c r="H325" s="89">
        <v>41</v>
      </c>
      <c r="I325" s="7">
        <f t="shared" ref="I325:I331" si="54">H325/$H$333</f>
        <v>0.14801444043321299</v>
      </c>
      <c r="J325" s="89">
        <v>38</v>
      </c>
      <c r="K325" s="7">
        <f t="shared" ref="K325:K331" si="55">J325/$J$333</f>
        <v>0.12969283276450511</v>
      </c>
    </row>
    <row r="326" spans="1:11" ht="15" customHeight="1" x14ac:dyDescent="0.2">
      <c r="B326" s="143" t="s">
        <v>130</v>
      </c>
      <c r="C326" s="144"/>
      <c r="D326" s="144"/>
      <c r="E326" s="145"/>
      <c r="F326" s="45">
        <v>14</v>
      </c>
      <c r="G326" s="40">
        <f t="shared" si="53"/>
        <v>8.6956521739130432E-2</v>
      </c>
      <c r="H326" s="19">
        <v>41</v>
      </c>
      <c r="I326" s="7">
        <f t="shared" si="54"/>
        <v>0.14801444043321299</v>
      </c>
      <c r="J326" s="11">
        <v>67</v>
      </c>
      <c r="K326" s="7">
        <f t="shared" si="55"/>
        <v>0.22866894197952217</v>
      </c>
    </row>
    <row r="327" spans="1:11" ht="15" customHeight="1" x14ac:dyDescent="0.2">
      <c r="B327" s="134" t="s">
        <v>131</v>
      </c>
      <c r="C327" s="163"/>
      <c r="D327" s="163"/>
      <c r="E327" s="164"/>
      <c r="F327" s="52">
        <v>26</v>
      </c>
      <c r="G327" s="40">
        <f t="shared" si="53"/>
        <v>0.16149068322981366</v>
      </c>
      <c r="H327" s="89">
        <v>19</v>
      </c>
      <c r="I327" s="7">
        <f t="shared" si="54"/>
        <v>6.8592057761732855E-2</v>
      </c>
      <c r="J327" s="89">
        <v>19</v>
      </c>
      <c r="K327" s="7">
        <f t="shared" si="55"/>
        <v>6.4846416382252553E-2</v>
      </c>
    </row>
    <row r="328" spans="1:11" ht="15" customHeight="1" x14ac:dyDescent="0.2">
      <c r="B328" s="143" t="s">
        <v>132</v>
      </c>
      <c r="C328" s="144"/>
      <c r="D328" s="144"/>
      <c r="E328" s="145"/>
      <c r="F328" s="45">
        <v>12</v>
      </c>
      <c r="G328" s="40">
        <f t="shared" si="53"/>
        <v>7.4534161490683232E-2</v>
      </c>
      <c r="H328" s="19">
        <v>25</v>
      </c>
      <c r="I328" s="7">
        <f t="shared" si="54"/>
        <v>9.0252707581227443E-2</v>
      </c>
      <c r="J328" s="19">
        <v>13</v>
      </c>
      <c r="K328" s="7">
        <f t="shared" si="55"/>
        <v>4.4368600682593858E-2</v>
      </c>
    </row>
    <row r="329" spans="1:11" ht="15" customHeight="1" x14ac:dyDescent="0.2">
      <c r="B329" s="134" t="s">
        <v>128</v>
      </c>
      <c r="C329" s="163"/>
      <c r="D329" s="163"/>
      <c r="E329" s="164"/>
      <c r="F329" s="52">
        <v>36</v>
      </c>
      <c r="G329" s="40">
        <f t="shared" si="53"/>
        <v>0.2236024844720497</v>
      </c>
      <c r="H329" s="89">
        <v>105</v>
      </c>
      <c r="I329" s="7">
        <f t="shared" si="54"/>
        <v>0.37906137184115524</v>
      </c>
      <c r="J329" s="89">
        <v>128</v>
      </c>
      <c r="K329" s="7">
        <f t="shared" si="55"/>
        <v>0.43686006825938567</v>
      </c>
    </row>
    <row r="330" spans="1:11" ht="15" customHeight="1" x14ac:dyDescent="0.2">
      <c r="B330" s="134" t="s">
        <v>136</v>
      </c>
      <c r="C330" s="163"/>
      <c r="D330" s="163"/>
      <c r="E330" s="164"/>
      <c r="F330" s="52">
        <v>7</v>
      </c>
      <c r="G330" s="40">
        <f t="shared" si="53"/>
        <v>4.3478260869565216E-2</v>
      </c>
      <c r="H330" s="89">
        <v>2</v>
      </c>
      <c r="I330" s="7">
        <f t="shared" si="54"/>
        <v>7.2202166064981952E-3</v>
      </c>
      <c r="J330" s="89">
        <v>3</v>
      </c>
      <c r="K330" s="7">
        <f t="shared" si="55"/>
        <v>1.0238907849829351E-2</v>
      </c>
    </row>
    <row r="331" spans="1:11" ht="15" customHeight="1" x14ac:dyDescent="0.2">
      <c r="B331" s="134" t="s">
        <v>135</v>
      </c>
      <c r="C331" s="163"/>
      <c r="D331" s="163"/>
      <c r="E331" s="164"/>
      <c r="F331" s="52">
        <v>24</v>
      </c>
      <c r="G331" s="40">
        <f t="shared" si="53"/>
        <v>0.14906832298136646</v>
      </c>
      <c r="H331" s="89">
        <v>26</v>
      </c>
      <c r="I331" s="7">
        <f t="shared" si="54"/>
        <v>9.3862815884476536E-2</v>
      </c>
      <c r="J331" s="89">
        <v>15</v>
      </c>
      <c r="K331" s="7">
        <f t="shared" si="55"/>
        <v>5.1194539249146756E-2</v>
      </c>
    </row>
    <row r="332" spans="1:11" ht="15" customHeight="1" x14ac:dyDescent="0.2">
      <c r="B332" s="143" t="s">
        <v>137</v>
      </c>
      <c r="C332" s="144"/>
      <c r="D332" s="144"/>
      <c r="E332" s="145"/>
      <c r="F332" s="45">
        <v>7</v>
      </c>
      <c r="G332" s="40">
        <f>F332/$F$333</f>
        <v>4.3478260869565216E-2</v>
      </c>
      <c r="H332" s="19">
        <v>18</v>
      </c>
      <c r="I332" s="7">
        <f>H332/$H$333</f>
        <v>6.4981949458483748E-2</v>
      </c>
      <c r="J332" s="19">
        <v>10</v>
      </c>
      <c r="K332" s="7">
        <f>J332/$J$333</f>
        <v>3.4129692832764506E-2</v>
      </c>
    </row>
    <row r="333" spans="1:11" ht="15" customHeight="1" thickBot="1" x14ac:dyDescent="0.25">
      <c r="B333" s="122" t="s">
        <v>51</v>
      </c>
      <c r="C333" s="123"/>
      <c r="D333" s="123"/>
      <c r="E333" s="123"/>
      <c r="F333" s="47">
        <f t="shared" ref="F333:K333" si="56">SUM(F325:F332)</f>
        <v>161</v>
      </c>
      <c r="G333" s="57">
        <f t="shared" si="56"/>
        <v>1</v>
      </c>
      <c r="H333" s="89">
        <f t="shared" si="56"/>
        <v>277</v>
      </c>
      <c r="I333" s="15">
        <f t="shared" si="56"/>
        <v>1</v>
      </c>
      <c r="J333" s="89">
        <f t="shared" si="56"/>
        <v>293</v>
      </c>
      <c r="K333" s="15">
        <f t="shared" si="56"/>
        <v>0.99999999999999989</v>
      </c>
    </row>
    <row r="334" spans="1:11" ht="15" customHeight="1" x14ac:dyDescent="0.2">
      <c r="B334" s="32"/>
      <c r="C334" s="32"/>
      <c r="D334" s="32"/>
      <c r="E334" s="32"/>
      <c r="F334" s="12"/>
      <c r="G334" s="24"/>
      <c r="H334" s="12"/>
      <c r="I334" s="24"/>
      <c r="J334" s="12"/>
      <c r="K334" s="24"/>
    </row>
    <row r="335" spans="1:11" ht="15" customHeight="1" x14ac:dyDescent="0.2">
      <c r="B335" s="2" t="s">
        <v>268</v>
      </c>
      <c r="H335" s="2" t="s">
        <v>267</v>
      </c>
    </row>
    <row r="336" spans="1:11" ht="15" customHeight="1" x14ac:dyDescent="0.2"/>
    <row r="337" spans="1:11" ht="15" customHeight="1" x14ac:dyDescent="0.2"/>
    <row r="338" spans="1:11" ht="15" customHeight="1" x14ac:dyDescent="0.2"/>
    <row r="339" spans="1:11" ht="15" customHeight="1" x14ac:dyDescent="0.2"/>
    <row r="340" spans="1:11" ht="15" customHeight="1" x14ac:dyDescent="0.2"/>
    <row r="341" spans="1:11" ht="15" customHeight="1" x14ac:dyDescent="0.2"/>
    <row r="342" spans="1:11" ht="15" customHeight="1" x14ac:dyDescent="0.2"/>
    <row r="343" spans="1:11" ht="15" customHeight="1" x14ac:dyDescent="0.2"/>
    <row r="344" spans="1:11" ht="15" customHeight="1" x14ac:dyDescent="0.2"/>
    <row r="345" spans="1:11" ht="15" customHeight="1" x14ac:dyDescent="0.2"/>
    <row r="346" spans="1:11" ht="15" customHeight="1" x14ac:dyDescent="0.2"/>
    <row r="347" spans="1:11" ht="15" customHeight="1" x14ac:dyDescent="0.2"/>
    <row r="348" spans="1:11" ht="15" customHeight="1" x14ac:dyDescent="0.2"/>
    <row r="349" spans="1:11" ht="15" customHeight="1" thickBot="1" x14ac:dyDescent="0.25">
      <c r="A349" s="6" t="s">
        <v>241</v>
      </c>
    </row>
    <row r="350" spans="1:11" ht="15" customHeight="1" x14ac:dyDescent="0.2">
      <c r="A350" s="6"/>
      <c r="B350" s="6"/>
      <c r="F350" s="129" t="s">
        <v>230</v>
      </c>
      <c r="G350" s="130"/>
      <c r="H350" s="132" t="s">
        <v>221</v>
      </c>
      <c r="I350" s="126"/>
      <c r="J350" s="132" t="s">
        <v>53</v>
      </c>
      <c r="K350" s="126"/>
    </row>
    <row r="351" spans="1:11" ht="15" customHeight="1" x14ac:dyDescent="0.2">
      <c r="B351" s="117"/>
      <c r="C351" s="115" t="s">
        <v>269</v>
      </c>
      <c r="D351" s="116"/>
      <c r="E351" s="116"/>
      <c r="F351" s="52">
        <v>74</v>
      </c>
      <c r="G351" s="40">
        <f>ROUND(F351/F$354,3)</f>
        <v>0.34699999999999998</v>
      </c>
      <c r="H351" s="89">
        <v>133</v>
      </c>
      <c r="I351" s="7">
        <f>ROUND(H351/H$354,3)</f>
        <v>0.40400000000000003</v>
      </c>
      <c r="J351" s="89">
        <v>159</v>
      </c>
      <c r="K351" s="7">
        <f>ROUND(J351/J$354,3)</f>
        <v>0.48799999999999999</v>
      </c>
    </row>
    <row r="352" spans="1:11" ht="15" customHeight="1" x14ac:dyDescent="0.2">
      <c r="B352" s="117"/>
      <c r="C352" s="115" t="s">
        <v>270</v>
      </c>
      <c r="D352" s="116"/>
      <c r="E352" s="116"/>
      <c r="F352" s="52">
        <v>135</v>
      </c>
      <c r="G352" s="40">
        <f t="shared" ref="G352:G353" si="57">ROUND(F352/F$354,3)</f>
        <v>0.63400000000000001</v>
      </c>
      <c r="H352" s="89">
        <v>196</v>
      </c>
      <c r="I352" s="7">
        <f t="shared" ref="I352" si="58">ROUND(H352/H$354,3)</f>
        <v>0.59599999999999997</v>
      </c>
      <c r="J352" s="89">
        <v>164</v>
      </c>
      <c r="K352" s="7">
        <f t="shared" ref="K352:K353" si="59">ROUND(J352/J$354,3)</f>
        <v>0.503</v>
      </c>
    </row>
    <row r="353" spans="1:11" ht="15" customHeight="1" x14ac:dyDescent="0.2">
      <c r="B353" s="117"/>
      <c r="C353" s="115" t="s">
        <v>206</v>
      </c>
      <c r="D353" s="116"/>
      <c r="E353" s="116"/>
      <c r="F353" s="74">
        <v>4</v>
      </c>
      <c r="G353" s="40">
        <f t="shared" si="57"/>
        <v>1.9E-2</v>
      </c>
      <c r="H353" s="26" t="s">
        <v>85</v>
      </c>
      <c r="I353" s="73" t="s">
        <v>85</v>
      </c>
      <c r="J353" s="89">
        <v>3</v>
      </c>
      <c r="K353" s="7">
        <f t="shared" si="59"/>
        <v>8.9999999999999993E-3</v>
      </c>
    </row>
    <row r="354" spans="1:11" ht="15" customHeight="1" thickBot="1" x14ac:dyDescent="0.25">
      <c r="B354" s="33"/>
      <c r="C354" s="138" t="s">
        <v>96</v>
      </c>
      <c r="D354" s="138"/>
      <c r="E354" s="122"/>
      <c r="F354" s="47">
        <f t="shared" ref="F354:G354" si="60">SUM(F351:F353)</f>
        <v>213</v>
      </c>
      <c r="G354" s="57">
        <f t="shared" si="60"/>
        <v>1</v>
      </c>
      <c r="H354" s="89">
        <f t="shared" ref="H354:K354" si="61">SUM(H351:H353)</f>
        <v>329</v>
      </c>
      <c r="I354" s="15">
        <f t="shared" si="61"/>
        <v>1</v>
      </c>
      <c r="J354" s="89">
        <f t="shared" si="61"/>
        <v>326</v>
      </c>
      <c r="K354" s="15">
        <f t="shared" si="61"/>
        <v>1</v>
      </c>
    </row>
    <row r="355" spans="1:11" ht="15" customHeight="1" x14ac:dyDescent="0.2"/>
    <row r="356" spans="1:11" ht="15" customHeight="1" x14ac:dyDescent="0.2"/>
    <row r="357" spans="1:11" ht="15" customHeight="1" thickBot="1" x14ac:dyDescent="0.25">
      <c r="A357" s="1" t="s">
        <v>242</v>
      </c>
    </row>
    <row r="358" spans="1:11" ht="15" customHeight="1" x14ac:dyDescent="0.2">
      <c r="A358" s="6"/>
      <c r="B358" s="6"/>
      <c r="F358" s="129" t="s">
        <v>230</v>
      </c>
      <c r="G358" s="130"/>
      <c r="H358" s="132" t="s">
        <v>221</v>
      </c>
      <c r="I358" s="126"/>
      <c r="J358" s="132" t="s">
        <v>53</v>
      </c>
      <c r="K358" s="126"/>
    </row>
    <row r="359" spans="1:11" ht="15" customHeight="1" x14ac:dyDescent="0.2">
      <c r="B359" s="12"/>
      <c r="C359" s="115" t="s">
        <v>138</v>
      </c>
      <c r="D359" s="116"/>
      <c r="E359" s="116"/>
      <c r="F359" s="52">
        <v>67</v>
      </c>
      <c r="G359" s="40">
        <f>ROUND(F359/F$365,4)</f>
        <v>0.90539999999999998</v>
      </c>
      <c r="H359" s="89">
        <v>115</v>
      </c>
      <c r="I359" s="7">
        <f>ROUND(H359/H$365,4)</f>
        <v>0.86470000000000002</v>
      </c>
      <c r="J359" s="89">
        <v>137</v>
      </c>
      <c r="K359" s="7">
        <f>ROUND(J359/J$365,3)</f>
        <v>0.86199999999999999</v>
      </c>
    </row>
    <row r="360" spans="1:11" ht="15" customHeight="1" x14ac:dyDescent="0.2">
      <c r="B360" s="12"/>
      <c r="C360" s="115" t="s">
        <v>139</v>
      </c>
      <c r="D360" s="116"/>
      <c r="E360" s="116"/>
      <c r="F360" s="52">
        <v>7</v>
      </c>
      <c r="G360" s="40">
        <f>ROUND(F360/F$365,4)</f>
        <v>9.4600000000000004E-2</v>
      </c>
      <c r="H360" s="89">
        <v>14</v>
      </c>
      <c r="I360" s="7">
        <f>ROUND(H360/H$365,4)</f>
        <v>0.1053</v>
      </c>
      <c r="J360" s="89">
        <v>14</v>
      </c>
      <c r="K360" s="7">
        <f t="shared" ref="K360:K364" si="62">ROUND(J360/J$365,3)</f>
        <v>8.7999999999999995E-2</v>
      </c>
    </row>
    <row r="361" spans="1:11" ht="15" customHeight="1" x14ac:dyDescent="0.2">
      <c r="B361" s="12"/>
      <c r="C361" s="115" t="s">
        <v>140</v>
      </c>
      <c r="D361" s="116"/>
      <c r="E361" s="116"/>
      <c r="F361" s="52">
        <v>0</v>
      </c>
      <c r="G361" s="40">
        <f>ROUND(F361/F$365,4)</f>
        <v>0</v>
      </c>
      <c r="H361" s="89">
        <v>1</v>
      </c>
      <c r="I361" s="7">
        <f>ROUND(H361/H$365,4)</f>
        <v>7.4999999999999997E-3</v>
      </c>
      <c r="J361" s="89">
        <v>3</v>
      </c>
      <c r="K361" s="7">
        <f t="shared" si="62"/>
        <v>1.9E-2</v>
      </c>
    </row>
    <row r="362" spans="1:11" ht="15" customHeight="1" x14ac:dyDescent="0.2">
      <c r="B362" s="12"/>
      <c r="C362" s="115" t="s">
        <v>14</v>
      </c>
      <c r="D362" s="116"/>
      <c r="E362" s="116"/>
      <c r="F362" s="52">
        <v>0</v>
      </c>
      <c r="G362" s="40">
        <f>ROUND(F362/F$365,4)</f>
        <v>0</v>
      </c>
      <c r="H362" s="89">
        <v>1</v>
      </c>
      <c r="I362" s="7">
        <f>ROUND(H362/H$365,4)</f>
        <v>7.4999999999999997E-3</v>
      </c>
      <c r="J362" s="89">
        <v>1</v>
      </c>
      <c r="K362" s="7">
        <f t="shared" si="62"/>
        <v>6.0000000000000001E-3</v>
      </c>
    </row>
    <row r="363" spans="1:11" ht="15" customHeight="1" x14ac:dyDescent="0.2">
      <c r="B363" s="12"/>
      <c r="C363" s="115" t="s">
        <v>137</v>
      </c>
      <c r="D363" s="116"/>
      <c r="E363" s="116"/>
      <c r="F363" s="58">
        <v>0</v>
      </c>
      <c r="G363" s="40">
        <f>ROUND(F363/F$365,4)</f>
        <v>0</v>
      </c>
      <c r="H363" s="34">
        <v>2</v>
      </c>
      <c r="I363" s="7">
        <f>ROUND(H363/H$365,4)</f>
        <v>1.4999999999999999E-2</v>
      </c>
      <c r="J363" s="34">
        <v>1</v>
      </c>
      <c r="K363" s="7">
        <f t="shared" si="62"/>
        <v>6.0000000000000001E-3</v>
      </c>
    </row>
    <row r="364" spans="1:11" ht="15" customHeight="1" x14ac:dyDescent="0.2">
      <c r="B364" s="12"/>
      <c r="C364" s="115" t="s">
        <v>66</v>
      </c>
      <c r="D364" s="116"/>
      <c r="E364" s="116"/>
      <c r="F364" s="64" t="s">
        <v>85</v>
      </c>
      <c r="G364" s="56" t="s">
        <v>85</v>
      </c>
      <c r="H364" s="26" t="s">
        <v>85</v>
      </c>
      <c r="I364" s="9" t="s">
        <v>85</v>
      </c>
      <c r="J364" s="18">
        <v>3</v>
      </c>
      <c r="K364" s="7">
        <f t="shared" si="62"/>
        <v>1.9E-2</v>
      </c>
    </row>
    <row r="365" spans="1:11" ht="15" customHeight="1" thickBot="1" x14ac:dyDescent="0.25">
      <c r="B365" s="33"/>
      <c r="C365" s="138" t="s">
        <v>96</v>
      </c>
      <c r="D365" s="138"/>
      <c r="E365" s="122"/>
      <c r="F365" s="47">
        <f>SUM(F359:F364)</f>
        <v>74</v>
      </c>
      <c r="G365" s="57">
        <f>SUM(G359:G364)</f>
        <v>1</v>
      </c>
      <c r="H365" s="89">
        <f>SUM(H359:H364)</f>
        <v>133</v>
      </c>
      <c r="I365" s="15">
        <f>SUM(I359:I364)</f>
        <v>0.99999999999999989</v>
      </c>
      <c r="J365" s="89">
        <f t="shared" ref="J365" si="63">SUM(J359:J364)</f>
        <v>159</v>
      </c>
      <c r="K365" s="15">
        <f>SUM(K359:K364)</f>
        <v>1</v>
      </c>
    </row>
    <row r="366" spans="1:11" ht="15" customHeight="1" x14ac:dyDescent="0.2">
      <c r="H366" s="11"/>
      <c r="I366" s="24"/>
      <c r="J366" s="11"/>
    </row>
    <row r="367" spans="1:11" ht="15" customHeight="1" x14ac:dyDescent="0.2"/>
    <row r="368" spans="1:11" ht="15" customHeight="1" thickBot="1" x14ac:dyDescent="0.25">
      <c r="A368" s="6" t="s">
        <v>243</v>
      </c>
      <c r="B368" s="23"/>
    </row>
    <row r="369" spans="1:11" ht="15" customHeight="1" x14ac:dyDescent="0.2">
      <c r="C369" s="122"/>
      <c r="D369" s="123"/>
      <c r="E369" s="129" t="s">
        <v>230</v>
      </c>
      <c r="F369" s="130"/>
      <c r="G369" s="132" t="s">
        <v>221</v>
      </c>
      <c r="H369" s="126"/>
      <c r="I369" s="132" t="s">
        <v>53</v>
      </c>
      <c r="J369" s="126"/>
      <c r="K369" s="11"/>
    </row>
    <row r="370" spans="1:11" ht="15" customHeight="1" x14ac:dyDescent="0.2">
      <c r="C370" s="156" t="s">
        <v>29</v>
      </c>
      <c r="D370" s="162"/>
      <c r="E370" s="52">
        <v>3</v>
      </c>
      <c r="F370" s="40">
        <f>E370/E$374</f>
        <v>4.0540540540540543E-2</v>
      </c>
      <c r="G370" s="89">
        <v>12</v>
      </c>
      <c r="H370" s="7">
        <f>G370/G$374</f>
        <v>9.0225563909774431E-2</v>
      </c>
      <c r="I370" s="89">
        <v>18</v>
      </c>
      <c r="J370" s="7">
        <f>I370/I$374</f>
        <v>0.11538461538461539</v>
      </c>
      <c r="K370" s="11"/>
    </row>
    <row r="371" spans="1:11" ht="15" customHeight="1" x14ac:dyDescent="0.2">
      <c r="C371" s="156" t="s">
        <v>30</v>
      </c>
      <c r="D371" s="162"/>
      <c r="E371" s="52">
        <v>0</v>
      </c>
      <c r="F371" s="40">
        <f t="shared" ref="F371:F373" si="64">E371/E$374</f>
        <v>0</v>
      </c>
      <c r="G371" s="89">
        <v>2</v>
      </c>
      <c r="H371" s="7">
        <f t="shared" ref="H371:H373" si="65">G371/G$374</f>
        <v>1.5037593984962405E-2</v>
      </c>
      <c r="I371" s="89">
        <v>6</v>
      </c>
      <c r="J371" s="7">
        <f t="shared" ref="J371:J373" si="66">I371/I$374</f>
        <v>3.8461538461538464E-2</v>
      </c>
      <c r="K371" s="11"/>
    </row>
    <row r="372" spans="1:11" ht="15" customHeight="1" x14ac:dyDescent="0.2">
      <c r="C372" s="156" t="s">
        <v>141</v>
      </c>
      <c r="D372" s="162"/>
      <c r="E372" s="52">
        <v>63</v>
      </c>
      <c r="F372" s="40">
        <f t="shared" si="64"/>
        <v>0.85135135135135132</v>
      </c>
      <c r="G372" s="89">
        <v>112</v>
      </c>
      <c r="H372" s="7">
        <f t="shared" si="65"/>
        <v>0.84210526315789469</v>
      </c>
      <c r="I372" s="89">
        <v>116</v>
      </c>
      <c r="J372" s="7">
        <f t="shared" si="66"/>
        <v>0.74358974358974361</v>
      </c>
      <c r="K372" s="11"/>
    </row>
    <row r="373" spans="1:11" ht="15" customHeight="1" x14ac:dyDescent="0.2">
      <c r="C373" s="156" t="s">
        <v>15</v>
      </c>
      <c r="D373" s="162"/>
      <c r="E373" s="52">
        <v>8</v>
      </c>
      <c r="F373" s="40">
        <f t="shared" si="64"/>
        <v>0.10810810810810811</v>
      </c>
      <c r="G373" s="89">
        <v>7</v>
      </c>
      <c r="H373" s="7">
        <f t="shared" si="65"/>
        <v>5.2631578947368418E-2</v>
      </c>
      <c r="I373" s="89">
        <v>16</v>
      </c>
      <c r="J373" s="7">
        <f t="shared" si="66"/>
        <v>0.10256410256410256</v>
      </c>
      <c r="K373" s="11"/>
    </row>
    <row r="374" spans="1:11" ht="15" customHeight="1" thickBot="1" x14ac:dyDescent="0.25">
      <c r="C374" s="125" t="s">
        <v>51</v>
      </c>
      <c r="D374" s="132"/>
      <c r="E374" s="41">
        <f t="shared" ref="E374:J374" si="67">SUM(E370:E373)</f>
        <v>74</v>
      </c>
      <c r="F374" s="42">
        <f t="shared" si="67"/>
        <v>1</v>
      </c>
      <c r="G374" s="38">
        <f t="shared" si="67"/>
        <v>133</v>
      </c>
      <c r="H374" s="7">
        <f t="shared" si="67"/>
        <v>1</v>
      </c>
      <c r="I374" s="38">
        <f t="shared" si="67"/>
        <v>156</v>
      </c>
      <c r="J374" s="7">
        <f t="shared" si="67"/>
        <v>1</v>
      </c>
      <c r="K374" s="11"/>
    </row>
    <row r="375" spans="1:11" ht="15" customHeight="1" x14ac:dyDescent="0.2">
      <c r="A375" s="6"/>
    </row>
    <row r="376" spans="1:11" ht="15" customHeight="1" x14ac:dyDescent="0.2">
      <c r="A376" s="6"/>
    </row>
    <row r="377" spans="1:11" ht="15" customHeight="1" thickBot="1" x14ac:dyDescent="0.25">
      <c r="A377" s="6" t="s">
        <v>244</v>
      </c>
      <c r="B377" s="23"/>
    </row>
    <row r="378" spans="1:11" ht="15" customHeight="1" x14ac:dyDescent="0.2">
      <c r="C378" s="122"/>
      <c r="D378" s="123"/>
      <c r="E378" s="129" t="s">
        <v>230</v>
      </c>
      <c r="F378" s="130"/>
      <c r="G378" s="132" t="s">
        <v>221</v>
      </c>
      <c r="H378" s="126"/>
      <c r="I378" s="132" t="s">
        <v>53</v>
      </c>
      <c r="J378" s="126"/>
      <c r="K378" s="11"/>
    </row>
    <row r="379" spans="1:11" ht="15" customHeight="1" x14ac:dyDescent="0.2">
      <c r="C379" s="156" t="s">
        <v>142</v>
      </c>
      <c r="D379" s="162"/>
      <c r="E379" s="52">
        <v>7</v>
      </c>
      <c r="F379" s="40">
        <f>E379/E$383</f>
        <v>9.45945945945946E-2</v>
      </c>
      <c r="G379" s="89">
        <v>15</v>
      </c>
      <c r="H379" s="7">
        <f>G379/G$383</f>
        <v>0.11278195488721804</v>
      </c>
      <c r="I379" s="89">
        <v>33</v>
      </c>
      <c r="J379" s="7">
        <f>I379/I$383</f>
        <v>0.21153846153846154</v>
      </c>
      <c r="K379" s="11"/>
    </row>
    <row r="380" spans="1:11" ht="15" customHeight="1" x14ac:dyDescent="0.2">
      <c r="C380" s="156" t="s">
        <v>143</v>
      </c>
      <c r="D380" s="162"/>
      <c r="E380" s="52">
        <v>48</v>
      </c>
      <c r="F380" s="40">
        <f t="shared" ref="F380:F382" si="68">E380/E$383</f>
        <v>0.64864864864864868</v>
      </c>
      <c r="G380" s="89">
        <v>89</v>
      </c>
      <c r="H380" s="7">
        <f t="shared" ref="H380:H382" si="69">G380/G$383</f>
        <v>0.66917293233082709</v>
      </c>
      <c r="I380" s="89">
        <v>96</v>
      </c>
      <c r="J380" s="7">
        <f t="shared" ref="J380:J382" si="70">I380/I$383</f>
        <v>0.61538461538461542</v>
      </c>
      <c r="K380" s="11"/>
    </row>
    <row r="381" spans="1:11" ht="15" customHeight="1" x14ac:dyDescent="0.2">
      <c r="C381" s="156" t="s">
        <v>31</v>
      </c>
      <c r="D381" s="162"/>
      <c r="E381" s="52">
        <v>18</v>
      </c>
      <c r="F381" s="40">
        <f t="shared" si="68"/>
        <v>0.24324324324324326</v>
      </c>
      <c r="G381" s="89">
        <v>29</v>
      </c>
      <c r="H381" s="7">
        <f t="shared" si="69"/>
        <v>0.21804511278195488</v>
      </c>
      <c r="I381" s="89">
        <v>27</v>
      </c>
      <c r="J381" s="7">
        <f t="shared" si="70"/>
        <v>0.17307692307692307</v>
      </c>
      <c r="K381" s="11"/>
    </row>
    <row r="382" spans="1:11" ht="15" customHeight="1" x14ac:dyDescent="0.2">
      <c r="C382" s="156" t="s">
        <v>8</v>
      </c>
      <c r="D382" s="162"/>
      <c r="E382" s="52">
        <v>1</v>
      </c>
      <c r="F382" s="40">
        <f t="shared" si="68"/>
        <v>1.3513513513513514E-2</v>
      </c>
      <c r="G382" s="89">
        <v>0</v>
      </c>
      <c r="H382" s="7">
        <f t="shared" si="69"/>
        <v>0</v>
      </c>
      <c r="I382" s="89">
        <v>0</v>
      </c>
      <c r="J382" s="7">
        <f t="shared" si="70"/>
        <v>0</v>
      </c>
      <c r="K382" s="11"/>
    </row>
    <row r="383" spans="1:11" ht="15" customHeight="1" thickBot="1" x14ac:dyDescent="0.25">
      <c r="C383" s="125" t="s">
        <v>51</v>
      </c>
      <c r="D383" s="132"/>
      <c r="E383" s="41">
        <f t="shared" ref="E383:J383" si="71">SUM(E379:E382)</f>
        <v>74</v>
      </c>
      <c r="F383" s="42">
        <f t="shared" si="71"/>
        <v>1.0000000000000002</v>
      </c>
      <c r="G383" s="38">
        <f t="shared" si="71"/>
        <v>133</v>
      </c>
      <c r="H383" s="7">
        <f t="shared" si="71"/>
        <v>1</v>
      </c>
      <c r="I383" s="38">
        <f t="shared" si="71"/>
        <v>156</v>
      </c>
      <c r="J383" s="7">
        <f t="shared" si="71"/>
        <v>1</v>
      </c>
      <c r="K383" s="11"/>
    </row>
    <row r="384" spans="1:11" ht="15" customHeight="1" x14ac:dyDescent="0.2">
      <c r="A384" s="6"/>
    </row>
    <row r="385" spans="1:9" ht="15" customHeight="1" x14ac:dyDescent="0.2">
      <c r="A385" s="6"/>
    </row>
    <row r="386" spans="1:9" ht="14.5" customHeight="1" thickBot="1" x14ac:dyDescent="0.25">
      <c r="A386" s="6" t="s">
        <v>245</v>
      </c>
    </row>
    <row r="387" spans="1:9" ht="15" customHeight="1" x14ac:dyDescent="0.2">
      <c r="C387" s="82"/>
      <c r="D387" s="129" t="s">
        <v>230</v>
      </c>
      <c r="E387" s="130"/>
      <c r="F387" s="132" t="s">
        <v>221</v>
      </c>
      <c r="G387" s="126"/>
      <c r="H387" s="88" t="s">
        <v>53</v>
      </c>
      <c r="I387" s="81"/>
    </row>
    <row r="388" spans="1:9" ht="15" customHeight="1" x14ac:dyDescent="0.2">
      <c r="C388" s="83" t="s">
        <v>171</v>
      </c>
      <c r="D388" s="52">
        <v>47</v>
      </c>
      <c r="E388" s="40">
        <f t="shared" ref="E388:E408" si="72">D388/D$409</f>
        <v>0.22596153846153846</v>
      </c>
      <c r="F388" s="89">
        <v>92</v>
      </c>
      <c r="G388" s="7">
        <f t="shared" ref="G388:G408" si="73">F388/F$409</f>
        <v>0.29392971246006389</v>
      </c>
      <c r="H388" s="89">
        <v>94</v>
      </c>
      <c r="I388" s="7">
        <f t="shared" ref="I388:I408" si="74">H388/H$409</f>
        <v>0.28923076923076924</v>
      </c>
    </row>
    <row r="389" spans="1:9" ht="15" customHeight="1" x14ac:dyDescent="0.2">
      <c r="C389" s="82" t="s">
        <v>172</v>
      </c>
      <c r="D389" s="52">
        <v>20</v>
      </c>
      <c r="E389" s="40">
        <f t="shared" si="72"/>
        <v>9.6153846153846159E-2</v>
      </c>
      <c r="F389" s="89">
        <v>17</v>
      </c>
      <c r="G389" s="7">
        <f t="shared" si="73"/>
        <v>5.4313099041533544E-2</v>
      </c>
      <c r="H389" s="89">
        <v>28</v>
      </c>
      <c r="I389" s="7">
        <f t="shared" si="74"/>
        <v>8.615384615384615E-2</v>
      </c>
    </row>
    <row r="390" spans="1:9" ht="15" customHeight="1" x14ac:dyDescent="0.2">
      <c r="C390" s="78" t="s">
        <v>18</v>
      </c>
      <c r="D390" s="52">
        <v>12</v>
      </c>
      <c r="E390" s="40">
        <f t="shared" si="72"/>
        <v>5.7692307692307696E-2</v>
      </c>
      <c r="F390" s="89">
        <v>16</v>
      </c>
      <c r="G390" s="7">
        <f t="shared" si="73"/>
        <v>5.1118210862619806E-2</v>
      </c>
      <c r="H390" s="89">
        <v>18</v>
      </c>
      <c r="I390" s="7">
        <f t="shared" si="74"/>
        <v>5.5384615384615386E-2</v>
      </c>
    </row>
    <row r="391" spans="1:9" ht="15" customHeight="1" x14ac:dyDescent="0.2">
      <c r="C391" s="78" t="s">
        <v>23</v>
      </c>
      <c r="D391" s="52">
        <v>5</v>
      </c>
      <c r="E391" s="40">
        <f t="shared" si="72"/>
        <v>2.403846153846154E-2</v>
      </c>
      <c r="F391" s="89">
        <v>15</v>
      </c>
      <c r="G391" s="7">
        <f t="shared" si="73"/>
        <v>4.7923322683706068E-2</v>
      </c>
      <c r="H391" s="89">
        <v>22</v>
      </c>
      <c r="I391" s="7">
        <f t="shared" si="74"/>
        <v>6.7692307692307691E-2</v>
      </c>
    </row>
    <row r="392" spans="1:9" ht="15" customHeight="1" x14ac:dyDescent="0.2">
      <c r="C392" s="82" t="s">
        <v>173</v>
      </c>
      <c r="D392" s="52">
        <v>19</v>
      </c>
      <c r="E392" s="40">
        <f t="shared" si="72"/>
        <v>9.1346153846153841E-2</v>
      </c>
      <c r="F392" s="89">
        <v>15</v>
      </c>
      <c r="G392" s="7">
        <f t="shared" si="73"/>
        <v>4.7923322683706068E-2</v>
      </c>
      <c r="H392" s="89">
        <v>23</v>
      </c>
      <c r="I392" s="7">
        <f t="shared" si="74"/>
        <v>7.0769230769230765E-2</v>
      </c>
    </row>
    <row r="393" spans="1:9" ht="15" customHeight="1" x14ac:dyDescent="0.2">
      <c r="C393" s="78" t="s">
        <v>174</v>
      </c>
      <c r="D393" s="52">
        <v>5</v>
      </c>
      <c r="E393" s="40">
        <f t="shared" si="72"/>
        <v>2.403846153846154E-2</v>
      </c>
      <c r="F393" s="89">
        <v>14</v>
      </c>
      <c r="G393" s="7">
        <f t="shared" si="73"/>
        <v>4.472843450479233E-2</v>
      </c>
      <c r="H393" s="89">
        <v>10</v>
      </c>
      <c r="I393" s="7">
        <f t="shared" si="74"/>
        <v>3.0769230769230771E-2</v>
      </c>
    </row>
    <row r="394" spans="1:9" ht="15" customHeight="1" x14ac:dyDescent="0.2">
      <c r="C394" s="83" t="s">
        <v>175</v>
      </c>
      <c r="D394" s="52">
        <v>13</v>
      </c>
      <c r="E394" s="40">
        <f t="shared" si="72"/>
        <v>6.25E-2</v>
      </c>
      <c r="F394" s="89">
        <v>15</v>
      </c>
      <c r="G394" s="7">
        <f t="shared" si="73"/>
        <v>4.7923322683706068E-2</v>
      </c>
      <c r="H394" s="89">
        <v>19</v>
      </c>
      <c r="I394" s="7">
        <f t="shared" si="74"/>
        <v>5.8461538461538461E-2</v>
      </c>
    </row>
    <row r="395" spans="1:9" ht="15" customHeight="1" x14ac:dyDescent="0.2">
      <c r="C395" s="83" t="s">
        <v>19</v>
      </c>
      <c r="D395" s="52">
        <v>12</v>
      </c>
      <c r="E395" s="40">
        <f t="shared" si="72"/>
        <v>5.7692307692307696E-2</v>
      </c>
      <c r="F395" s="89">
        <v>18</v>
      </c>
      <c r="G395" s="7">
        <f t="shared" si="73"/>
        <v>5.7507987220447282E-2</v>
      </c>
      <c r="H395" s="89">
        <v>18</v>
      </c>
      <c r="I395" s="7">
        <f t="shared" si="74"/>
        <v>5.5384615384615386E-2</v>
      </c>
    </row>
    <row r="396" spans="1:9" ht="15" customHeight="1" x14ac:dyDescent="0.2">
      <c r="C396" s="82" t="s">
        <v>176</v>
      </c>
      <c r="D396" s="52">
        <v>5</v>
      </c>
      <c r="E396" s="40">
        <f t="shared" si="72"/>
        <v>2.403846153846154E-2</v>
      </c>
      <c r="F396" s="89">
        <v>14</v>
      </c>
      <c r="G396" s="7">
        <f t="shared" si="73"/>
        <v>4.472843450479233E-2</v>
      </c>
      <c r="H396" s="89">
        <v>12</v>
      </c>
      <c r="I396" s="7">
        <f t="shared" si="74"/>
        <v>3.6923076923076927E-2</v>
      </c>
    </row>
    <row r="397" spans="1:9" ht="15" customHeight="1" x14ac:dyDescent="0.2">
      <c r="C397" s="82" t="s">
        <v>177</v>
      </c>
      <c r="D397" s="52">
        <v>7</v>
      </c>
      <c r="E397" s="40">
        <f t="shared" si="72"/>
        <v>3.3653846153846152E-2</v>
      </c>
      <c r="F397" s="89">
        <v>6</v>
      </c>
      <c r="G397" s="7">
        <f t="shared" si="73"/>
        <v>1.9169329073482427E-2</v>
      </c>
      <c r="H397" s="89">
        <v>4</v>
      </c>
      <c r="I397" s="7">
        <f t="shared" si="74"/>
        <v>1.2307692307692308E-2</v>
      </c>
    </row>
    <row r="398" spans="1:9" ht="15" customHeight="1" x14ac:dyDescent="0.2">
      <c r="C398" s="82" t="s">
        <v>24</v>
      </c>
      <c r="D398" s="52">
        <v>5</v>
      </c>
      <c r="E398" s="40">
        <f t="shared" si="72"/>
        <v>2.403846153846154E-2</v>
      </c>
      <c r="F398" s="89">
        <v>7</v>
      </c>
      <c r="G398" s="7">
        <f t="shared" si="73"/>
        <v>2.2364217252396165E-2</v>
      </c>
      <c r="H398" s="89">
        <v>11</v>
      </c>
      <c r="I398" s="7">
        <f t="shared" si="74"/>
        <v>3.3846153846153845E-2</v>
      </c>
    </row>
    <row r="399" spans="1:9" ht="15" customHeight="1" x14ac:dyDescent="0.2">
      <c r="C399" s="83" t="s">
        <v>178</v>
      </c>
      <c r="D399" s="52">
        <v>2</v>
      </c>
      <c r="E399" s="40">
        <f t="shared" si="72"/>
        <v>9.6153846153846159E-3</v>
      </c>
      <c r="F399" s="89">
        <v>10</v>
      </c>
      <c r="G399" s="7">
        <f t="shared" si="73"/>
        <v>3.1948881789137379E-2</v>
      </c>
      <c r="H399" s="89">
        <v>7</v>
      </c>
      <c r="I399" s="7">
        <f t="shared" si="74"/>
        <v>2.1538461538461538E-2</v>
      </c>
    </row>
    <row r="400" spans="1:9" ht="15" customHeight="1" x14ac:dyDescent="0.2">
      <c r="C400" s="82" t="s">
        <v>246</v>
      </c>
      <c r="D400" s="52">
        <v>4</v>
      </c>
      <c r="E400" s="40">
        <f t="shared" si="72"/>
        <v>1.9230769230769232E-2</v>
      </c>
      <c r="F400" s="89">
        <v>6</v>
      </c>
      <c r="G400" s="7">
        <f t="shared" si="73"/>
        <v>1.9169329073482427E-2</v>
      </c>
      <c r="H400" s="89">
        <v>3</v>
      </c>
      <c r="I400" s="7">
        <f t="shared" si="74"/>
        <v>9.2307692307692316E-3</v>
      </c>
    </row>
    <row r="401" spans="1:11" ht="15" customHeight="1" x14ac:dyDescent="0.2">
      <c r="C401" s="82" t="s">
        <v>21</v>
      </c>
      <c r="D401" s="52">
        <v>9</v>
      </c>
      <c r="E401" s="40">
        <f t="shared" si="72"/>
        <v>4.3269230769230768E-2</v>
      </c>
      <c r="F401" s="89">
        <v>18</v>
      </c>
      <c r="G401" s="7">
        <f t="shared" si="73"/>
        <v>5.7507987220447282E-2</v>
      </c>
      <c r="H401" s="89">
        <v>12</v>
      </c>
      <c r="I401" s="7">
        <f t="shared" si="74"/>
        <v>3.6923076923076927E-2</v>
      </c>
    </row>
    <row r="402" spans="1:11" ht="15" customHeight="1" x14ac:dyDescent="0.2">
      <c r="C402" s="82" t="s">
        <v>22</v>
      </c>
      <c r="D402" s="52">
        <v>5</v>
      </c>
      <c r="E402" s="40">
        <f t="shared" si="72"/>
        <v>2.403846153846154E-2</v>
      </c>
      <c r="F402" s="89">
        <v>4</v>
      </c>
      <c r="G402" s="7">
        <f t="shared" si="73"/>
        <v>1.2779552715654952E-2</v>
      </c>
      <c r="H402" s="89">
        <v>6</v>
      </c>
      <c r="I402" s="7">
        <f t="shared" si="74"/>
        <v>1.8461538461538463E-2</v>
      </c>
    </row>
    <row r="403" spans="1:11" ht="15" customHeight="1" x14ac:dyDescent="0.2">
      <c r="C403" s="82" t="s">
        <v>20</v>
      </c>
      <c r="D403" s="52">
        <v>3</v>
      </c>
      <c r="E403" s="40">
        <f t="shared" si="72"/>
        <v>1.4423076923076924E-2</v>
      </c>
      <c r="F403" s="89">
        <v>9</v>
      </c>
      <c r="G403" s="7">
        <f t="shared" si="73"/>
        <v>2.8753993610223641E-2</v>
      </c>
      <c r="H403" s="89">
        <v>7</v>
      </c>
      <c r="I403" s="7">
        <f t="shared" si="74"/>
        <v>2.1538461538461538E-2</v>
      </c>
    </row>
    <row r="404" spans="1:11" ht="15" customHeight="1" x14ac:dyDescent="0.2">
      <c r="C404" s="82" t="s">
        <v>25</v>
      </c>
      <c r="D404" s="52">
        <v>3</v>
      </c>
      <c r="E404" s="40">
        <f t="shared" si="72"/>
        <v>1.4423076923076924E-2</v>
      </c>
      <c r="F404" s="89">
        <v>2</v>
      </c>
      <c r="G404" s="7">
        <f t="shared" si="73"/>
        <v>6.3897763578274758E-3</v>
      </c>
      <c r="H404" s="89">
        <v>5</v>
      </c>
      <c r="I404" s="7">
        <f t="shared" si="74"/>
        <v>1.5384615384615385E-2</v>
      </c>
    </row>
    <row r="405" spans="1:11" ht="15" customHeight="1" x14ac:dyDescent="0.2">
      <c r="C405" s="83" t="s">
        <v>179</v>
      </c>
      <c r="D405" s="52">
        <v>1</v>
      </c>
      <c r="E405" s="40">
        <f t="shared" si="72"/>
        <v>4.807692307692308E-3</v>
      </c>
      <c r="F405" s="89">
        <v>4</v>
      </c>
      <c r="G405" s="7">
        <f t="shared" si="73"/>
        <v>1.2779552715654952E-2</v>
      </c>
      <c r="H405" s="89">
        <v>3</v>
      </c>
      <c r="I405" s="7">
        <f t="shared" si="74"/>
        <v>9.2307692307692316E-3</v>
      </c>
    </row>
    <row r="406" spans="1:11" ht="15" customHeight="1" x14ac:dyDescent="0.2">
      <c r="C406" s="82" t="s">
        <v>180</v>
      </c>
      <c r="D406" s="52">
        <v>0</v>
      </c>
      <c r="E406" s="40">
        <f t="shared" si="72"/>
        <v>0</v>
      </c>
      <c r="F406" s="89">
        <v>0</v>
      </c>
      <c r="G406" s="7">
        <f t="shared" si="73"/>
        <v>0</v>
      </c>
      <c r="H406" s="89">
        <v>0</v>
      </c>
      <c r="I406" s="7">
        <f t="shared" si="74"/>
        <v>0</v>
      </c>
    </row>
    <row r="407" spans="1:11" ht="15" customHeight="1" x14ac:dyDescent="0.2">
      <c r="C407" s="83" t="s">
        <v>8</v>
      </c>
      <c r="D407" s="52">
        <v>5</v>
      </c>
      <c r="E407" s="40">
        <f t="shared" si="72"/>
        <v>2.403846153846154E-2</v>
      </c>
      <c r="F407" s="89">
        <v>1</v>
      </c>
      <c r="G407" s="7">
        <f t="shared" si="73"/>
        <v>3.1948881789137379E-3</v>
      </c>
      <c r="H407" s="89">
        <v>7</v>
      </c>
      <c r="I407" s="7">
        <f t="shared" si="74"/>
        <v>2.1538461538461538E-2</v>
      </c>
    </row>
    <row r="408" spans="1:11" ht="15" customHeight="1" x14ac:dyDescent="0.2">
      <c r="C408" s="82" t="s">
        <v>16</v>
      </c>
      <c r="D408" s="52">
        <v>26</v>
      </c>
      <c r="E408" s="40">
        <f t="shared" si="72"/>
        <v>0.125</v>
      </c>
      <c r="F408" s="89">
        <v>30</v>
      </c>
      <c r="G408" s="7">
        <f t="shared" si="73"/>
        <v>9.5846645367412137E-2</v>
      </c>
      <c r="H408" s="89">
        <v>16</v>
      </c>
      <c r="I408" s="7">
        <f t="shared" si="74"/>
        <v>4.9230769230769231E-2</v>
      </c>
    </row>
    <row r="409" spans="1:11" ht="15" customHeight="1" thickBot="1" x14ac:dyDescent="0.25">
      <c r="C409" s="78" t="s">
        <v>96</v>
      </c>
      <c r="D409" s="47">
        <f t="shared" ref="D409:I409" si="75">SUM(D388:D408)</f>
        <v>208</v>
      </c>
      <c r="E409" s="42">
        <f t="shared" si="75"/>
        <v>1</v>
      </c>
      <c r="F409" s="89">
        <f t="shared" si="75"/>
        <v>313</v>
      </c>
      <c r="G409" s="7">
        <f t="shared" si="75"/>
        <v>1</v>
      </c>
      <c r="H409" s="89">
        <f t="shared" si="75"/>
        <v>325</v>
      </c>
      <c r="I409" s="7">
        <f t="shared" si="75"/>
        <v>0.99999999999999989</v>
      </c>
    </row>
    <row r="410" spans="1:11" ht="15" customHeight="1" x14ac:dyDescent="0.2">
      <c r="A410" s="6"/>
    </row>
    <row r="411" spans="1:11" ht="15" customHeight="1" x14ac:dyDescent="0.2">
      <c r="A411" s="6"/>
    </row>
    <row r="412" spans="1:11" ht="15" customHeight="1" thickBot="1" x14ac:dyDescent="0.25">
      <c r="A412" s="1" t="s">
        <v>247</v>
      </c>
    </row>
    <row r="413" spans="1:11" ht="15" customHeight="1" x14ac:dyDescent="0.2">
      <c r="A413" s="6"/>
      <c r="B413" s="6"/>
      <c r="F413" s="129" t="s">
        <v>230</v>
      </c>
      <c r="G413" s="130"/>
      <c r="H413" s="132" t="s">
        <v>221</v>
      </c>
      <c r="I413" s="126"/>
      <c r="J413" s="132" t="s">
        <v>53</v>
      </c>
      <c r="K413" s="126"/>
    </row>
    <row r="414" spans="1:11" ht="15" customHeight="1" x14ac:dyDescent="0.2">
      <c r="B414" s="159" t="s">
        <v>181</v>
      </c>
      <c r="C414" s="160"/>
      <c r="D414" s="17"/>
      <c r="E414" s="17"/>
      <c r="F414" s="52">
        <v>92</v>
      </c>
      <c r="G414" s="40">
        <f>F414/F$426</f>
        <v>0.431924882629108</v>
      </c>
      <c r="H414" s="17">
        <v>124</v>
      </c>
      <c r="I414" s="103">
        <f>H414/H$426</f>
        <v>0.3987138263665595</v>
      </c>
      <c r="J414" s="17">
        <v>130</v>
      </c>
      <c r="K414" s="103">
        <f>J414/J426</f>
        <v>0.4</v>
      </c>
    </row>
    <row r="415" spans="1:11" ht="15" customHeight="1" x14ac:dyDescent="0.2">
      <c r="B415" s="13"/>
      <c r="C415" s="29"/>
      <c r="D415" s="29"/>
      <c r="E415" s="16" t="s">
        <v>249</v>
      </c>
      <c r="F415" s="55">
        <v>1</v>
      </c>
      <c r="G415" s="56">
        <f>F415/$F$414</f>
        <v>1.0869565217391304E-2</v>
      </c>
      <c r="H415" s="26" t="s">
        <v>85</v>
      </c>
      <c r="I415" s="26" t="s">
        <v>85</v>
      </c>
      <c r="J415" s="72" t="s">
        <v>85</v>
      </c>
      <c r="K415" s="109" t="s">
        <v>85</v>
      </c>
    </row>
    <row r="416" spans="1:11" ht="15" customHeight="1" x14ac:dyDescent="0.2">
      <c r="B416" s="13"/>
      <c r="C416" s="29"/>
      <c r="D416" s="29"/>
      <c r="E416" s="13" t="s">
        <v>250</v>
      </c>
      <c r="F416" s="55">
        <v>1</v>
      </c>
      <c r="G416" s="56">
        <f t="shared" ref="G416:G420" si="76">F416/$F$414</f>
        <v>1.0869565217391304E-2</v>
      </c>
      <c r="H416" s="26" t="s">
        <v>85</v>
      </c>
      <c r="I416" s="109" t="s">
        <v>85</v>
      </c>
      <c r="J416" s="105" t="s">
        <v>85</v>
      </c>
      <c r="K416" s="106" t="s">
        <v>85</v>
      </c>
    </row>
    <row r="417" spans="1:11" ht="15" customHeight="1" x14ac:dyDescent="0.2">
      <c r="B417" s="13"/>
      <c r="C417" s="29"/>
      <c r="D417" s="29"/>
      <c r="E417" s="13" t="s">
        <v>251</v>
      </c>
      <c r="F417" s="55">
        <v>11</v>
      </c>
      <c r="G417" s="56">
        <f t="shared" si="76"/>
        <v>0.11956521739130435</v>
      </c>
      <c r="H417" s="26" t="s">
        <v>85</v>
      </c>
      <c r="I417" s="109" t="s">
        <v>85</v>
      </c>
      <c r="J417" s="72" t="s">
        <v>85</v>
      </c>
      <c r="K417" s="109" t="s">
        <v>85</v>
      </c>
    </row>
    <row r="418" spans="1:11" ht="15" customHeight="1" x14ac:dyDescent="0.2">
      <c r="B418" s="13"/>
      <c r="C418" s="29"/>
      <c r="D418" s="29"/>
      <c r="E418" s="13" t="s">
        <v>252</v>
      </c>
      <c r="F418" s="55">
        <v>14</v>
      </c>
      <c r="G418" s="56">
        <f t="shared" si="76"/>
        <v>0.15217391304347827</v>
      </c>
      <c r="H418" s="26" t="s">
        <v>85</v>
      </c>
      <c r="I418" s="109" t="s">
        <v>85</v>
      </c>
      <c r="J418" s="72" t="s">
        <v>85</v>
      </c>
      <c r="K418" s="109" t="s">
        <v>85</v>
      </c>
    </row>
    <row r="419" spans="1:11" ht="15" customHeight="1" x14ac:dyDescent="0.2">
      <c r="B419" s="13"/>
      <c r="C419" s="29"/>
      <c r="D419" s="29"/>
      <c r="E419" s="13" t="s">
        <v>253</v>
      </c>
      <c r="F419" s="55">
        <v>42</v>
      </c>
      <c r="G419" s="56">
        <f t="shared" si="76"/>
        <v>0.45652173913043476</v>
      </c>
      <c r="H419" s="26" t="s">
        <v>85</v>
      </c>
      <c r="I419" s="109" t="s">
        <v>85</v>
      </c>
      <c r="J419" s="72" t="s">
        <v>85</v>
      </c>
      <c r="K419" s="109" t="s">
        <v>85</v>
      </c>
    </row>
    <row r="420" spans="1:11" ht="15" customHeight="1" x14ac:dyDescent="0.2">
      <c r="B420" s="13"/>
      <c r="C420" s="29"/>
      <c r="D420" s="29"/>
      <c r="E420" s="13" t="s">
        <v>254</v>
      </c>
      <c r="F420" s="55">
        <v>22</v>
      </c>
      <c r="G420" s="56">
        <f t="shared" si="76"/>
        <v>0.2391304347826087</v>
      </c>
      <c r="H420" s="110" t="s">
        <v>85</v>
      </c>
      <c r="I420" s="108" t="s">
        <v>85</v>
      </c>
      <c r="J420" s="107" t="s">
        <v>85</v>
      </c>
      <c r="K420" s="108" t="s">
        <v>85</v>
      </c>
    </row>
    <row r="421" spans="1:11" ht="15" customHeight="1" x14ac:dyDescent="0.2">
      <c r="B421" s="143" t="s">
        <v>248</v>
      </c>
      <c r="C421" s="144"/>
      <c r="D421" s="86"/>
      <c r="E421" s="89"/>
      <c r="F421" s="52">
        <v>57</v>
      </c>
      <c r="G421" s="40">
        <f>F421/F$426</f>
        <v>0.26760563380281688</v>
      </c>
      <c r="H421" s="25">
        <v>113</v>
      </c>
      <c r="I421" s="104">
        <f>H421/H$426</f>
        <v>0.36334405144694532</v>
      </c>
      <c r="J421" s="25">
        <v>111</v>
      </c>
      <c r="K421" s="104">
        <f>J421/$J$426</f>
        <v>0.34153846153846151</v>
      </c>
    </row>
    <row r="422" spans="1:11" ht="15" customHeight="1" x14ac:dyDescent="0.2">
      <c r="B422" s="143" t="s">
        <v>182</v>
      </c>
      <c r="C422" s="144"/>
      <c r="D422" s="144"/>
      <c r="E422" s="144"/>
      <c r="F422" s="52">
        <v>36</v>
      </c>
      <c r="G422" s="40">
        <f>F422/F$426</f>
        <v>0.16901408450704225</v>
      </c>
      <c r="H422" s="93">
        <v>42</v>
      </c>
      <c r="I422" s="7">
        <f>H422/H$426</f>
        <v>0.13504823151125403</v>
      </c>
      <c r="J422" s="93">
        <v>64</v>
      </c>
      <c r="K422" s="7">
        <f t="shared" ref="K422:K425" si="77">J422/$J$426</f>
        <v>0.19692307692307692</v>
      </c>
    </row>
    <row r="423" spans="1:11" ht="15" customHeight="1" x14ac:dyDescent="0.2">
      <c r="B423" s="143" t="s">
        <v>26</v>
      </c>
      <c r="C423" s="144"/>
      <c r="D423" s="89"/>
      <c r="E423" s="89"/>
      <c r="F423" s="52">
        <v>23</v>
      </c>
      <c r="G423" s="40">
        <f>F423/F$426</f>
        <v>0.107981220657277</v>
      </c>
      <c r="H423" s="93">
        <v>32</v>
      </c>
      <c r="I423" s="7">
        <f>H423/H$426</f>
        <v>0.10289389067524116</v>
      </c>
      <c r="J423" s="93">
        <v>12</v>
      </c>
      <c r="K423" s="7">
        <f t="shared" si="77"/>
        <v>3.6923076923076927E-2</v>
      </c>
    </row>
    <row r="424" spans="1:11" ht="15" customHeight="1" x14ac:dyDescent="0.2">
      <c r="B424" s="143" t="s">
        <v>137</v>
      </c>
      <c r="C424" s="144"/>
      <c r="D424" s="89"/>
      <c r="E424" s="89"/>
      <c r="F424" s="58">
        <v>0</v>
      </c>
      <c r="G424" s="40">
        <f>F424/F$426</f>
        <v>0</v>
      </c>
      <c r="H424" s="34">
        <v>0</v>
      </c>
      <c r="I424" s="7">
        <f>H424/H$426</f>
        <v>0</v>
      </c>
      <c r="J424" s="34">
        <v>2</v>
      </c>
      <c r="K424" s="7">
        <f t="shared" si="77"/>
        <v>6.1538461538461538E-3</v>
      </c>
    </row>
    <row r="425" spans="1:11" ht="15" customHeight="1" x14ac:dyDescent="0.2">
      <c r="B425" s="143" t="s">
        <v>66</v>
      </c>
      <c r="C425" s="144"/>
      <c r="D425" s="89"/>
      <c r="E425" s="89"/>
      <c r="F425" s="74">
        <v>5</v>
      </c>
      <c r="G425" s="40">
        <f>F425/F$426</f>
        <v>2.3474178403755867E-2</v>
      </c>
      <c r="H425" s="26" t="s">
        <v>85</v>
      </c>
      <c r="I425" s="73" t="s">
        <v>85</v>
      </c>
      <c r="J425" s="94">
        <v>6</v>
      </c>
      <c r="K425" s="7">
        <f t="shared" si="77"/>
        <v>1.8461538461538463E-2</v>
      </c>
    </row>
    <row r="426" spans="1:11" ht="15" customHeight="1" thickBot="1" x14ac:dyDescent="0.25">
      <c r="B426" s="78" t="s">
        <v>51</v>
      </c>
      <c r="C426" s="18"/>
      <c r="D426" s="18"/>
      <c r="E426" s="18"/>
      <c r="F426" s="47">
        <f>SUM(F414,F421:F425)</f>
        <v>213</v>
      </c>
      <c r="G426" s="57">
        <f>SUM(G414,G421:G425)</f>
        <v>1</v>
      </c>
      <c r="H426" s="93">
        <f>SUM(H414:H425)</f>
        <v>311</v>
      </c>
      <c r="I426" s="15">
        <f>SUM(I414:I425)</f>
        <v>0.99999999999999989</v>
      </c>
      <c r="J426" s="93">
        <f>SUM(J414:J425)</f>
        <v>325</v>
      </c>
      <c r="K426" s="15">
        <f>SUM(K414:K425)</f>
        <v>1</v>
      </c>
    </row>
    <row r="427" spans="1:11" ht="15" customHeight="1" x14ac:dyDescent="0.2">
      <c r="H427" s="11"/>
      <c r="I427" s="24"/>
      <c r="J427" s="11"/>
    </row>
    <row r="428" spans="1:11" ht="15" customHeight="1" x14ac:dyDescent="0.2">
      <c r="A428" s="6"/>
    </row>
    <row r="429" spans="1:11" ht="15" customHeight="1" thickBot="1" x14ac:dyDescent="0.25">
      <c r="A429" s="6" t="s">
        <v>144</v>
      </c>
      <c r="B429" s="23"/>
    </row>
    <row r="430" spans="1:11" ht="15" customHeight="1" x14ac:dyDescent="0.2">
      <c r="C430" s="122"/>
      <c r="D430" s="161"/>
      <c r="E430" s="129" t="s">
        <v>230</v>
      </c>
      <c r="F430" s="130"/>
      <c r="G430" s="132" t="s">
        <v>221</v>
      </c>
      <c r="H430" s="126"/>
      <c r="I430" s="125" t="s">
        <v>53</v>
      </c>
      <c r="J430" s="126"/>
      <c r="K430" s="11"/>
    </row>
    <row r="431" spans="1:11" ht="15" customHeight="1" x14ac:dyDescent="0.2">
      <c r="C431" s="156" t="s">
        <v>145</v>
      </c>
      <c r="D431" s="157"/>
      <c r="E431" s="52">
        <v>201</v>
      </c>
      <c r="F431" s="40">
        <f>ROUND(E431/(E$431+E$432+E$433+E$434),3)</f>
        <v>0.96199999999999997</v>
      </c>
      <c r="G431" s="89">
        <v>298</v>
      </c>
      <c r="H431" s="7">
        <f>ROUND(G431/(G$431+G$432+G$433+G$434),3)</f>
        <v>0.91400000000000003</v>
      </c>
      <c r="I431" s="89">
        <v>302</v>
      </c>
      <c r="J431" s="7">
        <f>ROUND(I431/(I$431+I$432+I$433+I$434),3)</f>
        <v>0.93200000000000005</v>
      </c>
      <c r="K431" s="11"/>
    </row>
    <row r="432" spans="1:11" ht="15" customHeight="1" x14ac:dyDescent="0.2">
      <c r="C432" s="156" t="s">
        <v>271</v>
      </c>
      <c r="D432" s="157"/>
      <c r="E432" s="52">
        <v>4</v>
      </c>
      <c r="F432" s="40">
        <f>ROUND(E432/(E$431+E$432+E$433+E$434),3)</f>
        <v>1.9E-2</v>
      </c>
      <c r="G432" s="89">
        <v>4</v>
      </c>
      <c r="H432" s="7">
        <f>ROUND(G432/(G$431+G$432+G$433+G$434),3)</f>
        <v>1.2E-2</v>
      </c>
      <c r="I432" s="89">
        <v>3</v>
      </c>
      <c r="J432" s="7">
        <f>ROUND(I432/(I$431+I$432+I$433+I$434),3)</f>
        <v>8.9999999999999993E-3</v>
      </c>
      <c r="K432" s="11"/>
    </row>
    <row r="433" spans="1:11" ht="15" customHeight="1" x14ac:dyDescent="0.2">
      <c r="C433" s="156" t="s">
        <v>16</v>
      </c>
      <c r="D433" s="157"/>
      <c r="E433" s="52">
        <v>4</v>
      </c>
      <c r="F433" s="40">
        <f>ROUND(E433/(E$431+E$432+E$433+E$434),3)</f>
        <v>1.9E-2</v>
      </c>
      <c r="G433" s="89">
        <v>24</v>
      </c>
      <c r="H433" s="7">
        <f>ROUND(G433/(G$431+G$432+G$433+G$434),3)</f>
        <v>7.3999999999999996E-2</v>
      </c>
      <c r="I433" s="89">
        <v>19</v>
      </c>
      <c r="J433" s="7">
        <f>ROUND(I433/(I$431+I$432+I$433+I$434),3)</f>
        <v>5.8999999999999997E-2</v>
      </c>
      <c r="K433" s="11"/>
    </row>
    <row r="434" spans="1:11" ht="15" customHeight="1" x14ac:dyDescent="0.2">
      <c r="C434" s="156" t="s">
        <v>8</v>
      </c>
      <c r="D434" s="157"/>
      <c r="E434" s="52">
        <v>0</v>
      </c>
      <c r="F434" s="40">
        <f>ROUND(E434/(E$431+E$432+E$433+E$434),3)</f>
        <v>0</v>
      </c>
      <c r="G434" s="89">
        <v>0</v>
      </c>
      <c r="H434" s="7">
        <f>ROUND(G434/(G$431+G$432+G$433+G$434),3)</f>
        <v>0</v>
      </c>
      <c r="I434" s="89">
        <v>0</v>
      </c>
      <c r="J434" s="7">
        <f>ROUND(I434/(I$431+I$432+I$433+I$434),3)</f>
        <v>0</v>
      </c>
      <c r="K434" s="11"/>
    </row>
    <row r="435" spans="1:11" ht="15" customHeight="1" thickBot="1" x14ac:dyDescent="0.25">
      <c r="C435" s="125" t="s">
        <v>51</v>
      </c>
      <c r="D435" s="158"/>
      <c r="E435" s="41">
        <f t="shared" ref="E435:F435" si="78">SUM(E431:E434)</f>
        <v>209</v>
      </c>
      <c r="F435" s="42">
        <f t="shared" si="78"/>
        <v>1</v>
      </c>
      <c r="G435" s="38">
        <f t="shared" ref="G435:J435" si="79">SUM(G431:G434)</f>
        <v>326</v>
      </c>
      <c r="H435" s="7">
        <f t="shared" si="79"/>
        <v>1</v>
      </c>
      <c r="I435" s="38">
        <f t="shared" si="79"/>
        <v>324</v>
      </c>
      <c r="J435" s="7">
        <f t="shared" si="79"/>
        <v>1</v>
      </c>
      <c r="K435" s="11"/>
    </row>
    <row r="436" spans="1:11" ht="15" customHeight="1" x14ac:dyDescent="0.2">
      <c r="A436" s="6"/>
    </row>
    <row r="437" spans="1:11" ht="15" customHeight="1" x14ac:dyDescent="0.2">
      <c r="A437" s="6"/>
    </row>
    <row r="438" spans="1:11" ht="15" customHeight="1" thickBot="1" x14ac:dyDescent="0.25">
      <c r="A438" s="6" t="s">
        <v>255</v>
      </c>
    </row>
    <row r="439" spans="1:11" ht="15" customHeight="1" x14ac:dyDescent="0.2">
      <c r="B439" s="6"/>
      <c r="F439" s="129" t="s">
        <v>230</v>
      </c>
      <c r="G439" s="130"/>
      <c r="H439" s="132" t="s">
        <v>221</v>
      </c>
      <c r="I439" s="126"/>
      <c r="J439" s="132" t="s">
        <v>53</v>
      </c>
      <c r="K439" s="126"/>
    </row>
    <row r="440" spans="1:11" ht="15" customHeight="1" x14ac:dyDescent="0.2">
      <c r="B440" s="12"/>
      <c r="C440" s="154" t="s">
        <v>146</v>
      </c>
      <c r="D440" s="155"/>
      <c r="E440" s="155"/>
      <c r="F440" s="52">
        <v>68</v>
      </c>
      <c r="G440" s="40">
        <f>F440/F447</f>
        <v>0.31924882629107981</v>
      </c>
      <c r="H440" s="89">
        <v>120</v>
      </c>
      <c r="I440" s="7">
        <f>H440/H447</f>
        <v>0.3669724770642202</v>
      </c>
      <c r="J440" s="89">
        <v>109</v>
      </c>
      <c r="K440" s="7">
        <f>J440/J447</f>
        <v>0.33538461538461539</v>
      </c>
    </row>
    <row r="441" spans="1:11" ht="15" customHeight="1" x14ac:dyDescent="0.2">
      <c r="B441" s="12"/>
      <c r="C441" s="151" t="s">
        <v>147</v>
      </c>
      <c r="D441" s="152"/>
      <c r="E441" s="152"/>
      <c r="F441" s="52">
        <v>91</v>
      </c>
      <c r="G441" s="40">
        <f>F441/F447</f>
        <v>0.42723004694835681</v>
      </c>
      <c r="H441" s="89">
        <v>130</v>
      </c>
      <c r="I441" s="7">
        <f>H441/H447</f>
        <v>0.39755351681957185</v>
      </c>
      <c r="J441" s="89">
        <v>137</v>
      </c>
      <c r="K441" s="7">
        <f>J441/J447</f>
        <v>0.42153846153846153</v>
      </c>
    </row>
    <row r="442" spans="1:11" ht="15" customHeight="1" x14ac:dyDescent="0.2">
      <c r="B442" s="12"/>
      <c r="C442" s="151" t="s">
        <v>148</v>
      </c>
      <c r="D442" s="152"/>
      <c r="E442" s="152"/>
      <c r="F442" s="52">
        <v>40</v>
      </c>
      <c r="G442" s="40">
        <f>F442/F447</f>
        <v>0.18779342723004694</v>
      </c>
      <c r="H442" s="89">
        <v>67</v>
      </c>
      <c r="I442" s="7">
        <f>H442/H447</f>
        <v>0.20489296636085627</v>
      </c>
      <c r="J442" s="89">
        <v>69</v>
      </c>
      <c r="K442" s="7">
        <f>J442/J447</f>
        <v>0.21230769230769231</v>
      </c>
    </row>
    <row r="443" spans="1:11" ht="15" customHeight="1" x14ac:dyDescent="0.2">
      <c r="B443" s="12"/>
      <c r="C443" s="154" t="s">
        <v>149</v>
      </c>
      <c r="D443" s="155"/>
      <c r="E443" s="155"/>
      <c r="F443" s="52">
        <v>3</v>
      </c>
      <c r="G443" s="40">
        <f>F443/F447</f>
        <v>1.4084507042253521E-2</v>
      </c>
      <c r="H443" s="89">
        <v>1</v>
      </c>
      <c r="I443" s="7">
        <f>H443/H447</f>
        <v>3.0581039755351682E-3</v>
      </c>
      <c r="J443" s="89">
        <v>3</v>
      </c>
      <c r="K443" s="7">
        <f>J443/J447</f>
        <v>9.2307692307692316E-3</v>
      </c>
    </row>
    <row r="444" spans="1:11" ht="15" customHeight="1" x14ac:dyDescent="0.2">
      <c r="B444" s="12"/>
      <c r="C444" s="100" t="s">
        <v>150</v>
      </c>
      <c r="D444" s="101"/>
      <c r="E444" s="101"/>
      <c r="F444" s="58">
        <v>2</v>
      </c>
      <c r="G444" s="40">
        <f>F444/F447</f>
        <v>9.3896713615023476E-3</v>
      </c>
      <c r="H444" s="34">
        <v>1</v>
      </c>
      <c r="I444" s="7">
        <f>H444/H447</f>
        <v>3.0581039755351682E-3</v>
      </c>
      <c r="J444" s="34">
        <v>0</v>
      </c>
      <c r="K444" s="7">
        <f>J444/J447</f>
        <v>0</v>
      </c>
    </row>
    <row r="445" spans="1:11" ht="15" customHeight="1" x14ac:dyDescent="0.2">
      <c r="B445" s="12"/>
      <c r="C445" s="100" t="s">
        <v>8</v>
      </c>
      <c r="D445" s="101"/>
      <c r="E445" s="101"/>
      <c r="F445" s="58">
        <v>4</v>
      </c>
      <c r="G445" s="40">
        <f>F445/F447</f>
        <v>1.8779342723004695E-2</v>
      </c>
      <c r="H445" s="34">
        <v>8</v>
      </c>
      <c r="I445" s="7">
        <f>H445/H447</f>
        <v>2.4464831804281346E-2</v>
      </c>
      <c r="J445" s="34">
        <v>4</v>
      </c>
      <c r="K445" s="7">
        <f>J445/J447</f>
        <v>1.2307692307692308E-2</v>
      </c>
    </row>
    <row r="446" spans="1:11" ht="15" customHeight="1" x14ac:dyDescent="0.2">
      <c r="B446" s="12"/>
      <c r="C446" s="100" t="s">
        <v>66</v>
      </c>
      <c r="D446" s="101"/>
      <c r="E446" s="101"/>
      <c r="F446" s="66">
        <v>5</v>
      </c>
      <c r="G446" s="40">
        <f>F446/F447</f>
        <v>2.3474178403755867E-2</v>
      </c>
      <c r="H446" s="26" t="s">
        <v>85</v>
      </c>
      <c r="I446" s="73" t="s">
        <v>85</v>
      </c>
      <c r="J446" s="18">
        <v>3</v>
      </c>
      <c r="K446" s="7">
        <f>J446/J447</f>
        <v>9.2307692307692316E-3</v>
      </c>
    </row>
    <row r="447" spans="1:11" ht="15" customHeight="1" thickBot="1" x14ac:dyDescent="0.25">
      <c r="B447" s="33"/>
      <c r="C447" s="122" t="s">
        <v>96</v>
      </c>
      <c r="D447" s="123"/>
      <c r="E447" s="123"/>
      <c r="F447" s="47">
        <f t="shared" ref="F447:K447" si="80">SUM(F440:F446)</f>
        <v>213</v>
      </c>
      <c r="G447" s="57">
        <f t="shared" si="80"/>
        <v>1</v>
      </c>
      <c r="H447" s="89">
        <f t="shared" si="80"/>
        <v>327</v>
      </c>
      <c r="I447" s="15">
        <f t="shared" si="80"/>
        <v>1</v>
      </c>
      <c r="J447" s="89">
        <f t="shared" si="80"/>
        <v>325</v>
      </c>
      <c r="K447" s="15">
        <f t="shared" si="80"/>
        <v>1</v>
      </c>
    </row>
    <row r="448" spans="1:11" ht="15" customHeight="1" x14ac:dyDescent="0.2"/>
    <row r="449" spans="1:11" ht="15" customHeight="1" x14ac:dyDescent="0.2"/>
    <row r="450" spans="1:11" ht="15" customHeight="1" thickBot="1" x14ac:dyDescent="0.25">
      <c r="A450" s="1" t="s">
        <v>275</v>
      </c>
    </row>
    <row r="451" spans="1:11" ht="15" customHeight="1" x14ac:dyDescent="0.2">
      <c r="C451" s="82"/>
      <c r="D451" s="89"/>
      <c r="E451" s="89"/>
      <c r="F451" s="129" t="s">
        <v>230</v>
      </c>
      <c r="G451" s="130"/>
      <c r="H451" s="132" t="s">
        <v>221</v>
      </c>
      <c r="I451" s="126"/>
      <c r="J451" s="132" t="s">
        <v>53</v>
      </c>
      <c r="K451" s="126"/>
    </row>
    <row r="452" spans="1:11" ht="15" customHeight="1" x14ac:dyDescent="0.2">
      <c r="C452" s="120" t="s">
        <v>151</v>
      </c>
      <c r="D452" s="121"/>
      <c r="E452" s="121"/>
      <c r="F452" s="52">
        <v>149</v>
      </c>
      <c r="G452" s="40">
        <f>F452/F466</f>
        <v>0.31702127659574469</v>
      </c>
      <c r="H452" s="89">
        <v>230</v>
      </c>
      <c r="I452" s="7">
        <f>H452/H466</f>
        <v>0.30104712041884818</v>
      </c>
      <c r="J452" s="89">
        <v>262</v>
      </c>
      <c r="K452" s="7">
        <f>J452/J466</f>
        <v>0.32873274780426598</v>
      </c>
    </row>
    <row r="453" spans="1:11" ht="15" customHeight="1" x14ac:dyDescent="0.2">
      <c r="C453" s="78" t="s">
        <v>152</v>
      </c>
      <c r="D453" s="18"/>
      <c r="E453" s="18"/>
      <c r="F453" s="52">
        <v>55</v>
      </c>
      <c r="G453" s="40">
        <f>F453/F466</f>
        <v>0.11702127659574468</v>
      </c>
      <c r="H453" s="89">
        <v>95</v>
      </c>
      <c r="I453" s="7">
        <f>H453/H466</f>
        <v>0.1243455497382199</v>
      </c>
      <c r="J453" s="89">
        <v>112</v>
      </c>
      <c r="K453" s="7">
        <f>J453/J466</f>
        <v>0.14052697616060225</v>
      </c>
    </row>
    <row r="454" spans="1:11" ht="15" customHeight="1" x14ac:dyDescent="0.2">
      <c r="C454" s="78" t="s">
        <v>153</v>
      </c>
      <c r="D454" s="18"/>
      <c r="E454" s="18"/>
      <c r="F454" s="52">
        <v>77</v>
      </c>
      <c r="G454" s="40">
        <f>F454/F466</f>
        <v>0.16382978723404254</v>
      </c>
      <c r="H454" s="89">
        <v>101</v>
      </c>
      <c r="I454" s="7">
        <f>H454/H466</f>
        <v>0.13219895287958114</v>
      </c>
      <c r="J454" s="89">
        <v>122</v>
      </c>
      <c r="K454" s="7">
        <f>J454/J466</f>
        <v>0.15307402760351319</v>
      </c>
    </row>
    <row r="455" spans="1:11" ht="15" customHeight="1" x14ac:dyDescent="0.2">
      <c r="C455" s="78" t="s">
        <v>9</v>
      </c>
      <c r="D455" s="18"/>
      <c r="E455" s="18"/>
      <c r="F455" s="52">
        <v>51</v>
      </c>
      <c r="G455" s="40">
        <f>F455/F466</f>
        <v>0.10851063829787234</v>
      </c>
      <c r="H455" s="89">
        <v>79</v>
      </c>
      <c r="I455" s="7">
        <f>H455/H466</f>
        <v>0.10340314136125654</v>
      </c>
      <c r="J455" s="89">
        <v>79</v>
      </c>
      <c r="K455" s="7">
        <f>J455/J466</f>
        <v>9.9121706398996243E-2</v>
      </c>
    </row>
    <row r="456" spans="1:11" ht="15" customHeight="1" x14ac:dyDescent="0.2">
      <c r="C456" s="78" t="s">
        <v>103</v>
      </c>
      <c r="D456" s="18"/>
      <c r="E456" s="18"/>
      <c r="F456" s="52">
        <v>25</v>
      </c>
      <c r="G456" s="40">
        <f>F456/F466</f>
        <v>5.3191489361702128E-2</v>
      </c>
      <c r="H456" s="89">
        <v>52</v>
      </c>
      <c r="I456" s="7">
        <f>H456/H466</f>
        <v>6.8062827225130892E-2</v>
      </c>
      <c r="J456" s="89">
        <v>67</v>
      </c>
      <c r="K456" s="7">
        <f>J456/J466</f>
        <v>8.4065244667503133E-2</v>
      </c>
    </row>
    <row r="457" spans="1:11" ht="15" customHeight="1" x14ac:dyDescent="0.2">
      <c r="C457" s="120" t="s">
        <v>17</v>
      </c>
      <c r="D457" s="121"/>
      <c r="E457" s="121"/>
      <c r="F457" s="52">
        <v>21</v>
      </c>
      <c r="G457" s="40">
        <f>F457/F466</f>
        <v>4.4680851063829789E-2</v>
      </c>
      <c r="H457" s="89">
        <v>25</v>
      </c>
      <c r="I457" s="7">
        <f>H457/H466</f>
        <v>3.2722513089005235E-2</v>
      </c>
      <c r="J457" s="89">
        <v>19</v>
      </c>
      <c r="K457" s="7">
        <f>J457/J466</f>
        <v>2.3839397741530741E-2</v>
      </c>
    </row>
    <row r="458" spans="1:11" ht="15" customHeight="1" x14ac:dyDescent="0.2">
      <c r="C458" s="83" t="s">
        <v>154</v>
      </c>
      <c r="D458" s="90"/>
      <c r="E458" s="90"/>
      <c r="F458" s="52">
        <v>5</v>
      </c>
      <c r="G458" s="40">
        <f>F458/F466</f>
        <v>1.0638297872340425E-2</v>
      </c>
      <c r="H458" s="89">
        <v>33</v>
      </c>
      <c r="I458" s="7">
        <f>H458/H466</f>
        <v>4.3193717277486908E-2</v>
      </c>
      <c r="J458" s="89">
        <v>25</v>
      </c>
      <c r="K458" s="7">
        <f>J458/J466</f>
        <v>3.1367628607277293E-2</v>
      </c>
    </row>
    <row r="459" spans="1:11" ht="15" customHeight="1" x14ac:dyDescent="0.2">
      <c r="C459" s="120" t="s">
        <v>155</v>
      </c>
      <c r="D459" s="121"/>
      <c r="E459" s="121"/>
      <c r="F459" s="53">
        <v>15</v>
      </c>
      <c r="G459" s="40">
        <f>F459/F466</f>
        <v>3.1914893617021274E-2</v>
      </c>
      <c r="H459" s="18">
        <v>19</v>
      </c>
      <c r="I459" s="7">
        <f>H459/H466</f>
        <v>2.4869109947643978E-2</v>
      </c>
      <c r="J459" s="18">
        <v>25</v>
      </c>
      <c r="K459" s="7">
        <f>J459/J466</f>
        <v>3.1367628607277293E-2</v>
      </c>
    </row>
    <row r="460" spans="1:11" ht="15" customHeight="1" x14ac:dyDescent="0.2">
      <c r="C460" s="78" t="s">
        <v>102</v>
      </c>
      <c r="D460" s="90"/>
      <c r="E460" s="90"/>
      <c r="F460" s="53">
        <v>21</v>
      </c>
      <c r="G460" s="40">
        <f>F460/F466</f>
        <v>4.4680851063829789E-2</v>
      </c>
      <c r="H460" s="18">
        <v>31</v>
      </c>
      <c r="I460" s="7">
        <f>H460/H466</f>
        <v>4.0575916230366493E-2</v>
      </c>
      <c r="J460" s="18">
        <v>14</v>
      </c>
      <c r="K460" s="7">
        <f>J460/J466</f>
        <v>1.7565872020075281E-2</v>
      </c>
    </row>
    <row r="461" spans="1:11" ht="15" customHeight="1" x14ac:dyDescent="0.2">
      <c r="C461" s="78" t="s">
        <v>156</v>
      </c>
      <c r="D461" s="18"/>
      <c r="E461" s="18"/>
      <c r="F461" s="52">
        <v>4</v>
      </c>
      <c r="G461" s="40">
        <f>F461/F466</f>
        <v>8.5106382978723406E-3</v>
      </c>
      <c r="H461" s="89">
        <v>24</v>
      </c>
      <c r="I461" s="7">
        <f>H461/H466</f>
        <v>3.1413612565445025E-2</v>
      </c>
      <c r="J461" s="89">
        <v>20</v>
      </c>
      <c r="K461" s="7">
        <f>J461/J466</f>
        <v>2.5094102885821833E-2</v>
      </c>
    </row>
    <row r="462" spans="1:11" ht="15" customHeight="1" x14ac:dyDescent="0.2">
      <c r="C462" s="120" t="s">
        <v>157</v>
      </c>
      <c r="D462" s="121"/>
      <c r="E462" s="121"/>
      <c r="F462" s="53">
        <v>10</v>
      </c>
      <c r="G462" s="40">
        <f>F462/F466</f>
        <v>2.1276595744680851E-2</v>
      </c>
      <c r="H462" s="18">
        <v>9</v>
      </c>
      <c r="I462" s="7">
        <f>H462/H466</f>
        <v>1.1780104712041885E-2</v>
      </c>
      <c r="J462" s="18">
        <v>10</v>
      </c>
      <c r="K462" s="7">
        <f>J462/J466</f>
        <v>1.2547051442910916E-2</v>
      </c>
    </row>
    <row r="463" spans="1:11" ht="15" customHeight="1" x14ac:dyDescent="0.2">
      <c r="C463" s="78" t="s">
        <v>32</v>
      </c>
      <c r="D463" s="18"/>
      <c r="E463" s="18"/>
      <c r="F463" s="52">
        <v>12</v>
      </c>
      <c r="G463" s="40">
        <f>F463/F466</f>
        <v>2.553191489361702E-2</v>
      </c>
      <c r="H463" s="89">
        <v>8</v>
      </c>
      <c r="I463" s="7">
        <f>H463/H466</f>
        <v>1.0471204188481676E-2</v>
      </c>
      <c r="J463" s="89">
        <v>7</v>
      </c>
      <c r="K463" s="7">
        <f>J463/J466</f>
        <v>8.7829360100376407E-3</v>
      </c>
    </row>
    <row r="464" spans="1:11" ht="15" customHeight="1" x14ac:dyDescent="0.2">
      <c r="C464" s="120" t="s">
        <v>158</v>
      </c>
      <c r="D464" s="121"/>
      <c r="E464" s="121"/>
      <c r="F464" s="53">
        <v>9</v>
      </c>
      <c r="G464" s="40">
        <f>F464/F466</f>
        <v>1.9148936170212766E-2</v>
      </c>
      <c r="H464" s="18">
        <v>24</v>
      </c>
      <c r="I464" s="7">
        <f>H464/H466</f>
        <v>3.1413612565445025E-2</v>
      </c>
      <c r="J464" s="18">
        <v>12</v>
      </c>
      <c r="K464" s="7">
        <f>J464/J466</f>
        <v>1.5056461731493099E-2</v>
      </c>
    </row>
    <row r="465" spans="1:16" ht="15" customHeight="1" x14ac:dyDescent="0.2">
      <c r="C465" s="82" t="s">
        <v>8</v>
      </c>
      <c r="D465" s="89"/>
      <c r="E465" s="89"/>
      <c r="F465" s="53">
        <v>16</v>
      </c>
      <c r="G465" s="40">
        <f>F465/F466</f>
        <v>3.4042553191489362E-2</v>
      </c>
      <c r="H465" s="18">
        <v>34</v>
      </c>
      <c r="I465" s="7">
        <f>H465/H466</f>
        <v>4.4502617801047119E-2</v>
      </c>
      <c r="J465" s="18">
        <v>23</v>
      </c>
      <c r="K465" s="7">
        <f>J465/J466</f>
        <v>2.8858218318695106E-2</v>
      </c>
    </row>
    <row r="466" spans="1:16" ht="15" customHeight="1" thickBot="1" x14ac:dyDescent="0.25">
      <c r="C466" s="122" t="s">
        <v>96</v>
      </c>
      <c r="D466" s="123"/>
      <c r="E466" s="123"/>
      <c r="F466" s="47">
        <f t="shared" ref="F466:K466" si="81">SUM(F452:F465)</f>
        <v>470</v>
      </c>
      <c r="G466" s="42">
        <f t="shared" si="81"/>
        <v>1</v>
      </c>
      <c r="H466" s="89">
        <f t="shared" si="81"/>
        <v>764</v>
      </c>
      <c r="I466" s="7">
        <f t="shared" si="81"/>
        <v>1</v>
      </c>
      <c r="J466" s="89">
        <f t="shared" si="81"/>
        <v>797</v>
      </c>
      <c r="K466" s="7">
        <f t="shared" si="81"/>
        <v>0.99999999999999989</v>
      </c>
    </row>
    <row r="467" spans="1:16" ht="15" customHeight="1" x14ac:dyDescent="0.2">
      <c r="C467" s="32"/>
      <c r="D467" s="32"/>
      <c r="E467" s="32"/>
      <c r="F467" s="12"/>
      <c r="G467" s="31"/>
      <c r="H467" s="12"/>
      <c r="I467" s="31"/>
      <c r="J467" s="12"/>
      <c r="K467" s="31"/>
    </row>
    <row r="468" spans="1:16" ht="15" customHeight="1" x14ac:dyDescent="0.2">
      <c r="C468" s="32"/>
      <c r="D468" s="32"/>
      <c r="E468" s="32"/>
      <c r="F468" s="12"/>
      <c r="G468" s="31"/>
      <c r="H468" s="12"/>
      <c r="I468" s="31"/>
      <c r="J468" s="12"/>
      <c r="K468" s="31"/>
    </row>
    <row r="469" spans="1:16" ht="15" customHeight="1" x14ac:dyDescent="0.2">
      <c r="C469" s="32"/>
      <c r="D469" s="32"/>
      <c r="E469" s="32"/>
      <c r="F469" s="12"/>
      <c r="G469" s="31"/>
      <c r="H469" s="12"/>
      <c r="I469" s="31"/>
      <c r="J469" s="12"/>
      <c r="K469" s="31"/>
    </row>
    <row r="470" spans="1:16" ht="15" customHeight="1" x14ac:dyDescent="0.2">
      <c r="C470" s="32"/>
      <c r="D470" s="32"/>
      <c r="E470" s="32"/>
      <c r="F470" s="12"/>
      <c r="G470" s="31"/>
      <c r="H470" s="12"/>
      <c r="I470" s="31"/>
      <c r="J470" s="12"/>
      <c r="K470" s="31"/>
    </row>
    <row r="471" spans="1:16" ht="15" customHeight="1" x14ac:dyDescent="0.2">
      <c r="C471" s="32"/>
      <c r="D471" s="32"/>
      <c r="E471" s="32"/>
      <c r="F471" s="12"/>
      <c r="G471" s="31"/>
      <c r="H471" s="12"/>
      <c r="I471" s="31"/>
      <c r="J471" s="12"/>
      <c r="K471" s="31"/>
    </row>
    <row r="472" spans="1:16" ht="15" customHeight="1" x14ac:dyDescent="0.2">
      <c r="C472" s="32"/>
      <c r="D472" s="32"/>
      <c r="E472" s="32"/>
      <c r="F472" s="12"/>
      <c r="G472" s="31"/>
      <c r="H472" s="12"/>
      <c r="I472" s="31"/>
      <c r="J472" s="12"/>
      <c r="K472" s="31"/>
    </row>
    <row r="473" spans="1:16" ht="15" customHeight="1" x14ac:dyDescent="0.2">
      <c r="C473" s="32"/>
      <c r="D473" s="32"/>
      <c r="E473" s="32"/>
      <c r="F473" s="12"/>
      <c r="G473" s="31"/>
      <c r="H473" s="12"/>
      <c r="I473" s="31"/>
      <c r="J473" s="12"/>
      <c r="K473" s="31"/>
    </row>
    <row r="474" spans="1:16" ht="15" customHeight="1" x14ac:dyDescent="0.2">
      <c r="C474" s="32"/>
      <c r="D474" s="32"/>
      <c r="E474" s="32"/>
      <c r="F474" s="12"/>
      <c r="G474" s="31"/>
      <c r="H474" s="12"/>
      <c r="I474" s="31"/>
      <c r="J474" s="12"/>
      <c r="K474" s="31"/>
    </row>
    <row r="475" spans="1:16" ht="15" customHeight="1" x14ac:dyDescent="0.2">
      <c r="C475" s="32"/>
      <c r="D475" s="32"/>
      <c r="E475" s="32"/>
      <c r="F475" s="12"/>
      <c r="G475" s="31"/>
      <c r="H475" s="12"/>
      <c r="I475" s="31"/>
      <c r="J475" s="12"/>
      <c r="K475" s="31"/>
    </row>
    <row r="476" spans="1:16" ht="15" customHeight="1" x14ac:dyDescent="0.2">
      <c r="C476" s="32"/>
      <c r="D476" s="32"/>
      <c r="E476" s="32"/>
      <c r="F476" s="12"/>
      <c r="G476" s="31"/>
      <c r="H476" s="12"/>
      <c r="I476" s="31"/>
      <c r="J476" s="12"/>
      <c r="K476" s="31"/>
    </row>
    <row r="477" spans="1:16" ht="15" customHeight="1" x14ac:dyDescent="0.2">
      <c r="C477" s="32"/>
      <c r="D477" s="32"/>
      <c r="E477" s="32"/>
      <c r="F477" s="12"/>
      <c r="G477" s="31"/>
      <c r="H477" s="12"/>
      <c r="I477" s="31"/>
      <c r="J477" s="12"/>
      <c r="K477" s="31"/>
    </row>
    <row r="478" spans="1:16" ht="15" customHeight="1" x14ac:dyDescent="0.2"/>
    <row r="479" spans="1:16" ht="15" customHeight="1" x14ac:dyDescent="0.2"/>
    <row r="480" spans="1:16" ht="15" customHeight="1" thickBot="1" x14ac:dyDescent="0.25">
      <c r="A480" s="1" t="s">
        <v>159</v>
      </c>
      <c r="N480" s="11"/>
      <c r="O480" s="12"/>
      <c r="P480" s="11"/>
    </row>
    <row r="481" spans="1:16" ht="15" customHeight="1" x14ac:dyDescent="0.2">
      <c r="A481" s="6"/>
      <c r="B481" s="85"/>
      <c r="C481" s="89"/>
      <c r="D481" s="89"/>
      <c r="E481" s="89"/>
      <c r="F481" s="129" t="s">
        <v>230</v>
      </c>
      <c r="G481" s="130"/>
      <c r="H481" s="132" t="s">
        <v>221</v>
      </c>
      <c r="I481" s="126"/>
      <c r="J481" s="132" t="s">
        <v>53</v>
      </c>
      <c r="K481" s="126"/>
    </row>
    <row r="482" spans="1:16" ht="15" customHeight="1" x14ac:dyDescent="0.2">
      <c r="B482" s="151" t="s">
        <v>160</v>
      </c>
      <c r="C482" s="152"/>
      <c r="D482" s="152"/>
      <c r="E482" s="153"/>
      <c r="F482" s="52">
        <v>149</v>
      </c>
      <c r="G482" s="40">
        <f>F482/F487</f>
        <v>0.69953051643192488</v>
      </c>
      <c r="H482" s="89">
        <v>241</v>
      </c>
      <c r="I482" s="7">
        <f>H482/H487</f>
        <v>0.77243589743589747</v>
      </c>
      <c r="J482" s="89">
        <v>240</v>
      </c>
      <c r="K482" s="7">
        <f>J482/J487</f>
        <v>0.7384615384615385</v>
      </c>
    </row>
    <row r="483" spans="1:16" ht="15" customHeight="1" x14ac:dyDescent="0.2">
      <c r="B483" s="143" t="s">
        <v>161</v>
      </c>
      <c r="C483" s="144"/>
      <c r="D483" s="144"/>
      <c r="E483" s="145"/>
      <c r="F483" s="52">
        <v>27</v>
      </c>
      <c r="G483" s="40">
        <f>F483/F487</f>
        <v>0.12676056338028169</v>
      </c>
      <c r="H483" s="89">
        <v>41</v>
      </c>
      <c r="I483" s="7">
        <f>H483/H487</f>
        <v>0.13141025641025642</v>
      </c>
      <c r="J483" s="89">
        <v>44</v>
      </c>
      <c r="K483" s="7">
        <f>J483/J487</f>
        <v>0.13538461538461538</v>
      </c>
    </row>
    <row r="484" spans="1:16" ht="15" customHeight="1" x14ac:dyDescent="0.2">
      <c r="B484" s="143" t="s">
        <v>162</v>
      </c>
      <c r="C484" s="144"/>
      <c r="D484" s="144"/>
      <c r="E484" s="145"/>
      <c r="F484" s="52">
        <v>28</v>
      </c>
      <c r="G484" s="40">
        <f>F484/F487</f>
        <v>0.13145539906103287</v>
      </c>
      <c r="H484" s="89">
        <v>28</v>
      </c>
      <c r="I484" s="7">
        <f>H484/H487</f>
        <v>8.9743589743589744E-2</v>
      </c>
      <c r="J484" s="89">
        <v>37</v>
      </c>
      <c r="K484" s="7">
        <f>J484/J487</f>
        <v>0.11384615384615385</v>
      </c>
    </row>
    <row r="485" spans="1:16" ht="15" customHeight="1" x14ac:dyDescent="0.2">
      <c r="B485" s="143" t="s">
        <v>8</v>
      </c>
      <c r="C485" s="144"/>
      <c r="D485" s="144"/>
      <c r="E485" s="145"/>
      <c r="F485" s="52">
        <v>3</v>
      </c>
      <c r="G485" s="40">
        <f>F485/F487</f>
        <v>1.4084507042253521E-2</v>
      </c>
      <c r="H485" s="89">
        <v>2</v>
      </c>
      <c r="I485" s="7">
        <f>H485/H487</f>
        <v>6.41025641025641E-3</v>
      </c>
      <c r="J485" s="89">
        <v>2</v>
      </c>
      <c r="K485" s="7">
        <f>J485/J487</f>
        <v>6.1538461538461538E-3</v>
      </c>
    </row>
    <row r="486" spans="1:16" ht="15" customHeight="1" x14ac:dyDescent="0.2">
      <c r="B486" s="143" t="s">
        <v>66</v>
      </c>
      <c r="C486" s="144"/>
      <c r="D486" s="144"/>
      <c r="E486" s="145"/>
      <c r="F486" s="66">
        <v>6</v>
      </c>
      <c r="G486" s="40">
        <f>F486/F487</f>
        <v>2.8169014084507043E-2</v>
      </c>
      <c r="H486" s="26" t="s">
        <v>85</v>
      </c>
      <c r="I486" s="73" t="s">
        <v>85</v>
      </c>
      <c r="J486" s="89">
        <v>2</v>
      </c>
      <c r="K486" s="7">
        <f>J486/J487</f>
        <v>6.1538461538461538E-3</v>
      </c>
    </row>
    <row r="487" spans="1:16" ht="15" customHeight="1" thickBot="1" x14ac:dyDescent="0.25">
      <c r="B487" s="122" t="s">
        <v>51</v>
      </c>
      <c r="C487" s="123"/>
      <c r="D487" s="123"/>
      <c r="E487" s="123"/>
      <c r="F487" s="47">
        <f t="shared" ref="F487:K487" si="82">SUM(F482:F486)</f>
        <v>213</v>
      </c>
      <c r="G487" s="57">
        <f t="shared" si="82"/>
        <v>0.99999999999999989</v>
      </c>
      <c r="H487" s="89">
        <f t="shared" si="82"/>
        <v>312</v>
      </c>
      <c r="I487" s="15">
        <f t="shared" si="82"/>
        <v>1</v>
      </c>
      <c r="J487" s="89">
        <f t="shared" si="82"/>
        <v>325</v>
      </c>
      <c r="K487" s="15">
        <f t="shared" si="82"/>
        <v>1</v>
      </c>
    </row>
    <row r="488" spans="1:16" ht="15" customHeight="1" x14ac:dyDescent="0.2">
      <c r="B488" s="32"/>
      <c r="C488" s="32"/>
      <c r="D488" s="32"/>
      <c r="E488" s="32"/>
      <c r="F488" s="12"/>
      <c r="G488" s="24"/>
      <c r="H488" s="12"/>
      <c r="I488" s="24"/>
      <c r="J488" s="12"/>
      <c r="K488" s="24"/>
      <c r="L488" s="11"/>
      <c r="M488" s="24"/>
    </row>
    <row r="489" spans="1:16" ht="15" customHeight="1" x14ac:dyDescent="0.2">
      <c r="N489" s="11"/>
      <c r="O489" s="12"/>
      <c r="P489" s="11"/>
    </row>
    <row r="490" spans="1:16" ht="15" customHeight="1" thickBot="1" x14ac:dyDescent="0.25">
      <c r="A490" s="1" t="s">
        <v>256</v>
      </c>
      <c r="N490" s="11"/>
      <c r="O490" s="12"/>
      <c r="P490" s="11"/>
    </row>
    <row r="491" spans="1:16" ht="15" customHeight="1" x14ac:dyDescent="0.2">
      <c r="A491" s="6"/>
      <c r="B491" s="85"/>
      <c r="C491" s="89"/>
      <c r="D491" s="89"/>
      <c r="E491" s="89"/>
      <c r="F491" s="129" t="s">
        <v>230</v>
      </c>
      <c r="G491" s="130"/>
    </row>
    <row r="492" spans="1:16" ht="15" customHeight="1" x14ac:dyDescent="0.2">
      <c r="B492" s="151" t="s">
        <v>257</v>
      </c>
      <c r="C492" s="152"/>
      <c r="D492" s="152"/>
      <c r="E492" s="153"/>
      <c r="F492" s="52">
        <v>77</v>
      </c>
      <c r="G492" s="40">
        <f t="shared" ref="G492:G499" si="83">F492/$F$500</f>
        <v>0.36150234741784038</v>
      </c>
    </row>
    <row r="493" spans="1:16" ht="15" customHeight="1" x14ac:dyDescent="0.2">
      <c r="B493" s="143" t="s">
        <v>258</v>
      </c>
      <c r="C493" s="144"/>
      <c r="D493" s="144"/>
      <c r="E493" s="145"/>
      <c r="F493" s="52">
        <v>99</v>
      </c>
      <c r="G493" s="40">
        <f t="shared" si="83"/>
        <v>0.46478873239436619</v>
      </c>
    </row>
    <row r="494" spans="1:16" ht="15" customHeight="1" x14ac:dyDescent="0.2">
      <c r="B494" s="143" t="s">
        <v>90</v>
      </c>
      <c r="C494" s="144"/>
      <c r="D494" s="144"/>
      <c r="E494" s="145"/>
      <c r="F494" s="52">
        <v>19</v>
      </c>
      <c r="G494" s="40">
        <f t="shared" si="83"/>
        <v>8.9201877934272297E-2</v>
      </c>
    </row>
    <row r="495" spans="1:16" ht="15" customHeight="1" x14ac:dyDescent="0.2">
      <c r="B495" s="143" t="s">
        <v>91</v>
      </c>
      <c r="C495" s="144"/>
      <c r="D495" s="144"/>
      <c r="E495" s="145"/>
      <c r="F495" s="52">
        <v>2</v>
      </c>
      <c r="G495" s="40">
        <f t="shared" si="83"/>
        <v>9.3896713615023476E-3</v>
      </c>
    </row>
    <row r="496" spans="1:16" ht="15" customHeight="1" x14ac:dyDescent="0.2">
      <c r="B496" s="85" t="s">
        <v>36</v>
      </c>
      <c r="C496" s="86"/>
      <c r="D496" s="86"/>
      <c r="E496" s="87"/>
      <c r="F496" s="52">
        <v>2</v>
      </c>
      <c r="G496" s="40">
        <f t="shared" si="83"/>
        <v>9.3896713615023476E-3</v>
      </c>
    </row>
    <row r="497" spans="1:13" ht="15" customHeight="1" x14ac:dyDescent="0.2">
      <c r="B497" s="85" t="s">
        <v>7</v>
      </c>
      <c r="C497" s="86"/>
      <c r="D497" s="86"/>
      <c r="E497" s="87"/>
      <c r="F497" s="52">
        <v>0</v>
      </c>
      <c r="G497" s="40">
        <f t="shared" si="83"/>
        <v>0</v>
      </c>
    </row>
    <row r="498" spans="1:13" ht="15" customHeight="1" x14ac:dyDescent="0.2">
      <c r="B498" s="143" t="s">
        <v>137</v>
      </c>
      <c r="C498" s="144"/>
      <c r="D498" s="144"/>
      <c r="E498" s="145"/>
      <c r="F498" s="66">
        <v>7</v>
      </c>
      <c r="G498" s="40">
        <f t="shared" si="83"/>
        <v>3.2863849765258218E-2</v>
      </c>
    </row>
    <row r="499" spans="1:13" ht="15" customHeight="1" x14ac:dyDescent="0.2">
      <c r="B499" s="85" t="s">
        <v>206</v>
      </c>
      <c r="C499" s="86"/>
      <c r="D499" s="86"/>
      <c r="E499" s="86"/>
      <c r="F499" s="75">
        <v>7</v>
      </c>
      <c r="G499" s="40">
        <f t="shared" si="83"/>
        <v>3.2863849765258218E-2</v>
      </c>
    </row>
    <row r="500" spans="1:13" ht="15" customHeight="1" thickBot="1" x14ac:dyDescent="0.25">
      <c r="B500" s="122" t="s">
        <v>96</v>
      </c>
      <c r="C500" s="123"/>
      <c r="D500" s="123"/>
      <c r="E500" s="123"/>
      <c r="F500" s="47">
        <f>SUM(F492:F499)</f>
        <v>213</v>
      </c>
      <c r="G500" s="57">
        <f>SUM(G492:G499)</f>
        <v>1</v>
      </c>
    </row>
    <row r="501" spans="1:13" ht="15" customHeight="1" x14ac:dyDescent="0.2">
      <c r="B501" s="32"/>
      <c r="C501" s="32"/>
      <c r="D501" s="32"/>
      <c r="E501" s="32"/>
      <c r="F501" s="12"/>
      <c r="G501" s="24"/>
      <c r="H501" s="12"/>
      <c r="I501" s="24"/>
      <c r="J501" s="12"/>
      <c r="K501" s="24"/>
      <c r="L501" s="11"/>
      <c r="M501" s="24"/>
    </row>
    <row r="502" spans="1:13" ht="15" customHeight="1" x14ac:dyDescent="0.2"/>
    <row r="503" spans="1:13" ht="15" customHeight="1" thickBot="1" x14ac:dyDescent="0.25">
      <c r="A503" s="6" t="s">
        <v>259</v>
      </c>
      <c r="B503" s="6"/>
    </row>
    <row r="504" spans="1:13" ht="15" customHeight="1" x14ac:dyDescent="0.2">
      <c r="A504" s="6"/>
      <c r="B504" s="125" t="s">
        <v>163</v>
      </c>
      <c r="C504" s="132"/>
      <c r="D504" s="132"/>
      <c r="E504" s="132"/>
      <c r="F504" s="129" t="s">
        <v>230</v>
      </c>
      <c r="G504" s="130"/>
      <c r="H504" s="132" t="s">
        <v>221</v>
      </c>
      <c r="I504" s="126"/>
      <c r="J504" s="132" t="s">
        <v>53</v>
      </c>
      <c r="K504" s="126"/>
    </row>
    <row r="505" spans="1:13" ht="15" customHeight="1" x14ac:dyDescent="0.2">
      <c r="B505" s="143" t="s">
        <v>164</v>
      </c>
      <c r="C505" s="144"/>
      <c r="D505" s="17"/>
      <c r="E505" s="17"/>
      <c r="F505" s="52">
        <v>12</v>
      </c>
      <c r="G505" s="40">
        <f>F505/F511</f>
        <v>0.42857142857142855</v>
      </c>
      <c r="H505" s="89">
        <v>20</v>
      </c>
      <c r="I505" s="7">
        <f>H505/H511</f>
        <v>0.48780487804878048</v>
      </c>
      <c r="J505" s="89">
        <v>22</v>
      </c>
      <c r="K505" s="7">
        <f>J505/J511</f>
        <v>0.27160493827160492</v>
      </c>
    </row>
    <row r="506" spans="1:13" ht="15" customHeight="1" x14ac:dyDescent="0.2">
      <c r="B506" s="148" t="s">
        <v>165</v>
      </c>
      <c r="C506" s="149"/>
      <c r="D506" s="149"/>
      <c r="E506" s="150"/>
      <c r="F506" s="52">
        <v>8</v>
      </c>
      <c r="G506" s="40">
        <f>F506/F511</f>
        <v>0.2857142857142857</v>
      </c>
      <c r="H506" s="89">
        <v>14</v>
      </c>
      <c r="I506" s="7">
        <f>H506/H511</f>
        <v>0.34146341463414637</v>
      </c>
      <c r="J506" s="89">
        <v>21</v>
      </c>
      <c r="K506" s="7">
        <f>J506/J511</f>
        <v>0.25925925925925924</v>
      </c>
    </row>
    <row r="507" spans="1:13" ht="15" customHeight="1" x14ac:dyDescent="0.2">
      <c r="B507" s="143" t="s">
        <v>166</v>
      </c>
      <c r="C507" s="144"/>
      <c r="D507" s="144"/>
      <c r="E507" s="145"/>
      <c r="F507" s="58">
        <v>1</v>
      </c>
      <c r="G507" s="40">
        <f>F507/F511</f>
        <v>3.5714285714285712E-2</v>
      </c>
      <c r="H507" s="34">
        <v>4</v>
      </c>
      <c r="I507" s="7">
        <f>H507/H511</f>
        <v>9.7560975609756101E-2</v>
      </c>
      <c r="J507" s="34">
        <v>11</v>
      </c>
      <c r="K507" s="7">
        <f>J507/J511</f>
        <v>0.13580246913580246</v>
      </c>
    </row>
    <row r="508" spans="1:13" ht="15" customHeight="1" x14ac:dyDescent="0.2">
      <c r="B508" s="143" t="s">
        <v>167</v>
      </c>
      <c r="C508" s="144"/>
      <c r="D508" s="144"/>
      <c r="E508" s="145"/>
      <c r="F508" s="58">
        <v>5</v>
      </c>
      <c r="G508" s="40">
        <f>F508/F511</f>
        <v>0.17857142857142858</v>
      </c>
      <c r="H508" s="34">
        <v>1</v>
      </c>
      <c r="I508" s="7">
        <f>H508/H511</f>
        <v>2.4390243902439025E-2</v>
      </c>
      <c r="J508" s="34">
        <v>5</v>
      </c>
      <c r="K508" s="7">
        <f>J508/J511</f>
        <v>6.1728395061728392E-2</v>
      </c>
    </row>
    <row r="509" spans="1:13" ht="15" customHeight="1" x14ac:dyDescent="0.2">
      <c r="B509" s="143" t="s">
        <v>137</v>
      </c>
      <c r="C509" s="144"/>
      <c r="D509" s="144"/>
      <c r="E509" s="145"/>
      <c r="F509" s="58">
        <v>2</v>
      </c>
      <c r="G509" s="40">
        <f>F509/F511</f>
        <v>7.1428571428571425E-2</v>
      </c>
      <c r="H509" s="34">
        <v>2</v>
      </c>
      <c r="I509" s="7">
        <f>H509/H511</f>
        <v>4.878048780487805E-2</v>
      </c>
      <c r="J509" s="34">
        <v>8</v>
      </c>
      <c r="K509" s="7">
        <f>J509/J511</f>
        <v>9.8765432098765427E-2</v>
      </c>
    </row>
    <row r="510" spans="1:13" ht="15" customHeight="1" x14ac:dyDescent="0.2">
      <c r="B510" s="143" t="s">
        <v>66</v>
      </c>
      <c r="C510" s="144"/>
      <c r="D510" s="144"/>
      <c r="E510" s="89"/>
      <c r="F510" s="64" t="s">
        <v>85</v>
      </c>
      <c r="G510" s="65" t="s">
        <v>85</v>
      </c>
      <c r="H510" s="26" t="s">
        <v>85</v>
      </c>
      <c r="I510" s="73" t="s">
        <v>85</v>
      </c>
      <c r="J510" s="18">
        <v>14</v>
      </c>
      <c r="K510" s="7">
        <f>J510/J511</f>
        <v>0.1728395061728395</v>
      </c>
    </row>
    <row r="511" spans="1:13" ht="15" customHeight="1" thickBot="1" x14ac:dyDescent="0.25">
      <c r="B511" s="122" t="s">
        <v>51</v>
      </c>
      <c r="C511" s="123"/>
      <c r="D511" s="123"/>
      <c r="E511" s="123"/>
      <c r="F511" s="62">
        <f t="shared" ref="F511:K511" si="84">SUM(F505:F510)</f>
        <v>28</v>
      </c>
      <c r="G511" s="42">
        <f t="shared" si="84"/>
        <v>0.99999999999999989</v>
      </c>
      <c r="H511" s="34">
        <f t="shared" si="84"/>
        <v>41</v>
      </c>
      <c r="I511" s="7">
        <f t="shared" si="84"/>
        <v>1</v>
      </c>
      <c r="J511" s="34">
        <f t="shared" si="84"/>
        <v>81</v>
      </c>
      <c r="K511" s="7">
        <f t="shared" si="84"/>
        <v>0.99999999999999989</v>
      </c>
    </row>
    <row r="512" spans="1:13" ht="15" customHeight="1" x14ac:dyDescent="0.2">
      <c r="B512" s="12"/>
      <c r="C512" s="29"/>
      <c r="D512" s="12"/>
      <c r="E512" s="12"/>
      <c r="F512" s="30"/>
      <c r="G512" s="31"/>
      <c r="H512" s="30"/>
      <c r="I512" s="31"/>
      <c r="J512" s="30"/>
      <c r="K512" s="5"/>
    </row>
    <row r="513" spans="1:12" ht="15" customHeight="1" x14ac:dyDescent="0.2">
      <c r="B513" s="12"/>
      <c r="C513" s="29"/>
      <c r="D513" s="12"/>
      <c r="E513" s="12"/>
      <c r="F513" s="30"/>
      <c r="G513" s="31"/>
      <c r="H513" s="30"/>
      <c r="I513" s="31"/>
      <c r="J513" s="30"/>
      <c r="K513" s="5"/>
    </row>
    <row r="514" spans="1:12" ht="15" customHeight="1" thickBot="1" x14ac:dyDescent="0.25">
      <c r="A514" s="1" t="s">
        <v>260</v>
      </c>
      <c r="B514" s="12"/>
      <c r="C514" s="29"/>
      <c r="D514" s="12"/>
      <c r="E514" s="12"/>
      <c r="F514" s="12"/>
      <c r="G514" s="12"/>
      <c r="H514" s="12"/>
      <c r="I514" s="12"/>
      <c r="J514" s="12"/>
      <c r="K514" s="12"/>
    </row>
    <row r="515" spans="1:12" ht="15" customHeight="1" x14ac:dyDescent="0.2">
      <c r="B515" s="133"/>
      <c r="C515" s="133"/>
      <c r="D515" s="133"/>
      <c r="E515" s="134"/>
      <c r="F515" s="129" t="s">
        <v>230</v>
      </c>
      <c r="G515" s="130"/>
      <c r="H515" s="132" t="s">
        <v>221</v>
      </c>
      <c r="I515" s="126"/>
      <c r="J515" s="125" t="s">
        <v>53</v>
      </c>
      <c r="K515" s="126"/>
      <c r="L515" s="11"/>
    </row>
    <row r="516" spans="1:12" ht="15" customHeight="1" x14ac:dyDescent="0.2">
      <c r="B516" s="146" t="s">
        <v>168</v>
      </c>
      <c r="C516" s="146"/>
      <c r="D516" s="146"/>
      <c r="E516" s="147"/>
      <c r="F516" s="52">
        <v>116</v>
      </c>
      <c r="G516" s="40">
        <f>F516/F$521</f>
        <v>0.56038647342995174</v>
      </c>
      <c r="H516" s="89">
        <v>164</v>
      </c>
      <c r="I516" s="7">
        <f>H516/H$521</f>
        <v>0.53074433656957931</v>
      </c>
      <c r="J516" s="89">
        <v>169</v>
      </c>
      <c r="K516" s="7">
        <f>J516/J$521</f>
        <v>0.52647975077881615</v>
      </c>
      <c r="L516" s="11"/>
    </row>
    <row r="517" spans="1:12" ht="15" customHeight="1" x14ac:dyDescent="0.2">
      <c r="B517" s="146" t="s">
        <v>169</v>
      </c>
      <c r="C517" s="146"/>
      <c r="D517" s="146"/>
      <c r="E517" s="147"/>
      <c r="F517" s="52">
        <v>42</v>
      </c>
      <c r="G517" s="40">
        <f>F517/F$521</f>
        <v>0.20289855072463769</v>
      </c>
      <c r="H517" s="89">
        <v>68</v>
      </c>
      <c r="I517" s="7">
        <f>H517/H$521</f>
        <v>0.22006472491909385</v>
      </c>
      <c r="J517" s="89">
        <v>72</v>
      </c>
      <c r="K517" s="7">
        <f t="shared" ref="K517:K520" si="85">J517/J$521</f>
        <v>0.22429906542056074</v>
      </c>
      <c r="L517" s="11"/>
    </row>
    <row r="518" spans="1:12" ht="15" customHeight="1" x14ac:dyDescent="0.2">
      <c r="B518" s="142" t="s">
        <v>170</v>
      </c>
      <c r="C518" s="142"/>
      <c r="D518" s="142"/>
      <c r="E518" s="148"/>
      <c r="F518" s="52">
        <v>19</v>
      </c>
      <c r="G518" s="40">
        <f>F518/F$521</f>
        <v>9.1787439613526575E-2</v>
      </c>
      <c r="H518" s="89">
        <v>31</v>
      </c>
      <c r="I518" s="7">
        <f>H518/H$521</f>
        <v>0.10032362459546926</v>
      </c>
      <c r="J518" s="89">
        <v>40</v>
      </c>
      <c r="K518" s="7">
        <f t="shared" si="85"/>
        <v>0.12461059190031153</v>
      </c>
      <c r="L518" s="11"/>
    </row>
    <row r="519" spans="1:12" ht="15" customHeight="1" x14ac:dyDescent="0.2">
      <c r="B519" s="148" t="s">
        <v>8</v>
      </c>
      <c r="C519" s="149"/>
      <c r="D519" s="149"/>
      <c r="E519" s="150"/>
      <c r="F519" s="52">
        <v>0</v>
      </c>
      <c r="G519" s="40">
        <f>F519/F$521</f>
        <v>0</v>
      </c>
      <c r="H519" s="89">
        <v>0</v>
      </c>
      <c r="I519" s="7">
        <f>H519/H$521</f>
        <v>0</v>
      </c>
      <c r="J519" s="89">
        <v>1</v>
      </c>
      <c r="K519" s="7">
        <f t="shared" si="85"/>
        <v>3.1152647975077881E-3</v>
      </c>
      <c r="L519" s="11"/>
    </row>
    <row r="520" spans="1:12" ht="15" customHeight="1" x14ac:dyDescent="0.2">
      <c r="B520" s="148" t="s">
        <v>16</v>
      </c>
      <c r="C520" s="149"/>
      <c r="D520" s="149"/>
      <c r="E520" s="150"/>
      <c r="F520" s="52">
        <v>30</v>
      </c>
      <c r="G520" s="40">
        <f>F520/F$521</f>
        <v>0.14492753623188406</v>
      </c>
      <c r="H520" s="89">
        <v>46</v>
      </c>
      <c r="I520" s="7">
        <f>H520/H$521</f>
        <v>0.14886731391585761</v>
      </c>
      <c r="J520" s="89">
        <v>39</v>
      </c>
      <c r="K520" s="7">
        <f t="shared" si="85"/>
        <v>0.12149532710280374</v>
      </c>
      <c r="L520" s="11"/>
    </row>
    <row r="521" spans="1:12" ht="15" customHeight="1" thickBot="1" x14ac:dyDescent="0.25">
      <c r="B521" s="141" t="s">
        <v>51</v>
      </c>
      <c r="C521" s="141"/>
      <c r="D521" s="141"/>
      <c r="E521" s="125"/>
      <c r="F521" s="41">
        <f t="shared" ref="F521:K521" si="86">SUM(F516:F520)</f>
        <v>207</v>
      </c>
      <c r="G521" s="42">
        <f t="shared" si="86"/>
        <v>1</v>
      </c>
      <c r="H521" s="38">
        <f t="shared" si="86"/>
        <v>309</v>
      </c>
      <c r="I521" s="7">
        <f t="shared" si="86"/>
        <v>1</v>
      </c>
      <c r="J521" s="38">
        <f t="shared" si="86"/>
        <v>321</v>
      </c>
      <c r="K521" s="7">
        <f t="shared" si="86"/>
        <v>1</v>
      </c>
      <c r="L521" s="11"/>
    </row>
    <row r="522" spans="1:12" ht="15" customHeight="1" x14ac:dyDescent="0.2">
      <c r="A522" s="6"/>
    </row>
    <row r="523" spans="1:12" ht="15" customHeight="1" x14ac:dyDescent="0.2"/>
    <row r="524" spans="1:12" ht="15" customHeight="1" x14ac:dyDescent="0.2">
      <c r="A524" s="1" t="s">
        <v>183</v>
      </c>
    </row>
    <row r="525" spans="1:12" ht="15" customHeight="1" x14ac:dyDescent="0.2">
      <c r="A525" s="6"/>
    </row>
    <row r="526" spans="1:12" ht="15" customHeight="1" thickBot="1" x14ac:dyDescent="0.25">
      <c r="A526" s="6" t="s">
        <v>261</v>
      </c>
    </row>
    <row r="527" spans="1:12" ht="15" customHeight="1" x14ac:dyDescent="0.2">
      <c r="A527" s="6"/>
      <c r="B527" s="6"/>
      <c r="F527" s="129" t="s">
        <v>230</v>
      </c>
      <c r="G527" s="130"/>
      <c r="H527" s="132" t="s">
        <v>221</v>
      </c>
      <c r="I527" s="126"/>
      <c r="J527" s="125" t="s">
        <v>53</v>
      </c>
      <c r="K527" s="126"/>
    </row>
    <row r="528" spans="1:12" ht="15" customHeight="1" x14ac:dyDescent="0.2">
      <c r="B528" s="143" t="s">
        <v>184</v>
      </c>
      <c r="C528" s="144"/>
      <c r="D528" s="144"/>
      <c r="E528" s="145"/>
      <c r="F528" s="52">
        <v>147</v>
      </c>
      <c r="G528" s="40">
        <f>F528/F$531</f>
        <v>0.6901408450704225</v>
      </c>
      <c r="H528" s="89">
        <v>236</v>
      </c>
      <c r="I528" s="7">
        <f>H528/H$531</f>
        <v>0.7239263803680982</v>
      </c>
      <c r="J528" s="89">
        <v>248</v>
      </c>
      <c r="K528" s="7">
        <f>J528/J$531</f>
        <v>0.75840978593272168</v>
      </c>
    </row>
    <row r="529" spans="1:16" ht="15" customHeight="1" x14ac:dyDescent="0.2">
      <c r="B529" s="143" t="s">
        <v>185</v>
      </c>
      <c r="C529" s="144"/>
      <c r="D529" s="144"/>
      <c r="E529" s="145"/>
      <c r="F529" s="52">
        <v>58</v>
      </c>
      <c r="G529" s="40">
        <f>F529/F$531</f>
        <v>0.27230046948356806</v>
      </c>
      <c r="H529" s="89">
        <v>90</v>
      </c>
      <c r="I529" s="7">
        <f>H529/H$531</f>
        <v>0.27607361963190186</v>
      </c>
      <c r="J529" s="89">
        <v>76</v>
      </c>
      <c r="K529" s="7">
        <f>J529/J$531</f>
        <v>0.23241590214067279</v>
      </c>
    </row>
    <row r="530" spans="1:16" ht="15" customHeight="1" x14ac:dyDescent="0.2">
      <c r="B530" s="143" t="s">
        <v>66</v>
      </c>
      <c r="C530" s="144"/>
      <c r="D530" s="144"/>
      <c r="E530" s="145"/>
      <c r="F530" s="74">
        <v>8</v>
      </c>
      <c r="G530" s="40">
        <f>F530/F$531</f>
        <v>3.7558685446009391E-2</v>
      </c>
      <c r="H530" s="26" t="s">
        <v>85</v>
      </c>
      <c r="I530" s="73" t="s">
        <v>85</v>
      </c>
      <c r="J530" s="18">
        <v>3</v>
      </c>
      <c r="K530" s="14">
        <f>J530/J$531</f>
        <v>9.1743119266055051E-3</v>
      </c>
    </row>
    <row r="531" spans="1:16" ht="15" customHeight="1" thickBot="1" x14ac:dyDescent="0.25">
      <c r="B531" s="122" t="s">
        <v>51</v>
      </c>
      <c r="C531" s="123"/>
      <c r="D531" s="123"/>
      <c r="E531" s="123"/>
      <c r="F531" s="47">
        <f t="shared" ref="F531:K531" si="87">SUM(F528:F530)</f>
        <v>213</v>
      </c>
      <c r="G531" s="57">
        <f t="shared" si="87"/>
        <v>0.99999999999999989</v>
      </c>
      <c r="H531" s="89">
        <f t="shared" si="87"/>
        <v>326</v>
      </c>
      <c r="I531" s="15">
        <f t="shared" si="87"/>
        <v>1</v>
      </c>
      <c r="J531" s="89">
        <f t="shared" si="87"/>
        <v>327</v>
      </c>
      <c r="K531" s="15">
        <f t="shared" si="87"/>
        <v>1</v>
      </c>
    </row>
    <row r="532" spans="1:16" ht="15" customHeight="1" x14ac:dyDescent="0.2">
      <c r="B532" s="32"/>
      <c r="C532" s="32"/>
      <c r="D532" s="32"/>
      <c r="E532" s="32"/>
      <c r="F532" s="12"/>
      <c r="G532" s="24"/>
      <c r="H532" s="11"/>
      <c r="I532" s="24"/>
      <c r="J532" s="11"/>
      <c r="K532" s="31"/>
    </row>
    <row r="533" spans="1:16" ht="15" customHeight="1" x14ac:dyDescent="0.2">
      <c r="B533" s="32"/>
      <c r="C533" s="32"/>
      <c r="D533" s="32"/>
      <c r="E533" s="32"/>
      <c r="F533" s="12"/>
      <c r="G533" s="24"/>
      <c r="H533" s="11"/>
      <c r="I533" s="24"/>
      <c r="J533" s="11"/>
      <c r="K533" s="31"/>
    </row>
    <row r="534" spans="1:16" ht="15" customHeight="1" thickBot="1" x14ac:dyDescent="0.25">
      <c r="A534" s="1" t="s">
        <v>262</v>
      </c>
      <c r="B534" s="12"/>
      <c r="C534" s="29"/>
      <c r="D534" s="12"/>
      <c r="E534" s="12"/>
      <c r="F534" s="12"/>
      <c r="G534" s="12"/>
      <c r="H534" s="12"/>
      <c r="I534" s="12"/>
      <c r="J534" s="12"/>
      <c r="K534" s="12"/>
    </row>
    <row r="535" spans="1:16" ht="15" customHeight="1" x14ac:dyDescent="0.2">
      <c r="B535" s="138"/>
      <c r="C535" s="138"/>
      <c r="D535" s="138"/>
      <c r="E535" s="138"/>
      <c r="F535" s="138"/>
      <c r="G535" s="138"/>
      <c r="H535" s="129" t="s">
        <v>230</v>
      </c>
      <c r="I535" s="130"/>
      <c r="J535" s="132" t="s">
        <v>221</v>
      </c>
      <c r="K535" s="126"/>
      <c r="L535" s="132" t="s">
        <v>53</v>
      </c>
      <c r="M535" s="126"/>
      <c r="N535" s="11"/>
      <c r="O535" s="12"/>
      <c r="P535" s="11"/>
    </row>
    <row r="536" spans="1:16" ht="15" customHeight="1" x14ac:dyDescent="0.2">
      <c r="B536" s="140" t="s">
        <v>186</v>
      </c>
      <c r="C536" s="140"/>
      <c r="D536" s="140"/>
      <c r="E536" s="140"/>
      <c r="F536" s="140"/>
      <c r="G536" s="140"/>
      <c r="H536" s="52">
        <v>11</v>
      </c>
      <c r="I536" s="40">
        <f>H536/H$541</f>
        <v>7.5342465753424653E-2</v>
      </c>
      <c r="J536" s="89">
        <v>12</v>
      </c>
      <c r="K536" s="7">
        <f>J536/J$541</f>
        <v>5.0847457627118647E-2</v>
      </c>
      <c r="L536" s="89">
        <v>11</v>
      </c>
      <c r="M536" s="7">
        <f>L536/L$541</f>
        <v>4.4354838709677422E-2</v>
      </c>
      <c r="N536" s="11"/>
      <c r="O536" s="12"/>
      <c r="P536" s="11"/>
    </row>
    <row r="537" spans="1:16" ht="15" customHeight="1" x14ac:dyDescent="0.2">
      <c r="B537" s="142" t="s">
        <v>263</v>
      </c>
      <c r="C537" s="142"/>
      <c r="D537" s="142"/>
      <c r="E537" s="142"/>
      <c r="F537" s="142"/>
      <c r="G537" s="142"/>
      <c r="H537" s="52">
        <v>40</v>
      </c>
      <c r="I537" s="40">
        <f>H537/H$541</f>
        <v>0.27397260273972601</v>
      </c>
      <c r="J537" s="89">
        <v>77</v>
      </c>
      <c r="K537" s="7">
        <f t="shared" ref="K537:K540" si="88">J537/J$541</f>
        <v>0.32627118644067798</v>
      </c>
      <c r="L537" s="89">
        <v>82</v>
      </c>
      <c r="M537" s="7">
        <f t="shared" ref="M537:M540" si="89">L537/L$541</f>
        <v>0.33064516129032256</v>
      </c>
      <c r="N537" s="11"/>
      <c r="O537" s="12"/>
      <c r="P537" s="11"/>
    </row>
    <row r="538" spans="1:16" ht="15" customHeight="1" x14ac:dyDescent="0.2">
      <c r="B538" s="142" t="s">
        <v>264</v>
      </c>
      <c r="C538" s="142"/>
      <c r="D538" s="142"/>
      <c r="E538" s="142"/>
      <c r="F538" s="142"/>
      <c r="G538" s="142"/>
      <c r="H538" s="52">
        <v>69</v>
      </c>
      <c r="I538" s="40">
        <f>H538/H$541</f>
        <v>0.4726027397260274</v>
      </c>
      <c r="J538" s="89">
        <v>120</v>
      </c>
      <c r="K538" s="7">
        <f t="shared" si="88"/>
        <v>0.50847457627118642</v>
      </c>
      <c r="L538" s="89">
        <v>122</v>
      </c>
      <c r="M538" s="7">
        <f t="shared" si="89"/>
        <v>0.49193548387096775</v>
      </c>
      <c r="N538" s="11"/>
      <c r="O538" s="12"/>
      <c r="P538" s="11"/>
    </row>
    <row r="539" spans="1:16" ht="15" customHeight="1" x14ac:dyDescent="0.2">
      <c r="B539" s="140" t="s">
        <v>187</v>
      </c>
      <c r="C539" s="140"/>
      <c r="D539" s="140"/>
      <c r="E539" s="140"/>
      <c r="F539" s="140"/>
      <c r="G539" s="140"/>
      <c r="H539" s="52">
        <v>15</v>
      </c>
      <c r="I539" s="40">
        <f>H539/H$541</f>
        <v>0.10273972602739725</v>
      </c>
      <c r="J539" s="89">
        <v>15</v>
      </c>
      <c r="K539" s="7">
        <f t="shared" si="88"/>
        <v>6.3559322033898302E-2</v>
      </c>
      <c r="L539" s="89">
        <v>23</v>
      </c>
      <c r="M539" s="7">
        <f t="shared" si="89"/>
        <v>9.2741935483870969E-2</v>
      </c>
      <c r="N539" s="11"/>
      <c r="O539" s="12"/>
      <c r="P539" s="11"/>
    </row>
    <row r="540" spans="1:16" ht="15" customHeight="1" x14ac:dyDescent="0.2">
      <c r="B540" s="140" t="s">
        <v>188</v>
      </c>
      <c r="C540" s="140"/>
      <c r="D540" s="140"/>
      <c r="E540" s="140"/>
      <c r="F540" s="140"/>
      <c r="G540" s="140"/>
      <c r="H540" s="52">
        <v>11</v>
      </c>
      <c r="I540" s="40">
        <f>H540/H$541</f>
        <v>7.5342465753424653E-2</v>
      </c>
      <c r="J540" s="89">
        <v>12</v>
      </c>
      <c r="K540" s="7">
        <f t="shared" si="88"/>
        <v>5.0847457627118647E-2</v>
      </c>
      <c r="L540" s="89">
        <v>10</v>
      </c>
      <c r="M540" s="7">
        <f t="shared" si="89"/>
        <v>4.0322580645161289E-2</v>
      </c>
      <c r="N540" s="11"/>
      <c r="O540" s="12"/>
      <c r="P540" s="11"/>
    </row>
    <row r="541" spans="1:16" ht="15" customHeight="1" thickBot="1" x14ac:dyDescent="0.25">
      <c r="B541" s="141" t="s">
        <v>51</v>
      </c>
      <c r="C541" s="141"/>
      <c r="D541" s="141"/>
      <c r="E541" s="141"/>
      <c r="F541" s="141"/>
      <c r="G541" s="141"/>
      <c r="H541" s="41">
        <f t="shared" ref="H541:M541" si="90">SUM(H536:H540)</f>
        <v>146</v>
      </c>
      <c r="I541" s="42">
        <f t="shared" si="90"/>
        <v>0.99999999999999989</v>
      </c>
      <c r="J541" s="38">
        <f t="shared" si="90"/>
        <v>236</v>
      </c>
      <c r="K541" s="7">
        <f t="shared" si="90"/>
        <v>0.99999999999999989</v>
      </c>
      <c r="L541" s="38">
        <f t="shared" si="90"/>
        <v>248</v>
      </c>
      <c r="M541" s="7">
        <f t="shared" si="90"/>
        <v>1</v>
      </c>
      <c r="N541" s="11"/>
      <c r="O541" s="12"/>
      <c r="P541" s="11"/>
    </row>
    <row r="542" spans="1:16" ht="15" customHeight="1" x14ac:dyDescent="0.2">
      <c r="B542" s="118"/>
      <c r="C542" s="118"/>
      <c r="D542" s="118"/>
      <c r="E542" s="118"/>
      <c r="F542" s="118"/>
      <c r="G542" s="118"/>
      <c r="H542" s="119"/>
      <c r="I542" s="31"/>
      <c r="J542" s="119"/>
      <c r="K542" s="31"/>
      <c r="L542" s="119"/>
      <c r="M542" s="31"/>
      <c r="N542" s="11"/>
      <c r="O542" s="12"/>
      <c r="P542" s="11"/>
    </row>
    <row r="543" spans="1:16" ht="15" customHeight="1" x14ac:dyDescent="0.2">
      <c r="B543" s="118"/>
      <c r="C543" s="118"/>
      <c r="D543" s="118"/>
      <c r="E543" s="118"/>
      <c r="F543" s="118"/>
      <c r="G543" s="118"/>
      <c r="H543" s="119"/>
      <c r="I543" s="31"/>
      <c r="J543" s="119"/>
      <c r="K543" s="31"/>
      <c r="L543" s="119"/>
      <c r="M543" s="31"/>
      <c r="N543" s="11"/>
      <c r="O543" s="12"/>
      <c r="P543" s="11"/>
    </row>
    <row r="544" spans="1:16" ht="15" customHeight="1" x14ac:dyDescent="0.2">
      <c r="B544" s="118"/>
      <c r="C544" s="118"/>
      <c r="D544" s="118"/>
      <c r="E544" s="118"/>
      <c r="F544" s="118"/>
      <c r="G544" s="118"/>
      <c r="H544" s="119"/>
      <c r="I544" s="31"/>
      <c r="J544" s="119"/>
      <c r="K544" s="31"/>
      <c r="L544" s="119"/>
      <c r="M544" s="31"/>
      <c r="N544" s="11"/>
      <c r="O544" s="12"/>
      <c r="P544" s="11"/>
    </row>
    <row r="545" spans="1:16" ht="15" customHeight="1" x14ac:dyDescent="0.2">
      <c r="B545" s="118"/>
      <c r="C545" s="118"/>
      <c r="D545" s="118"/>
      <c r="E545" s="118"/>
      <c r="F545" s="118"/>
      <c r="G545" s="118"/>
      <c r="H545" s="119"/>
      <c r="I545" s="31"/>
      <c r="J545" s="119"/>
      <c r="K545" s="31"/>
      <c r="L545" s="119"/>
      <c r="M545" s="31"/>
      <c r="N545" s="11"/>
      <c r="O545" s="12"/>
      <c r="P545" s="11"/>
    </row>
    <row r="546" spans="1:16" ht="15" customHeight="1" x14ac:dyDescent="0.2">
      <c r="B546" s="118"/>
      <c r="C546" s="118"/>
      <c r="D546" s="118"/>
      <c r="E546" s="118"/>
      <c r="F546" s="118"/>
      <c r="G546" s="118"/>
      <c r="H546" s="119"/>
      <c r="I546" s="31"/>
      <c r="J546" s="119"/>
      <c r="K546" s="31"/>
      <c r="L546" s="119"/>
      <c r="M546" s="31"/>
      <c r="N546" s="11"/>
      <c r="O546" s="12"/>
      <c r="P546" s="11"/>
    </row>
    <row r="547" spans="1:16" ht="15" customHeight="1" x14ac:dyDescent="0.2">
      <c r="B547" s="118"/>
      <c r="C547" s="118"/>
      <c r="D547" s="118"/>
      <c r="E547" s="118"/>
      <c r="F547" s="118"/>
      <c r="G547" s="118"/>
      <c r="H547" s="119"/>
      <c r="I547" s="31"/>
      <c r="J547" s="119"/>
      <c r="K547" s="31"/>
      <c r="L547" s="119"/>
      <c r="M547" s="31"/>
      <c r="N547" s="11"/>
      <c r="O547" s="12"/>
      <c r="P547" s="11"/>
    </row>
    <row r="548" spans="1:16" ht="15" customHeight="1" x14ac:dyDescent="0.2">
      <c r="B548" s="118"/>
      <c r="C548" s="118"/>
      <c r="D548" s="118"/>
      <c r="E548" s="118"/>
      <c r="F548" s="118"/>
      <c r="G548" s="118"/>
      <c r="H548" s="119"/>
      <c r="I548" s="31"/>
      <c r="J548" s="119"/>
      <c r="K548" s="31"/>
      <c r="L548" s="119"/>
      <c r="M548" s="31"/>
      <c r="N548" s="11"/>
      <c r="O548" s="12"/>
      <c r="P548" s="11"/>
    </row>
    <row r="549" spans="1:16" ht="15" customHeight="1" x14ac:dyDescent="0.2">
      <c r="B549" s="118"/>
      <c r="C549" s="118"/>
      <c r="D549" s="118"/>
      <c r="E549" s="118"/>
      <c r="F549" s="118"/>
      <c r="G549" s="118"/>
      <c r="H549" s="119"/>
      <c r="I549" s="31"/>
      <c r="J549" s="119"/>
      <c r="K549" s="31"/>
      <c r="L549" s="119"/>
      <c r="M549" s="31"/>
      <c r="N549" s="11"/>
      <c r="O549" s="12"/>
      <c r="P549" s="11"/>
    </row>
    <row r="550" spans="1:16" ht="15" customHeight="1" x14ac:dyDescent="0.2">
      <c r="A550" s="6"/>
    </row>
    <row r="551" spans="1:16" ht="15" customHeight="1" x14ac:dyDescent="0.2">
      <c r="A551" s="6"/>
    </row>
    <row r="552" spans="1:16" ht="15" customHeight="1" x14ac:dyDescent="0.2">
      <c r="A552" s="6" t="s">
        <v>265</v>
      </c>
    </row>
    <row r="553" spans="1:16" ht="15" customHeight="1" thickBot="1" x14ac:dyDescent="0.25">
      <c r="A553" s="6" t="s">
        <v>189</v>
      </c>
    </row>
    <row r="554" spans="1:16" ht="15" customHeight="1" x14ac:dyDescent="0.2">
      <c r="B554" s="133"/>
      <c r="C554" s="133"/>
      <c r="D554" s="133"/>
      <c r="E554" s="133"/>
      <c r="F554" s="134"/>
      <c r="G554" s="129" t="s">
        <v>230</v>
      </c>
      <c r="H554" s="130"/>
      <c r="I554" s="131" t="s">
        <v>221</v>
      </c>
      <c r="J554" s="126"/>
      <c r="K554" s="132" t="s">
        <v>53</v>
      </c>
      <c r="L554" s="126"/>
    </row>
    <row r="555" spans="1:16" ht="15" customHeight="1" x14ac:dyDescent="0.2">
      <c r="B555" s="127" t="s">
        <v>190</v>
      </c>
      <c r="C555" s="128"/>
      <c r="D555" s="128"/>
      <c r="E555" s="128"/>
      <c r="F555" s="128"/>
      <c r="G555" s="52">
        <v>16</v>
      </c>
      <c r="H555" s="40">
        <f t="shared" ref="H555:H563" si="91">G555/G$564</f>
        <v>0.14953271028037382</v>
      </c>
      <c r="I555" s="89">
        <v>25</v>
      </c>
      <c r="J555" s="7">
        <f t="shared" ref="J555:J563" si="92">I555/I$564</f>
        <v>0.13020833333333334</v>
      </c>
      <c r="K555" s="89">
        <v>36</v>
      </c>
      <c r="L555" s="7">
        <f t="shared" ref="L555:L563" si="93">K555/K$564</f>
        <v>0.22641509433962265</v>
      </c>
    </row>
    <row r="556" spans="1:16" ht="15" customHeight="1" x14ac:dyDescent="0.2">
      <c r="B556" s="135" t="s">
        <v>191</v>
      </c>
      <c r="C556" s="135"/>
      <c r="D556" s="135"/>
      <c r="E556" s="135"/>
      <c r="F556" s="136"/>
      <c r="G556" s="52">
        <v>26</v>
      </c>
      <c r="H556" s="40">
        <f t="shared" si="91"/>
        <v>0.24299065420560748</v>
      </c>
      <c r="I556" s="89">
        <v>42</v>
      </c>
      <c r="J556" s="7">
        <f t="shared" si="92"/>
        <v>0.21875</v>
      </c>
      <c r="K556" s="89">
        <v>25</v>
      </c>
      <c r="L556" s="7">
        <f t="shared" si="93"/>
        <v>0.15723270440251572</v>
      </c>
    </row>
    <row r="557" spans="1:16" ht="15" customHeight="1" x14ac:dyDescent="0.2">
      <c r="B557" s="127" t="s">
        <v>192</v>
      </c>
      <c r="C557" s="128"/>
      <c r="D557" s="128"/>
      <c r="E557" s="128"/>
      <c r="F557" s="128"/>
      <c r="G557" s="53">
        <v>16</v>
      </c>
      <c r="H557" s="40">
        <f t="shared" si="91"/>
        <v>0.14953271028037382</v>
      </c>
      <c r="I557" s="18">
        <v>38</v>
      </c>
      <c r="J557" s="7">
        <f t="shared" si="92"/>
        <v>0.19791666666666666</v>
      </c>
      <c r="K557" s="18">
        <v>29</v>
      </c>
      <c r="L557" s="7">
        <f t="shared" si="93"/>
        <v>0.18238993710691823</v>
      </c>
    </row>
    <row r="558" spans="1:16" ht="15" customHeight="1" x14ac:dyDescent="0.2">
      <c r="B558" s="139" t="s">
        <v>193</v>
      </c>
      <c r="C558" s="139"/>
      <c r="D558" s="139"/>
      <c r="E558" s="139"/>
      <c r="F558" s="120"/>
      <c r="G558" s="52">
        <v>17</v>
      </c>
      <c r="H558" s="40">
        <f t="shared" si="91"/>
        <v>0.15887850467289719</v>
      </c>
      <c r="I558" s="89">
        <v>22</v>
      </c>
      <c r="J558" s="7">
        <f t="shared" si="92"/>
        <v>0.11458333333333333</v>
      </c>
      <c r="K558" s="89">
        <v>23</v>
      </c>
      <c r="L558" s="7">
        <f t="shared" si="93"/>
        <v>0.14465408805031446</v>
      </c>
    </row>
    <row r="559" spans="1:16" ht="15" customHeight="1" x14ac:dyDescent="0.2">
      <c r="B559" s="133" t="s">
        <v>194</v>
      </c>
      <c r="C559" s="133"/>
      <c r="D559" s="133"/>
      <c r="E559" s="133"/>
      <c r="F559" s="134"/>
      <c r="G559" s="52">
        <v>9</v>
      </c>
      <c r="H559" s="40">
        <f t="shared" si="91"/>
        <v>8.4112149532710276E-2</v>
      </c>
      <c r="I559" s="89">
        <v>17</v>
      </c>
      <c r="J559" s="7">
        <f t="shared" si="92"/>
        <v>8.8541666666666671E-2</v>
      </c>
      <c r="K559" s="89">
        <v>12</v>
      </c>
      <c r="L559" s="7">
        <f t="shared" si="93"/>
        <v>7.5471698113207544E-2</v>
      </c>
    </row>
    <row r="560" spans="1:16" ht="15" customHeight="1" x14ac:dyDescent="0.2">
      <c r="B560" s="135" t="s">
        <v>195</v>
      </c>
      <c r="C560" s="135"/>
      <c r="D560" s="135"/>
      <c r="E560" s="135"/>
      <c r="F560" s="136"/>
      <c r="G560" s="52">
        <v>12</v>
      </c>
      <c r="H560" s="40">
        <f t="shared" si="91"/>
        <v>0.11214953271028037</v>
      </c>
      <c r="I560" s="89">
        <v>23</v>
      </c>
      <c r="J560" s="7">
        <f t="shared" si="92"/>
        <v>0.11979166666666667</v>
      </c>
      <c r="K560" s="89">
        <v>10</v>
      </c>
      <c r="L560" s="7">
        <f t="shared" si="93"/>
        <v>6.2893081761006289E-2</v>
      </c>
    </row>
    <row r="561" spans="2:12" ht="15" customHeight="1" x14ac:dyDescent="0.2">
      <c r="B561" s="137" t="s">
        <v>196</v>
      </c>
      <c r="C561" s="137"/>
      <c r="D561" s="137"/>
      <c r="E561" s="137"/>
      <c r="F561" s="127"/>
      <c r="G561" s="52">
        <v>4</v>
      </c>
      <c r="H561" s="40">
        <f t="shared" si="91"/>
        <v>3.7383177570093455E-2</v>
      </c>
      <c r="I561" s="89">
        <v>10</v>
      </c>
      <c r="J561" s="7">
        <f t="shared" si="92"/>
        <v>5.2083333333333336E-2</v>
      </c>
      <c r="K561" s="89">
        <v>10</v>
      </c>
      <c r="L561" s="7">
        <f t="shared" si="93"/>
        <v>6.2893081761006289E-2</v>
      </c>
    </row>
    <row r="562" spans="2:12" ht="15" customHeight="1" x14ac:dyDescent="0.2">
      <c r="B562" s="135" t="s">
        <v>197</v>
      </c>
      <c r="C562" s="135"/>
      <c r="D562" s="135"/>
      <c r="E562" s="135"/>
      <c r="F562" s="136"/>
      <c r="G562" s="52">
        <v>1</v>
      </c>
      <c r="H562" s="40">
        <f t="shared" si="91"/>
        <v>9.3457943925233638E-3</v>
      </c>
      <c r="I562" s="89">
        <v>5</v>
      </c>
      <c r="J562" s="7">
        <f t="shared" si="92"/>
        <v>2.6041666666666668E-2</v>
      </c>
      <c r="K562" s="89">
        <v>4</v>
      </c>
      <c r="L562" s="7">
        <f t="shared" si="93"/>
        <v>2.5157232704402517E-2</v>
      </c>
    </row>
    <row r="563" spans="2:12" ht="15" customHeight="1" x14ac:dyDescent="0.2">
      <c r="B563" s="137" t="s">
        <v>94</v>
      </c>
      <c r="C563" s="137"/>
      <c r="D563" s="137"/>
      <c r="E563" s="137"/>
      <c r="F563" s="127"/>
      <c r="G563" s="52">
        <v>6</v>
      </c>
      <c r="H563" s="40">
        <f t="shared" si="91"/>
        <v>5.6074766355140186E-2</v>
      </c>
      <c r="I563" s="89">
        <v>10</v>
      </c>
      <c r="J563" s="7">
        <f t="shared" si="92"/>
        <v>5.2083333333333336E-2</v>
      </c>
      <c r="K563" s="89">
        <v>10</v>
      </c>
      <c r="L563" s="7">
        <f t="shared" si="93"/>
        <v>6.2893081761006289E-2</v>
      </c>
    </row>
    <row r="564" spans="2:12" ht="15" customHeight="1" thickBot="1" x14ac:dyDescent="0.25">
      <c r="B564" s="138" t="s">
        <v>96</v>
      </c>
      <c r="C564" s="138"/>
      <c r="D564" s="138"/>
      <c r="E564" s="138"/>
      <c r="F564" s="122"/>
      <c r="G564" s="47">
        <f t="shared" ref="G564:L564" si="94">SUM(G555:G563)</f>
        <v>107</v>
      </c>
      <c r="H564" s="42">
        <f t="shared" si="94"/>
        <v>1</v>
      </c>
      <c r="I564" s="89">
        <f t="shared" si="94"/>
        <v>192</v>
      </c>
      <c r="J564" s="7">
        <f t="shared" si="94"/>
        <v>1</v>
      </c>
      <c r="K564" s="89">
        <f t="shared" si="94"/>
        <v>159</v>
      </c>
      <c r="L564" s="7">
        <f t="shared" si="94"/>
        <v>0.99999999999999989</v>
      </c>
    </row>
    <row r="565" spans="2:12" ht="15" customHeight="1" x14ac:dyDescent="0.2">
      <c r="B565" s="32"/>
      <c r="C565" s="32"/>
      <c r="D565" s="32"/>
      <c r="E565" s="32"/>
      <c r="F565" s="32"/>
      <c r="G565" s="12"/>
      <c r="H565" s="31"/>
      <c r="I565" s="12"/>
      <c r="J565" s="31"/>
      <c r="K565" s="12"/>
      <c r="L565" s="31"/>
    </row>
    <row r="566" spans="2:12" ht="15" customHeight="1" x14ac:dyDescent="0.2">
      <c r="B566" s="32"/>
      <c r="C566" s="32"/>
      <c r="D566" s="32"/>
      <c r="E566" s="32"/>
      <c r="F566" s="32"/>
      <c r="G566" s="12"/>
      <c r="H566" s="31"/>
      <c r="I566" s="12"/>
      <c r="J566" s="31"/>
      <c r="K566" s="12"/>
      <c r="L566" s="31"/>
    </row>
    <row r="567" spans="2:12" ht="15" customHeight="1" x14ac:dyDescent="0.2">
      <c r="B567" s="32"/>
      <c r="C567" s="32"/>
      <c r="D567" s="32"/>
      <c r="E567" s="32"/>
      <c r="F567" s="32"/>
      <c r="G567" s="12"/>
      <c r="H567" s="31"/>
      <c r="I567" s="12"/>
      <c r="J567" s="31"/>
      <c r="K567" s="12"/>
      <c r="L567" s="31"/>
    </row>
    <row r="568" spans="2:12" ht="15" customHeight="1" x14ac:dyDescent="0.2">
      <c r="B568" s="32"/>
      <c r="C568" s="32"/>
      <c r="D568" s="32"/>
      <c r="E568" s="32"/>
      <c r="F568" s="32"/>
      <c r="G568" s="12"/>
      <c r="H568" s="31"/>
      <c r="I568" s="12"/>
      <c r="J568" s="31"/>
      <c r="K568" s="12"/>
      <c r="L568" s="31"/>
    </row>
    <row r="569" spans="2:12" ht="15" customHeight="1" x14ac:dyDescent="0.2">
      <c r="B569" s="32"/>
      <c r="C569" s="32"/>
      <c r="D569" s="32"/>
      <c r="E569" s="32"/>
      <c r="F569" s="32"/>
      <c r="G569" s="12"/>
      <c r="H569" s="31"/>
      <c r="I569" s="12"/>
      <c r="J569" s="31"/>
      <c r="K569" s="12"/>
      <c r="L569" s="31"/>
    </row>
    <row r="570" spans="2:12" ht="15" customHeight="1" x14ac:dyDescent="0.2">
      <c r="B570" s="32"/>
      <c r="C570" s="32"/>
      <c r="D570" s="32"/>
      <c r="E570" s="32"/>
      <c r="F570" s="32"/>
      <c r="G570" s="12"/>
      <c r="H570" s="31"/>
      <c r="I570" s="12"/>
      <c r="J570" s="31"/>
      <c r="K570" s="12"/>
      <c r="L570" s="31"/>
    </row>
    <row r="571" spans="2:12" ht="15" customHeight="1" x14ac:dyDescent="0.2">
      <c r="B571" s="32"/>
      <c r="C571" s="32"/>
      <c r="D571" s="32"/>
      <c r="E571" s="32"/>
      <c r="F571" s="32"/>
      <c r="G571" s="12"/>
      <c r="H571" s="31"/>
      <c r="I571" s="12"/>
      <c r="J571" s="31"/>
      <c r="K571" s="12"/>
      <c r="L571" s="31"/>
    </row>
    <row r="572" spans="2:12" ht="15" customHeight="1" x14ac:dyDescent="0.2">
      <c r="B572" s="32"/>
      <c r="C572" s="32"/>
      <c r="D572" s="32"/>
      <c r="E572" s="32"/>
      <c r="F572" s="32"/>
      <c r="G572" s="12"/>
      <c r="H572" s="31"/>
      <c r="I572" s="12"/>
      <c r="J572" s="31"/>
      <c r="K572" s="12"/>
      <c r="L572" s="31"/>
    </row>
    <row r="573" spans="2:12" ht="15" customHeight="1" x14ac:dyDescent="0.2">
      <c r="B573" s="32"/>
      <c r="C573" s="32"/>
      <c r="D573" s="32"/>
      <c r="E573" s="32"/>
      <c r="F573" s="32"/>
      <c r="G573" s="12"/>
      <c r="H573" s="31"/>
      <c r="I573" s="12"/>
      <c r="J573" s="31"/>
      <c r="K573" s="12"/>
      <c r="L573" s="31"/>
    </row>
    <row r="574" spans="2:12" ht="15" customHeight="1" x14ac:dyDescent="0.2">
      <c r="B574" s="32"/>
      <c r="C574" s="32"/>
      <c r="D574" s="32"/>
      <c r="E574" s="32"/>
      <c r="F574" s="32"/>
      <c r="G574" s="12"/>
      <c r="H574" s="31"/>
      <c r="I574" s="12"/>
      <c r="J574" s="31"/>
      <c r="K574" s="12"/>
      <c r="L574" s="31"/>
    </row>
    <row r="575" spans="2:12" ht="15" customHeight="1" x14ac:dyDescent="0.2">
      <c r="B575" s="32"/>
      <c r="C575" s="32"/>
      <c r="D575" s="32"/>
      <c r="E575" s="32"/>
      <c r="F575" s="32"/>
      <c r="G575" s="12"/>
      <c r="H575" s="31"/>
      <c r="I575" s="12"/>
      <c r="J575" s="31"/>
      <c r="K575" s="12"/>
      <c r="L575" s="31"/>
    </row>
    <row r="576" spans="2:12" ht="15" customHeight="1" x14ac:dyDescent="0.2">
      <c r="B576" s="32"/>
      <c r="C576" s="32"/>
      <c r="D576" s="32"/>
      <c r="E576" s="32"/>
      <c r="F576" s="32"/>
      <c r="G576" s="12"/>
      <c r="H576" s="31"/>
      <c r="I576" s="12"/>
      <c r="J576" s="31"/>
      <c r="K576" s="12"/>
      <c r="L576" s="31"/>
    </row>
    <row r="577" spans="1:12" ht="15" customHeight="1" x14ac:dyDescent="0.2">
      <c r="B577" s="32"/>
      <c r="C577" s="32"/>
      <c r="D577" s="32"/>
      <c r="E577" s="32"/>
      <c r="F577" s="12"/>
      <c r="G577" s="24"/>
      <c r="H577" s="11"/>
      <c r="I577" s="24"/>
      <c r="J577" s="11"/>
      <c r="K577" s="31"/>
    </row>
    <row r="578" spans="1:12" ht="15" customHeight="1" x14ac:dyDescent="0.2">
      <c r="B578" s="32"/>
      <c r="C578" s="32"/>
      <c r="D578" s="32"/>
      <c r="E578" s="32"/>
      <c r="F578" s="12"/>
      <c r="G578" s="24"/>
      <c r="H578" s="11"/>
      <c r="I578" s="24"/>
      <c r="J578" s="11"/>
      <c r="K578" s="31"/>
    </row>
    <row r="579" spans="1:12" ht="15" customHeight="1" x14ac:dyDescent="0.2">
      <c r="A579" s="6" t="s">
        <v>266</v>
      </c>
    </row>
    <row r="580" spans="1:12" ht="15" customHeight="1" thickBot="1" x14ac:dyDescent="0.25">
      <c r="A580" s="6"/>
      <c r="B580" s="6" t="s">
        <v>198</v>
      </c>
    </row>
    <row r="581" spans="1:12" ht="15" customHeight="1" x14ac:dyDescent="0.2">
      <c r="C581" s="122"/>
      <c r="D581" s="123"/>
      <c r="E581" s="123"/>
      <c r="F581" s="123"/>
      <c r="G581" s="129" t="s">
        <v>230</v>
      </c>
      <c r="H581" s="130"/>
      <c r="I581" s="131" t="s">
        <v>221</v>
      </c>
      <c r="J581" s="126"/>
      <c r="K581" s="132" t="s">
        <v>53</v>
      </c>
      <c r="L581" s="126"/>
    </row>
    <row r="582" spans="1:12" ht="15" customHeight="1" x14ac:dyDescent="0.2">
      <c r="C582" s="78" t="s">
        <v>199</v>
      </c>
      <c r="D582" s="90"/>
      <c r="E582" s="90"/>
      <c r="F582" s="80"/>
      <c r="G582" s="52">
        <v>68</v>
      </c>
      <c r="H582" s="40">
        <f t="shared" ref="H582:H591" si="95">G582/G$592</f>
        <v>0.31924882629107981</v>
      </c>
      <c r="I582" s="89">
        <v>79</v>
      </c>
      <c r="J582" s="7">
        <f t="shared" ref="J582:J590" si="96">I582/I$592</f>
        <v>0.24307692307692308</v>
      </c>
      <c r="K582" s="89">
        <v>109</v>
      </c>
      <c r="L582" s="7">
        <f t="shared" ref="L582:L590" si="97">K582/K$592</f>
        <v>0.33956386292834889</v>
      </c>
    </row>
    <row r="583" spans="1:12" ht="15" customHeight="1" x14ac:dyDescent="0.2">
      <c r="C583" s="78" t="s">
        <v>200</v>
      </c>
      <c r="D583" s="18"/>
      <c r="E583" s="18"/>
      <c r="F583" s="18"/>
      <c r="G583" s="52">
        <v>27</v>
      </c>
      <c r="H583" s="40">
        <f t="shared" si="95"/>
        <v>0.12676056338028169</v>
      </c>
      <c r="I583" s="89">
        <v>54</v>
      </c>
      <c r="J583" s="7">
        <f t="shared" si="96"/>
        <v>0.16615384615384615</v>
      </c>
      <c r="K583" s="89">
        <v>40</v>
      </c>
      <c r="L583" s="7">
        <f t="shared" si="97"/>
        <v>0.12461059190031153</v>
      </c>
    </row>
    <row r="584" spans="1:12" ht="15" customHeight="1" x14ac:dyDescent="0.2">
      <c r="C584" s="78" t="s">
        <v>201</v>
      </c>
      <c r="D584" s="18"/>
      <c r="E584" s="18"/>
      <c r="F584" s="80"/>
      <c r="G584" s="53">
        <v>29</v>
      </c>
      <c r="H584" s="40">
        <f t="shared" si="95"/>
        <v>0.13615023474178403</v>
      </c>
      <c r="I584" s="18">
        <v>33</v>
      </c>
      <c r="J584" s="7">
        <f t="shared" si="96"/>
        <v>0.10153846153846154</v>
      </c>
      <c r="K584" s="18">
        <v>44</v>
      </c>
      <c r="L584" s="7">
        <f t="shared" si="97"/>
        <v>0.13707165109034267</v>
      </c>
    </row>
    <row r="585" spans="1:12" ht="15" customHeight="1" x14ac:dyDescent="0.2">
      <c r="C585" s="120" t="s">
        <v>202</v>
      </c>
      <c r="D585" s="121"/>
      <c r="E585" s="121"/>
      <c r="F585" s="121"/>
      <c r="G585" s="52">
        <v>18</v>
      </c>
      <c r="H585" s="40">
        <f t="shared" si="95"/>
        <v>8.4507042253521125E-2</v>
      </c>
      <c r="I585" s="89">
        <v>42</v>
      </c>
      <c r="J585" s="7">
        <f t="shared" si="96"/>
        <v>0.12923076923076923</v>
      </c>
      <c r="K585" s="89">
        <v>27</v>
      </c>
      <c r="L585" s="7">
        <f t="shared" si="97"/>
        <v>8.4112149532710276E-2</v>
      </c>
    </row>
    <row r="586" spans="1:12" ht="15" customHeight="1" x14ac:dyDescent="0.2">
      <c r="C586" s="120" t="s">
        <v>203</v>
      </c>
      <c r="D586" s="121"/>
      <c r="E586" s="121"/>
      <c r="F586" s="121"/>
      <c r="G586" s="52">
        <v>25</v>
      </c>
      <c r="H586" s="40">
        <f t="shared" si="95"/>
        <v>0.11737089201877934</v>
      </c>
      <c r="I586" s="89">
        <v>48</v>
      </c>
      <c r="J586" s="7">
        <f t="shared" si="96"/>
        <v>0.14769230769230771</v>
      </c>
      <c r="K586" s="89">
        <v>43</v>
      </c>
      <c r="L586" s="7">
        <f t="shared" si="97"/>
        <v>0.13395638629283488</v>
      </c>
    </row>
    <row r="587" spans="1:12" ht="15" customHeight="1" x14ac:dyDescent="0.2">
      <c r="C587" s="78" t="s">
        <v>204</v>
      </c>
      <c r="D587" s="18"/>
      <c r="E587" s="18"/>
      <c r="F587" s="18"/>
      <c r="G587" s="52">
        <v>9</v>
      </c>
      <c r="H587" s="40">
        <f t="shared" si="95"/>
        <v>4.2253521126760563E-2</v>
      </c>
      <c r="I587" s="89">
        <v>24</v>
      </c>
      <c r="J587" s="7">
        <f t="shared" si="96"/>
        <v>7.3846153846153853E-2</v>
      </c>
      <c r="K587" s="89">
        <v>23</v>
      </c>
      <c r="L587" s="7">
        <f t="shared" si="97"/>
        <v>7.1651090342679122E-2</v>
      </c>
    </row>
    <row r="588" spans="1:12" ht="15" customHeight="1" x14ac:dyDescent="0.2">
      <c r="C588" s="127" t="s">
        <v>27</v>
      </c>
      <c r="D588" s="128"/>
      <c r="E588" s="128"/>
      <c r="F588" s="80"/>
      <c r="G588" s="52">
        <v>16</v>
      </c>
      <c r="H588" s="40">
        <f t="shared" si="95"/>
        <v>7.5117370892018781E-2</v>
      </c>
      <c r="I588" s="89">
        <v>25</v>
      </c>
      <c r="J588" s="7">
        <f t="shared" si="96"/>
        <v>7.6923076923076927E-2</v>
      </c>
      <c r="K588" s="89">
        <v>22</v>
      </c>
      <c r="L588" s="7">
        <f t="shared" si="97"/>
        <v>6.8535825545171333E-2</v>
      </c>
    </row>
    <row r="589" spans="1:12" ht="15" customHeight="1" x14ac:dyDescent="0.2">
      <c r="C589" s="82" t="s">
        <v>205</v>
      </c>
      <c r="D589" s="89"/>
      <c r="E589" s="89"/>
      <c r="F589" s="89"/>
      <c r="G589" s="52">
        <v>13</v>
      </c>
      <c r="H589" s="40">
        <f t="shared" si="95"/>
        <v>6.1032863849765258E-2</v>
      </c>
      <c r="I589" s="89">
        <v>18</v>
      </c>
      <c r="J589" s="7">
        <f t="shared" si="96"/>
        <v>5.5384615384615386E-2</v>
      </c>
      <c r="K589" s="89">
        <v>6</v>
      </c>
      <c r="L589" s="7">
        <f t="shared" si="97"/>
        <v>1.8691588785046728E-2</v>
      </c>
    </row>
    <row r="590" spans="1:12" ht="15" customHeight="1" x14ac:dyDescent="0.2">
      <c r="C590" s="127" t="s">
        <v>94</v>
      </c>
      <c r="D590" s="128"/>
      <c r="E590" s="128"/>
      <c r="F590" s="80"/>
      <c r="G590" s="52">
        <v>0</v>
      </c>
      <c r="H590" s="40">
        <f t="shared" si="95"/>
        <v>0</v>
      </c>
      <c r="I590" s="89">
        <v>2</v>
      </c>
      <c r="J590" s="7">
        <f t="shared" si="96"/>
        <v>6.1538461538461538E-3</v>
      </c>
      <c r="K590" s="89">
        <v>7</v>
      </c>
      <c r="L590" s="7">
        <f t="shared" si="97"/>
        <v>2.1806853582554516E-2</v>
      </c>
    </row>
    <row r="591" spans="1:12" ht="15" customHeight="1" x14ac:dyDescent="0.2">
      <c r="C591" s="79" t="s">
        <v>206</v>
      </c>
      <c r="D591" s="80"/>
      <c r="E591" s="80"/>
      <c r="F591" s="80"/>
      <c r="G591" s="53">
        <v>8</v>
      </c>
      <c r="H591" s="40">
        <f t="shared" si="95"/>
        <v>3.7558685446009391E-2</v>
      </c>
      <c r="I591" s="77" t="s">
        <v>67</v>
      </c>
      <c r="J591" s="91" t="s">
        <v>67</v>
      </c>
      <c r="K591" s="77" t="s">
        <v>67</v>
      </c>
      <c r="L591" s="91" t="s">
        <v>67</v>
      </c>
    </row>
    <row r="592" spans="1:12" ht="15" customHeight="1" thickBot="1" x14ac:dyDescent="0.25">
      <c r="C592" s="122" t="s">
        <v>96</v>
      </c>
      <c r="D592" s="123"/>
      <c r="E592" s="123"/>
      <c r="F592" s="123"/>
      <c r="G592" s="47">
        <f>SUM(G582:G591)</f>
        <v>213</v>
      </c>
      <c r="H592" s="42">
        <f>SUM(H582:H591)</f>
        <v>0.99999999999999989</v>
      </c>
      <c r="I592" s="89">
        <f>SUM(I582:I590)</f>
        <v>325</v>
      </c>
      <c r="J592" s="7">
        <f>SUM(J582:J591)</f>
        <v>1</v>
      </c>
      <c r="K592" s="89">
        <f>SUM(K582:K590)</f>
        <v>321</v>
      </c>
      <c r="L592" s="7">
        <f>SUM(L582:L591)</f>
        <v>1</v>
      </c>
    </row>
    <row r="593" spans="1:12" ht="15" customHeight="1" x14ac:dyDescent="0.2">
      <c r="B593" s="32"/>
      <c r="C593" s="32"/>
      <c r="D593" s="32"/>
      <c r="E593" s="32"/>
      <c r="F593" s="12"/>
      <c r="G593" s="24"/>
      <c r="H593" s="11"/>
      <c r="I593" s="24"/>
      <c r="J593" s="11"/>
      <c r="K593" s="31"/>
    </row>
    <row r="594" spans="1:12" ht="15" customHeight="1" x14ac:dyDescent="0.2">
      <c r="B594" s="32"/>
      <c r="C594" s="32"/>
      <c r="D594" s="32"/>
      <c r="E594" s="32"/>
      <c r="F594" s="12"/>
      <c r="G594" s="24"/>
      <c r="H594" s="11"/>
      <c r="I594" s="24"/>
      <c r="J594" s="11"/>
      <c r="K594" s="31"/>
    </row>
    <row r="595" spans="1:12" ht="15" customHeight="1" x14ac:dyDescent="0.2">
      <c r="B595" s="32"/>
      <c r="C595" s="32"/>
      <c r="D595" s="32"/>
      <c r="E595" s="32"/>
      <c r="F595" s="12"/>
      <c r="G595" s="24"/>
      <c r="H595" s="11"/>
      <c r="I595" s="24"/>
      <c r="J595" s="11"/>
      <c r="K595" s="31"/>
    </row>
    <row r="596" spans="1:12" ht="15" customHeight="1" x14ac:dyDescent="0.2">
      <c r="B596" s="32"/>
      <c r="C596" s="32"/>
      <c r="D596" s="32"/>
      <c r="E596" s="32"/>
      <c r="F596" s="12"/>
      <c r="G596" s="24"/>
      <c r="H596" s="11"/>
      <c r="I596" s="24"/>
      <c r="J596" s="11"/>
      <c r="K596" s="31"/>
    </row>
    <row r="597" spans="1:12" ht="15" customHeight="1" x14ac:dyDescent="0.2">
      <c r="B597" s="32"/>
      <c r="C597" s="32"/>
      <c r="D597" s="32"/>
      <c r="E597" s="32"/>
      <c r="F597" s="12"/>
      <c r="G597" s="24"/>
      <c r="H597" s="11"/>
      <c r="I597" s="24"/>
      <c r="J597" s="11"/>
      <c r="K597" s="31"/>
    </row>
    <row r="598" spans="1:12" ht="15" customHeight="1" x14ac:dyDescent="0.2">
      <c r="B598" s="32"/>
      <c r="C598" s="32"/>
      <c r="D598" s="32"/>
      <c r="E598" s="32"/>
      <c r="F598" s="12"/>
      <c r="G598" s="24"/>
      <c r="H598" s="11"/>
      <c r="I598" s="24"/>
      <c r="J598" s="11"/>
      <c r="K598" s="31"/>
    </row>
    <row r="599" spans="1:12" ht="15" customHeight="1" x14ac:dyDescent="0.2">
      <c r="B599" s="32"/>
      <c r="C599" s="32"/>
      <c r="D599" s="32"/>
      <c r="E599" s="32"/>
      <c r="F599" s="12"/>
      <c r="G599" s="24"/>
      <c r="H599" s="11"/>
      <c r="I599" s="24"/>
      <c r="J599" s="11"/>
      <c r="K599" s="31"/>
    </row>
    <row r="600" spans="1:12" ht="15" customHeight="1" x14ac:dyDescent="0.2">
      <c r="B600" s="32"/>
      <c r="C600" s="32"/>
      <c r="D600" s="32"/>
      <c r="E600" s="32"/>
      <c r="F600" s="12"/>
      <c r="G600" s="24"/>
      <c r="H600" s="11"/>
      <c r="I600" s="24"/>
      <c r="J600" s="11"/>
      <c r="K600" s="31"/>
    </row>
    <row r="601" spans="1:12" ht="15" customHeight="1" x14ac:dyDescent="0.2">
      <c r="B601" s="32"/>
      <c r="C601" s="32"/>
      <c r="D601" s="32"/>
      <c r="E601" s="32"/>
      <c r="F601" s="12"/>
      <c r="G601" s="24"/>
      <c r="H601" s="11"/>
      <c r="I601" s="24"/>
      <c r="J601" s="11"/>
      <c r="K601" s="31"/>
    </row>
    <row r="602" spans="1:12" ht="15" customHeight="1" x14ac:dyDescent="0.2">
      <c r="B602" s="32"/>
      <c r="C602" s="32"/>
      <c r="D602" s="32"/>
      <c r="E602" s="32"/>
      <c r="F602" s="12"/>
      <c r="G602" s="24"/>
      <c r="H602" s="11"/>
      <c r="I602" s="24"/>
      <c r="J602" s="11"/>
      <c r="K602" s="31"/>
    </row>
    <row r="603" spans="1:12" ht="15" customHeight="1" x14ac:dyDescent="0.2">
      <c r="B603" s="32"/>
      <c r="C603" s="32"/>
      <c r="D603" s="32"/>
      <c r="E603" s="32"/>
      <c r="F603" s="12"/>
      <c r="G603" s="24"/>
      <c r="H603" s="11"/>
      <c r="I603" s="24"/>
      <c r="J603" s="11"/>
      <c r="K603" s="31"/>
    </row>
    <row r="604" spans="1:12" ht="15" customHeight="1" x14ac:dyDescent="0.2">
      <c r="B604" s="32"/>
      <c r="C604" s="32"/>
      <c r="D604" s="32"/>
      <c r="E604" s="32"/>
      <c r="F604" s="12"/>
      <c r="G604" s="24"/>
      <c r="H604" s="11"/>
      <c r="I604" s="24"/>
      <c r="J604" s="11"/>
      <c r="K604" s="31"/>
    </row>
    <row r="605" spans="1:12" ht="15" customHeight="1" x14ac:dyDescent="0.2">
      <c r="B605" s="32"/>
      <c r="C605" s="32"/>
      <c r="D605" s="32"/>
      <c r="E605" s="32"/>
      <c r="F605" s="12"/>
      <c r="G605" s="24"/>
      <c r="H605" s="11"/>
      <c r="I605" s="24"/>
      <c r="J605" s="11"/>
      <c r="K605" s="31"/>
    </row>
    <row r="606" spans="1:12" ht="15" customHeight="1" thickBot="1" x14ac:dyDescent="0.25">
      <c r="A606" s="6"/>
      <c r="B606" s="6" t="s">
        <v>33</v>
      </c>
    </row>
    <row r="607" spans="1:12" ht="15" customHeight="1" x14ac:dyDescent="0.2">
      <c r="C607" s="122"/>
      <c r="D607" s="123"/>
      <c r="E607" s="123"/>
      <c r="F607" s="123"/>
      <c r="G607" s="129" t="s">
        <v>230</v>
      </c>
      <c r="H607" s="130"/>
      <c r="I607" s="131" t="s">
        <v>221</v>
      </c>
      <c r="J607" s="126"/>
      <c r="K607" s="132" t="s">
        <v>53</v>
      </c>
      <c r="L607" s="126"/>
    </row>
    <row r="608" spans="1:12" ht="15" customHeight="1" x14ac:dyDescent="0.2">
      <c r="C608" s="127" t="s">
        <v>207</v>
      </c>
      <c r="D608" s="128"/>
      <c r="E608" s="128"/>
      <c r="F608" s="80"/>
      <c r="G608" s="52">
        <v>92</v>
      </c>
      <c r="H608" s="40">
        <f t="shared" ref="H608:H616" si="98">G608/G$617</f>
        <v>0.431924882629108</v>
      </c>
      <c r="I608" s="89">
        <v>159</v>
      </c>
      <c r="J608" s="7">
        <f t="shared" ref="J608:J615" si="99">I608/I$617</f>
        <v>0.48773006134969327</v>
      </c>
      <c r="K608" s="89">
        <v>174</v>
      </c>
      <c r="L608" s="7">
        <f t="shared" ref="L608:L615" si="100">K608/K$617</f>
        <v>0.54374999999999996</v>
      </c>
    </row>
    <row r="609" spans="2:12" ht="15" customHeight="1" x14ac:dyDescent="0.2">
      <c r="C609" s="120" t="s">
        <v>208</v>
      </c>
      <c r="D609" s="121"/>
      <c r="E609" s="121"/>
      <c r="F609" s="121"/>
      <c r="G609" s="52">
        <v>36</v>
      </c>
      <c r="H609" s="40">
        <f t="shared" si="98"/>
        <v>0.16901408450704225</v>
      </c>
      <c r="I609" s="89">
        <v>70</v>
      </c>
      <c r="J609" s="7">
        <f t="shared" si="99"/>
        <v>0.21472392638036811</v>
      </c>
      <c r="K609" s="89">
        <v>52</v>
      </c>
      <c r="L609" s="7">
        <f t="shared" si="100"/>
        <v>0.16250000000000001</v>
      </c>
    </row>
    <row r="610" spans="2:12" ht="15" customHeight="1" x14ac:dyDescent="0.2">
      <c r="C610" s="120" t="s">
        <v>209</v>
      </c>
      <c r="D610" s="121"/>
      <c r="E610" s="121"/>
      <c r="F610" s="121"/>
      <c r="G610" s="52">
        <v>35</v>
      </c>
      <c r="H610" s="40">
        <f t="shared" si="98"/>
        <v>0.16431924882629109</v>
      </c>
      <c r="I610" s="89">
        <v>48</v>
      </c>
      <c r="J610" s="7">
        <f t="shared" si="99"/>
        <v>0.14723926380368099</v>
      </c>
      <c r="K610" s="89">
        <v>35</v>
      </c>
      <c r="L610" s="7">
        <f t="shared" si="100"/>
        <v>0.109375</v>
      </c>
    </row>
    <row r="611" spans="2:12" ht="15" customHeight="1" x14ac:dyDescent="0.2">
      <c r="C611" s="78" t="s">
        <v>210</v>
      </c>
      <c r="D611" s="18"/>
      <c r="E611" s="18"/>
      <c r="F611" s="80"/>
      <c r="G611" s="53">
        <v>17</v>
      </c>
      <c r="H611" s="40">
        <f t="shared" si="98"/>
        <v>7.9812206572769953E-2</v>
      </c>
      <c r="I611" s="18">
        <v>20</v>
      </c>
      <c r="J611" s="7">
        <f t="shared" si="99"/>
        <v>6.1349693251533742E-2</v>
      </c>
      <c r="K611" s="18">
        <v>24</v>
      </c>
      <c r="L611" s="7">
        <f t="shared" si="100"/>
        <v>7.4999999999999997E-2</v>
      </c>
    </row>
    <row r="612" spans="2:12" ht="15" customHeight="1" x14ac:dyDescent="0.2">
      <c r="C612" s="78" t="s">
        <v>211</v>
      </c>
      <c r="D612" s="18"/>
      <c r="E612" s="18"/>
      <c r="F612" s="18"/>
      <c r="G612" s="52">
        <v>13</v>
      </c>
      <c r="H612" s="40">
        <f t="shared" si="98"/>
        <v>6.1032863849765258E-2</v>
      </c>
      <c r="I612" s="89">
        <v>13</v>
      </c>
      <c r="J612" s="7">
        <f t="shared" si="99"/>
        <v>3.9877300613496931E-2</v>
      </c>
      <c r="K612" s="89">
        <v>15</v>
      </c>
      <c r="L612" s="7">
        <f t="shared" si="100"/>
        <v>4.6875E-2</v>
      </c>
    </row>
    <row r="613" spans="2:12" ht="15" customHeight="1" x14ac:dyDescent="0.2">
      <c r="C613" s="78" t="s">
        <v>27</v>
      </c>
      <c r="D613" s="18"/>
      <c r="E613" s="18"/>
      <c r="F613" s="18"/>
      <c r="G613" s="52">
        <v>8</v>
      </c>
      <c r="H613" s="40">
        <f t="shared" si="98"/>
        <v>3.7558685446009391E-2</v>
      </c>
      <c r="I613" s="89">
        <v>13</v>
      </c>
      <c r="J613" s="7">
        <f t="shared" si="99"/>
        <v>3.9877300613496931E-2</v>
      </c>
      <c r="K613" s="89">
        <v>12</v>
      </c>
      <c r="L613" s="7">
        <f t="shared" si="100"/>
        <v>3.7499999999999999E-2</v>
      </c>
    </row>
    <row r="614" spans="2:12" ht="15" customHeight="1" x14ac:dyDescent="0.2">
      <c r="C614" s="82" t="s">
        <v>212</v>
      </c>
      <c r="D614" s="89"/>
      <c r="E614" s="89"/>
      <c r="F614" s="89"/>
      <c r="G614" s="52">
        <v>1</v>
      </c>
      <c r="H614" s="40">
        <f t="shared" si="98"/>
        <v>4.6948356807511738E-3</v>
      </c>
      <c r="I614" s="89">
        <v>1</v>
      </c>
      <c r="J614" s="7">
        <f t="shared" si="99"/>
        <v>3.0674846625766872E-3</v>
      </c>
      <c r="K614" s="89">
        <v>1</v>
      </c>
      <c r="L614" s="7">
        <f t="shared" si="100"/>
        <v>3.1250000000000002E-3</v>
      </c>
    </row>
    <row r="615" spans="2:12" ht="15" customHeight="1" x14ac:dyDescent="0.2">
      <c r="C615" s="127" t="s">
        <v>8</v>
      </c>
      <c r="D615" s="128"/>
      <c r="E615" s="128"/>
      <c r="F615" s="80"/>
      <c r="G615" s="52">
        <v>3</v>
      </c>
      <c r="H615" s="40">
        <f t="shared" si="98"/>
        <v>1.4084507042253521E-2</v>
      </c>
      <c r="I615" s="89">
        <v>2</v>
      </c>
      <c r="J615" s="7">
        <f t="shared" si="99"/>
        <v>6.1349693251533744E-3</v>
      </c>
      <c r="K615" s="89">
        <v>7</v>
      </c>
      <c r="L615" s="7">
        <f t="shared" si="100"/>
        <v>2.1874999999999999E-2</v>
      </c>
    </row>
    <row r="616" spans="2:12" ht="15" customHeight="1" x14ac:dyDescent="0.2">
      <c r="C616" s="79" t="s">
        <v>206</v>
      </c>
      <c r="D616" s="80"/>
      <c r="E616" s="80"/>
      <c r="F616" s="80"/>
      <c r="G616" s="53">
        <v>8</v>
      </c>
      <c r="H616" s="40">
        <f t="shared" si="98"/>
        <v>3.7558685446009391E-2</v>
      </c>
      <c r="I616" s="77" t="s">
        <v>67</v>
      </c>
      <c r="J616" s="91" t="s">
        <v>67</v>
      </c>
      <c r="K616" s="77" t="s">
        <v>67</v>
      </c>
      <c r="L616" s="91" t="s">
        <v>67</v>
      </c>
    </row>
    <row r="617" spans="2:12" ht="15" customHeight="1" thickBot="1" x14ac:dyDescent="0.25">
      <c r="C617" s="122" t="s">
        <v>96</v>
      </c>
      <c r="D617" s="123"/>
      <c r="E617" s="123"/>
      <c r="F617" s="123"/>
      <c r="G617" s="47">
        <f>SUM(G608:G616)</f>
        <v>213</v>
      </c>
      <c r="H617" s="42">
        <f>SUM(H608:H616)</f>
        <v>1</v>
      </c>
      <c r="I617" s="89">
        <f>SUM(I608:I615)</f>
        <v>326</v>
      </c>
      <c r="J617" s="7">
        <f>SUM(J608:J616)</f>
        <v>1</v>
      </c>
      <c r="K617" s="89">
        <f>SUM(K608:K615)</f>
        <v>320</v>
      </c>
      <c r="L617" s="7">
        <f>SUM(L608:L616)</f>
        <v>0.99999999999999989</v>
      </c>
    </row>
    <row r="618" spans="2:12" ht="15" customHeight="1" x14ac:dyDescent="0.2">
      <c r="B618" s="32"/>
      <c r="C618" s="32"/>
      <c r="D618" s="32"/>
      <c r="E618" s="32"/>
      <c r="F618" s="12"/>
      <c r="G618" s="24"/>
      <c r="H618" s="11"/>
      <c r="I618" s="24"/>
      <c r="J618" s="11"/>
      <c r="K618" s="31"/>
    </row>
    <row r="619" spans="2:12" ht="15" customHeight="1" x14ac:dyDescent="0.2">
      <c r="B619" s="32"/>
      <c r="C619" s="32"/>
      <c r="D619" s="32"/>
      <c r="E619" s="32"/>
      <c r="F619" s="12"/>
      <c r="G619" s="24"/>
      <c r="H619" s="11"/>
      <c r="I619" s="24"/>
      <c r="J619" s="11"/>
      <c r="K619" s="31"/>
    </row>
    <row r="620" spans="2:12" ht="15" customHeight="1" x14ac:dyDescent="0.2">
      <c r="B620" s="32"/>
      <c r="C620" s="32"/>
      <c r="D620" s="32"/>
      <c r="E620" s="32"/>
      <c r="F620" s="12"/>
      <c r="G620" s="24"/>
      <c r="H620" s="11"/>
      <c r="I620" s="24"/>
      <c r="J620" s="11"/>
      <c r="K620" s="31"/>
    </row>
    <row r="621" spans="2:12" ht="15" customHeight="1" x14ac:dyDescent="0.2">
      <c r="B621" s="32"/>
      <c r="C621" s="32"/>
      <c r="D621" s="32"/>
      <c r="E621" s="32"/>
      <c r="F621" s="12"/>
      <c r="G621" s="24"/>
      <c r="H621" s="11"/>
      <c r="I621" s="24"/>
      <c r="J621" s="11"/>
      <c r="K621" s="31"/>
    </row>
    <row r="622" spans="2:12" ht="15" customHeight="1" x14ac:dyDescent="0.2">
      <c r="B622" s="32"/>
      <c r="C622" s="32"/>
      <c r="D622" s="32"/>
      <c r="E622" s="32"/>
      <c r="F622" s="12"/>
      <c r="G622" s="24"/>
      <c r="H622" s="11"/>
      <c r="I622" s="24"/>
      <c r="J622" s="11"/>
      <c r="K622" s="31"/>
    </row>
    <row r="623" spans="2:12" ht="15" customHeight="1" x14ac:dyDescent="0.2">
      <c r="B623" s="32"/>
      <c r="C623" s="32"/>
      <c r="D623" s="32"/>
      <c r="E623" s="32"/>
      <c r="F623" s="12"/>
      <c r="G623" s="24"/>
      <c r="H623" s="11"/>
      <c r="I623" s="24"/>
      <c r="J623" s="11"/>
      <c r="K623" s="31"/>
    </row>
    <row r="624" spans="2:12" ht="15" customHeight="1" x14ac:dyDescent="0.2">
      <c r="B624" s="32"/>
      <c r="C624" s="32"/>
      <c r="D624" s="32"/>
      <c r="E624" s="32"/>
      <c r="F624" s="12"/>
      <c r="G624" s="24"/>
      <c r="H624" s="11"/>
      <c r="I624" s="24"/>
      <c r="J624" s="11"/>
      <c r="K624" s="31"/>
    </row>
    <row r="625" spans="1:12" ht="15" customHeight="1" x14ac:dyDescent="0.2">
      <c r="B625" s="32"/>
      <c r="C625" s="32"/>
      <c r="D625" s="32"/>
      <c r="E625" s="32"/>
      <c r="F625" s="12"/>
      <c r="G625" s="24"/>
      <c r="H625" s="11"/>
      <c r="I625" s="24"/>
      <c r="J625" s="11"/>
      <c r="K625" s="31"/>
    </row>
    <row r="626" spans="1:12" ht="15" customHeight="1" x14ac:dyDescent="0.2">
      <c r="B626" s="32"/>
      <c r="C626" s="32"/>
      <c r="D626" s="32"/>
      <c r="E626" s="32"/>
      <c r="F626" s="12"/>
      <c r="G626" s="24"/>
      <c r="H626" s="11"/>
      <c r="I626" s="24"/>
      <c r="J626" s="11"/>
      <c r="K626" s="31"/>
    </row>
    <row r="627" spans="1:12" ht="15" customHeight="1" x14ac:dyDescent="0.2">
      <c r="B627" s="32"/>
      <c r="C627" s="32"/>
      <c r="D627" s="32"/>
      <c r="E627" s="32"/>
      <c r="F627" s="12"/>
      <c r="G627" s="24"/>
      <c r="H627" s="11"/>
      <c r="I627" s="24"/>
      <c r="J627" s="11"/>
      <c r="K627" s="31"/>
    </row>
    <row r="628" spans="1:12" ht="15" customHeight="1" x14ac:dyDescent="0.2">
      <c r="B628" s="32"/>
      <c r="C628" s="32"/>
      <c r="D628" s="32"/>
      <c r="E628" s="32"/>
      <c r="F628" s="12"/>
      <c r="G628" s="24"/>
      <c r="H628" s="11"/>
      <c r="I628" s="24"/>
      <c r="J628" s="11"/>
      <c r="K628" s="31"/>
    </row>
    <row r="629" spans="1:12" ht="15" customHeight="1" x14ac:dyDescent="0.2">
      <c r="B629" s="32"/>
      <c r="C629" s="32"/>
      <c r="D629" s="32"/>
      <c r="E629" s="32"/>
      <c r="F629" s="12"/>
      <c r="G629" s="24"/>
      <c r="H629" s="11"/>
      <c r="I629" s="24"/>
      <c r="J629" s="11"/>
      <c r="K629" s="31"/>
    </row>
    <row r="630" spans="1:12" ht="15" customHeight="1" x14ac:dyDescent="0.2">
      <c r="B630" s="32"/>
      <c r="C630" s="32"/>
      <c r="D630" s="32"/>
      <c r="E630" s="32"/>
      <c r="F630" s="12"/>
      <c r="G630" s="24"/>
      <c r="H630" s="11"/>
      <c r="I630" s="24"/>
      <c r="J630" s="11"/>
      <c r="K630" s="31"/>
    </row>
    <row r="631" spans="1:12" ht="15" customHeight="1" x14ac:dyDescent="0.2">
      <c r="B631" s="32"/>
      <c r="C631" s="32"/>
      <c r="D631" s="32"/>
      <c r="E631" s="32"/>
      <c r="F631" s="12"/>
      <c r="G631" s="24"/>
      <c r="H631" s="11"/>
      <c r="I631" s="24"/>
      <c r="J631" s="11"/>
      <c r="K631" s="31"/>
    </row>
    <row r="632" spans="1:12" ht="15" customHeight="1" thickBot="1" x14ac:dyDescent="0.25">
      <c r="A632" s="6"/>
      <c r="B632" s="6" t="s">
        <v>34</v>
      </c>
    </row>
    <row r="633" spans="1:12" ht="15" customHeight="1" x14ac:dyDescent="0.2">
      <c r="C633" s="122"/>
      <c r="D633" s="123"/>
      <c r="E633" s="123"/>
      <c r="F633" s="123"/>
      <c r="G633" s="129" t="s">
        <v>230</v>
      </c>
      <c r="H633" s="130"/>
      <c r="I633" s="131" t="s">
        <v>221</v>
      </c>
      <c r="J633" s="126"/>
      <c r="K633" s="132" t="s">
        <v>53</v>
      </c>
      <c r="L633" s="126"/>
    </row>
    <row r="634" spans="1:12" ht="15" customHeight="1" x14ac:dyDescent="0.2">
      <c r="C634" s="127" t="s">
        <v>213</v>
      </c>
      <c r="D634" s="128"/>
      <c r="E634" s="128"/>
      <c r="F634" s="80"/>
      <c r="G634" s="52">
        <v>103</v>
      </c>
      <c r="H634" s="40">
        <f t="shared" ref="H634:H643" si="101">G634/G$644</f>
        <v>0.48356807511737088</v>
      </c>
      <c r="I634" s="89">
        <v>127</v>
      </c>
      <c r="J634" s="7">
        <f t="shared" ref="J634:J642" si="102">I634/I$644</f>
        <v>0.40317460317460319</v>
      </c>
      <c r="K634" s="89">
        <v>112</v>
      </c>
      <c r="L634" s="7">
        <f t="shared" ref="L634:L642" si="103">K634/K$644</f>
        <v>0.35109717868338558</v>
      </c>
    </row>
    <row r="635" spans="1:12" ht="15" customHeight="1" x14ac:dyDescent="0.2">
      <c r="C635" s="120" t="s">
        <v>214</v>
      </c>
      <c r="D635" s="121"/>
      <c r="E635" s="121"/>
      <c r="F635" s="121"/>
      <c r="G635" s="52">
        <v>40</v>
      </c>
      <c r="H635" s="40">
        <f t="shared" si="101"/>
        <v>0.18779342723004694</v>
      </c>
      <c r="I635" s="89">
        <v>109</v>
      </c>
      <c r="J635" s="7">
        <f t="shared" si="102"/>
        <v>0.34603174603174602</v>
      </c>
      <c r="K635" s="89">
        <v>95</v>
      </c>
      <c r="L635" s="7">
        <f t="shared" si="103"/>
        <v>0.29780564263322884</v>
      </c>
    </row>
    <row r="636" spans="1:12" ht="15" customHeight="1" x14ac:dyDescent="0.2">
      <c r="C636" s="120" t="s">
        <v>215</v>
      </c>
      <c r="D636" s="121"/>
      <c r="E636" s="121"/>
      <c r="F636" s="121"/>
      <c r="G636" s="53">
        <v>17</v>
      </c>
      <c r="H636" s="40">
        <f t="shared" si="101"/>
        <v>7.9812206572769953E-2</v>
      </c>
      <c r="I636" s="18">
        <v>19</v>
      </c>
      <c r="J636" s="7">
        <f t="shared" si="102"/>
        <v>6.0317460317460318E-2</v>
      </c>
      <c r="K636" s="18">
        <v>36</v>
      </c>
      <c r="L636" s="7">
        <f t="shared" si="103"/>
        <v>0.11285266457680251</v>
      </c>
    </row>
    <row r="637" spans="1:12" ht="15" customHeight="1" x14ac:dyDescent="0.2">
      <c r="C637" s="78" t="s">
        <v>216</v>
      </c>
      <c r="D637" s="18"/>
      <c r="E637" s="18"/>
      <c r="F637" s="18"/>
      <c r="G637" s="52">
        <v>13</v>
      </c>
      <c r="H637" s="40">
        <f t="shared" si="101"/>
        <v>6.1032863849765258E-2</v>
      </c>
      <c r="I637" s="89">
        <v>20</v>
      </c>
      <c r="J637" s="7">
        <f t="shared" si="102"/>
        <v>6.3492063492063489E-2</v>
      </c>
      <c r="K637" s="89">
        <v>30</v>
      </c>
      <c r="L637" s="7">
        <f t="shared" si="103"/>
        <v>9.4043887147335428E-2</v>
      </c>
    </row>
    <row r="638" spans="1:12" ht="15" customHeight="1" x14ac:dyDescent="0.2">
      <c r="C638" s="82" t="s">
        <v>217</v>
      </c>
      <c r="D638" s="89"/>
      <c r="E638" s="89"/>
      <c r="F638" s="89"/>
      <c r="G638" s="52">
        <v>17</v>
      </c>
      <c r="H638" s="40">
        <f t="shared" si="101"/>
        <v>7.9812206572769953E-2</v>
      </c>
      <c r="I638" s="89">
        <v>17</v>
      </c>
      <c r="J638" s="7">
        <f t="shared" si="102"/>
        <v>5.3968253968253971E-2</v>
      </c>
      <c r="K638" s="89">
        <v>19</v>
      </c>
      <c r="L638" s="7">
        <f t="shared" si="103"/>
        <v>5.9561128526645767E-2</v>
      </c>
    </row>
    <row r="639" spans="1:12" ht="15" customHeight="1" x14ac:dyDescent="0.2">
      <c r="C639" s="78" t="s">
        <v>218</v>
      </c>
      <c r="D639" s="18"/>
      <c r="E639" s="18"/>
      <c r="F639" s="18"/>
      <c r="G639" s="52">
        <v>7</v>
      </c>
      <c r="H639" s="40">
        <f t="shared" si="101"/>
        <v>3.2863849765258218E-2</v>
      </c>
      <c r="I639" s="89">
        <v>8</v>
      </c>
      <c r="J639" s="7">
        <f t="shared" si="102"/>
        <v>2.5396825396825397E-2</v>
      </c>
      <c r="K639" s="89">
        <v>13</v>
      </c>
      <c r="L639" s="7">
        <f t="shared" si="103"/>
        <v>4.0752351097178681E-2</v>
      </c>
    </row>
    <row r="640" spans="1:12" ht="15" customHeight="1" x14ac:dyDescent="0.2">
      <c r="C640" s="127" t="s">
        <v>27</v>
      </c>
      <c r="D640" s="128"/>
      <c r="E640" s="128"/>
      <c r="F640" s="80"/>
      <c r="G640" s="52">
        <v>7</v>
      </c>
      <c r="H640" s="40">
        <f t="shared" si="101"/>
        <v>3.2863849765258218E-2</v>
      </c>
      <c r="I640" s="89">
        <v>12</v>
      </c>
      <c r="J640" s="7">
        <f t="shared" si="102"/>
        <v>3.8095238095238099E-2</v>
      </c>
      <c r="K640" s="89">
        <v>8</v>
      </c>
      <c r="L640" s="7">
        <f t="shared" si="103"/>
        <v>2.5078369905956112E-2</v>
      </c>
    </row>
    <row r="641" spans="3:12" ht="15" customHeight="1" x14ac:dyDescent="0.2">
      <c r="C641" s="127" t="s">
        <v>94</v>
      </c>
      <c r="D641" s="128"/>
      <c r="E641" s="128"/>
      <c r="F641" s="80"/>
      <c r="G641" s="52">
        <v>1</v>
      </c>
      <c r="H641" s="40">
        <f t="shared" si="101"/>
        <v>4.6948356807511738E-3</v>
      </c>
      <c r="I641" s="89">
        <v>3</v>
      </c>
      <c r="J641" s="7">
        <f t="shared" si="102"/>
        <v>9.5238095238095247E-3</v>
      </c>
      <c r="K641" s="89">
        <v>4</v>
      </c>
      <c r="L641" s="7">
        <f t="shared" si="103"/>
        <v>1.2539184952978056E-2</v>
      </c>
    </row>
    <row r="642" spans="3:12" ht="15" customHeight="1" x14ac:dyDescent="0.2">
      <c r="C642" s="120" t="s">
        <v>219</v>
      </c>
      <c r="D642" s="121"/>
      <c r="E642" s="121"/>
      <c r="F642" s="121"/>
      <c r="G642" s="52">
        <v>0</v>
      </c>
      <c r="H642" s="40">
        <f t="shared" si="101"/>
        <v>0</v>
      </c>
      <c r="I642" s="89">
        <v>0</v>
      </c>
      <c r="J642" s="7">
        <f t="shared" si="102"/>
        <v>0</v>
      </c>
      <c r="K642" s="89">
        <v>2</v>
      </c>
      <c r="L642" s="7">
        <f t="shared" si="103"/>
        <v>6.269592476489028E-3</v>
      </c>
    </row>
    <row r="643" spans="3:12" ht="15" customHeight="1" x14ac:dyDescent="0.2">
      <c r="C643" s="79" t="s">
        <v>206</v>
      </c>
      <c r="D643" s="80"/>
      <c r="E643" s="80"/>
      <c r="F643" s="80"/>
      <c r="G643" s="53">
        <v>8</v>
      </c>
      <c r="H643" s="40">
        <f t="shared" si="101"/>
        <v>3.7558685446009391E-2</v>
      </c>
      <c r="I643" s="77" t="s">
        <v>67</v>
      </c>
      <c r="J643" s="91" t="s">
        <v>67</v>
      </c>
      <c r="K643" s="77" t="s">
        <v>67</v>
      </c>
      <c r="L643" s="91" t="s">
        <v>67</v>
      </c>
    </row>
    <row r="644" spans="3:12" ht="15" customHeight="1" thickBot="1" x14ac:dyDescent="0.25">
      <c r="C644" s="122" t="s">
        <v>96</v>
      </c>
      <c r="D644" s="123"/>
      <c r="E644" s="123"/>
      <c r="F644" s="123"/>
      <c r="G644" s="47">
        <f t="shared" ref="G644:L644" si="104">SUM(G634:G643)</f>
        <v>213</v>
      </c>
      <c r="H644" s="42">
        <f t="shared" si="104"/>
        <v>1</v>
      </c>
      <c r="I644" s="89">
        <f t="shared" si="104"/>
        <v>315</v>
      </c>
      <c r="J644" s="7">
        <f t="shared" si="104"/>
        <v>1</v>
      </c>
      <c r="K644" s="89">
        <f t="shared" si="104"/>
        <v>319</v>
      </c>
      <c r="L644" s="7">
        <f t="shared" si="104"/>
        <v>1</v>
      </c>
    </row>
    <row r="645" spans="3:12" ht="15" customHeight="1" x14ac:dyDescent="0.2">
      <c r="C645" s="32"/>
      <c r="D645" s="32"/>
      <c r="E645" s="32"/>
      <c r="F645" s="32"/>
      <c r="G645" s="12"/>
      <c r="H645" s="31"/>
      <c r="I645" s="12"/>
      <c r="J645" s="31"/>
      <c r="K645" s="12"/>
      <c r="L645" s="31"/>
    </row>
    <row r="646" spans="3:12" ht="15" customHeight="1" x14ac:dyDescent="0.2">
      <c r="C646" s="32"/>
      <c r="D646" s="32"/>
      <c r="E646" s="32"/>
      <c r="F646" s="32"/>
      <c r="G646" s="12"/>
      <c r="H646" s="31"/>
      <c r="I646" s="12"/>
      <c r="J646" s="31"/>
      <c r="K646" s="12"/>
      <c r="L646" s="31"/>
    </row>
    <row r="647" spans="3:12" ht="15" customHeight="1" x14ac:dyDescent="0.2">
      <c r="C647" s="32"/>
      <c r="D647" s="32"/>
      <c r="E647" s="32"/>
      <c r="F647" s="32"/>
      <c r="G647" s="12"/>
      <c r="H647" s="31"/>
      <c r="I647" s="12"/>
      <c r="J647" s="31"/>
      <c r="K647" s="12"/>
      <c r="L647" s="31"/>
    </row>
    <row r="648" spans="3:12" ht="15" customHeight="1" x14ac:dyDescent="0.2">
      <c r="C648" s="32"/>
      <c r="D648" s="32"/>
      <c r="E648" s="32"/>
      <c r="F648" s="32"/>
      <c r="G648" s="12"/>
      <c r="H648" s="31"/>
      <c r="I648" s="12"/>
      <c r="J648" s="31"/>
      <c r="K648" s="12"/>
      <c r="L648" s="31"/>
    </row>
    <row r="649" spans="3:12" ht="15" customHeight="1" x14ac:dyDescent="0.2">
      <c r="C649" s="32"/>
      <c r="D649" s="32"/>
      <c r="E649" s="32"/>
      <c r="F649" s="32"/>
      <c r="G649" s="12"/>
      <c r="H649" s="31"/>
      <c r="I649" s="12"/>
      <c r="J649" s="31"/>
      <c r="K649" s="12"/>
      <c r="L649" s="31"/>
    </row>
    <row r="650" spans="3:12" ht="15" customHeight="1" x14ac:dyDescent="0.2">
      <c r="C650" s="32"/>
      <c r="D650" s="32"/>
      <c r="E650" s="32"/>
      <c r="F650" s="32"/>
      <c r="G650" s="12"/>
      <c r="H650" s="31"/>
      <c r="I650" s="12"/>
      <c r="J650" s="31"/>
      <c r="K650" s="12"/>
      <c r="L650" s="31"/>
    </row>
    <row r="651" spans="3:12" ht="15" customHeight="1" x14ac:dyDescent="0.2">
      <c r="C651" s="32"/>
      <c r="D651" s="32"/>
      <c r="E651" s="32"/>
      <c r="F651" s="32"/>
      <c r="G651" s="12"/>
      <c r="H651" s="31"/>
      <c r="I651" s="12"/>
      <c r="J651" s="31"/>
      <c r="K651" s="12"/>
      <c r="L651" s="31"/>
    </row>
    <row r="652" spans="3:12" ht="15" customHeight="1" x14ac:dyDescent="0.2">
      <c r="C652" s="32"/>
      <c r="D652" s="32"/>
      <c r="E652" s="32"/>
      <c r="F652" s="32"/>
      <c r="G652" s="12"/>
      <c r="H652" s="31"/>
      <c r="I652" s="12"/>
      <c r="J652" s="31"/>
      <c r="K652" s="12"/>
      <c r="L652" s="31"/>
    </row>
    <row r="653" spans="3:12" ht="15" customHeight="1" x14ac:dyDescent="0.2">
      <c r="C653" s="32"/>
      <c r="D653" s="32"/>
      <c r="E653" s="32"/>
      <c r="F653" s="32"/>
      <c r="G653" s="12"/>
      <c r="H653" s="31"/>
      <c r="I653" s="12"/>
      <c r="J653" s="31"/>
      <c r="K653" s="12"/>
      <c r="L653" s="31"/>
    </row>
    <row r="654" spans="3:12" ht="15" customHeight="1" x14ac:dyDescent="0.2">
      <c r="C654" s="32"/>
      <c r="D654" s="32"/>
      <c r="E654" s="32"/>
      <c r="F654" s="32"/>
      <c r="G654" s="12"/>
      <c r="H654" s="31"/>
      <c r="I654" s="12"/>
      <c r="J654" s="31"/>
      <c r="K654" s="12"/>
      <c r="L654" s="31"/>
    </row>
    <row r="655" spans="3:12" ht="15" customHeight="1" x14ac:dyDescent="0.2">
      <c r="C655" s="32"/>
      <c r="D655" s="32"/>
      <c r="E655" s="32"/>
      <c r="F655" s="32"/>
      <c r="G655" s="12"/>
      <c r="H655" s="31"/>
      <c r="I655" s="12"/>
      <c r="J655" s="31"/>
      <c r="K655" s="12"/>
      <c r="L655" s="31"/>
    </row>
    <row r="656" spans="3:12" ht="15" customHeight="1" x14ac:dyDescent="0.2">
      <c r="C656" s="32"/>
      <c r="D656" s="32"/>
      <c r="E656" s="32"/>
      <c r="F656" s="32"/>
      <c r="G656" s="12"/>
      <c r="H656" s="31"/>
      <c r="I656" s="12"/>
      <c r="J656" s="31"/>
      <c r="K656" s="12"/>
      <c r="L656" s="31"/>
    </row>
    <row r="657" spans="2:15" ht="15" customHeight="1" x14ac:dyDescent="0.2">
      <c r="C657" s="32"/>
      <c r="D657" s="32"/>
      <c r="E657" s="32"/>
      <c r="F657" s="32"/>
      <c r="G657" s="12"/>
      <c r="H657" s="31"/>
      <c r="I657" s="12"/>
      <c r="J657" s="31"/>
      <c r="K657" s="12"/>
      <c r="L657" s="31"/>
    </row>
    <row r="658" spans="2:15" ht="15" customHeight="1" x14ac:dyDescent="0.2">
      <c r="B658" s="32"/>
      <c r="C658" s="32"/>
      <c r="D658" s="32"/>
      <c r="E658" s="32"/>
      <c r="F658" s="12"/>
      <c r="G658" s="24"/>
      <c r="H658" s="11"/>
      <c r="I658" s="24"/>
      <c r="J658" s="11"/>
      <c r="K658" s="31"/>
    </row>
    <row r="659" spans="2:15" ht="15" customHeight="1" x14ac:dyDescent="0.2">
      <c r="B659" s="32"/>
      <c r="C659" s="124"/>
      <c r="D659" s="124"/>
      <c r="E659" s="124"/>
      <c r="F659" s="124"/>
      <c r="G659" s="124"/>
      <c r="H659" s="124"/>
      <c r="I659" s="124"/>
      <c r="J659" s="124"/>
      <c r="K659" s="124"/>
      <c r="L659" s="124"/>
      <c r="M659" s="124"/>
      <c r="N659" s="124"/>
      <c r="O659" s="124"/>
    </row>
  </sheetData>
  <mergeCells count="344">
    <mergeCell ref="A1:O1"/>
    <mergeCell ref="D89:E89"/>
    <mergeCell ref="F89:G89"/>
    <mergeCell ref="H89:I89"/>
    <mergeCell ref="D98:E98"/>
    <mergeCell ref="F98:G98"/>
    <mergeCell ref="H98:I98"/>
    <mergeCell ref="D71:E71"/>
    <mergeCell ref="F71:G71"/>
    <mergeCell ref="H71:I71"/>
    <mergeCell ref="D80:E80"/>
    <mergeCell ref="F80:G80"/>
    <mergeCell ref="H80:I80"/>
    <mergeCell ref="D43:E43"/>
    <mergeCell ref="F43:G43"/>
    <mergeCell ref="H43:I43"/>
    <mergeCell ref="D57:E57"/>
    <mergeCell ref="F57:G57"/>
    <mergeCell ref="H57:I57"/>
    <mergeCell ref="D29:E29"/>
    <mergeCell ref="F29:G29"/>
    <mergeCell ref="H29:I29"/>
    <mergeCell ref="D36:E36"/>
    <mergeCell ref="F36:G36"/>
    <mergeCell ref="L158:M158"/>
    <mergeCell ref="F126:G126"/>
    <mergeCell ref="H126:I126"/>
    <mergeCell ref="J126:K126"/>
    <mergeCell ref="D132:E132"/>
    <mergeCell ref="C134:E134"/>
    <mergeCell ref="C118:E118"/>
    <mergeCell ref="C119:E119"/>
    <mergeCell ref="C120:E120"/>
    <mergeCell ref="C121:E121"/>
    <mergeCell ref="C122:E122"/>
    <mergeCell ref="H36:I36"/>
    <mergeCell ref="D107:E107"/>
    <mergeCell ref="F107:G107"/>
    <mergeCell ref="H107:I107"/>
    <mergeCell ref="C159:E159"/>
    <mergeCell ref="C160:E160"/>
    <mergeCell ref="C161:E161"/>
    <mergeCell ref="C162:E162"/>
    <mergeCell ref="C163:E163"/>
    <mergeCell ref="C164:E164"/>
    <mergeCell ref="J117:K117"/>
    <mergeCell ref="C135:E135"/>
    <mergeCell ref="C139:E139"/>
    <mergeCell ref="F158:G158"/>
    <mergeCell ref="H158:I158"/>
    <mergeCell ref="J158:K158"/>
    <mergeCell ref="C117:E117"/>
    <mergeCell ref="F117:G117"/>
    <mergeCell ref="H117:I117"/>
    <mergeCell ref="C171:E171"/>
    <mergeCell ref="C172:E172"/>
    <mergeCell ref="D191:E191"/>
    <mergeCell ref="F191:G191"/>
    <mergeCell ref="H191:I191"/>
    <mergeCell ref="C209:E209"/>
    <mergeCell ref="F200:G200"/>
    <mergeCell ref="H200:I200"/>
    <mergeCell ref="C165:E165"/>
    <mergeCell ref="C166:E166"/>
    <mergeCell ref="C167:E167"/>
    <mergeCell ref="C168:E168"/>
    <mergeCell ref="C169:E169"/>
    <mergeCell ref="C170:E170"/>
    <mergeCell ref="C222:D222"/>
    <mergeCell ref="E222:F222"/>
    <mergeCell ref="G222:H222"/>
    <mergeCell ref="I222:J222"/>
    <mergeCell ref="C228:D228"/>
    <mergeCell ref="C232:D232"/>
    <mergeCell ref="E232:F232"/>
    <mergeCell ref="G232:H232"/>
    <mergeCell ref="I232:J232"/>
    <mergeCell ref="C223:D223"/>
    <mergeCell ref="C224:D224"/>
    <mergeCell ref="C225:D225"/>
    <mergeCell ref="C226:D226"/>
    <mergeCell ref="C227:D227"/>
    <mergeCell ref="G242:H242"/>
    <mergeCell ref="I242:J242"/>
    <mergeCell ref="C243:D243"/>
    <mergeCell ref="C233:D233"/>
    <mergeCell ref="C234:D234"/>
    <mergeCell ref="C235:D235"/>
    <mergeCell ref="C236:D236"/>
    <mergeCell ref="C237:D237"/>
    <mergeCell ref="C238:D238"/>
    <mergeCell ref="C244:D244"/>
    <mergeCell ref="C245:D245"/>
    <mergeCell ref="C246:D246"/>
    <mergeCell ref="C247:D247"/>
    <mergeCell ref="C248:D248"/>
    <mergeCell ref="C252:D252"/>
    <mergeCell ref="C255:D255"/>
    <mergeCell ref="C242:D242"/>
    <mergeCell ref="E242:F242"/>
    <mergeCell ref="C256:D256"/>
    <mergeCell ref="C257:D257"/>
    <mergeCell ref="C258:D258"/>
    <mergeCell ref="C262:D262"/>
    <mergeCell ref="E262:F262"/>
    <mergeCell ref="E252:F252"/>
    <mergeCell ref="G252:H252"/>
    <mergeCell ref="I252:J252"/>
    <mergeCell ref="C266:D266"/>
    <mergeCell ref="C253:D253"/>
    <mergeCell ref="C254:D254"/>
    <mergeCell ref="C267:D267"/>
    <mergeCell ref="C268:D268"/>
    <mergeCell ref="C272:D272"/>
    <mergeCell ref="E272:F272"/>
    <mergeCell ref="G272:H272"/>
    <mergeCell ref="G262:H262"/>
    <mergeCell ref="I262:J262"/>
    <mergeCell ref="C263:D263"/>
    <mergeCell ref="C264:D264"/>
    <mergeCell ref="C265:D265"/>
    <mergeCell ref="C277:D277"/>
    <mergeCell ref="C278:D278"/>
    <mergeCell ref="C282:D282"/>
    <mergeCell ref="E282:F282"/>
    <mergeCell ref="G282:H282"/>
    <mergeCell ref="I282:J282"/>
    <mergeCell ref="I272:J272"/>
    <mergeCell ref="C273:D273"/>
    <mergeCell ref="C274:D274"/>
    <mergeCell ref="C275:D275"/>
    <mergeCell ref="C276:D276"/>
    <mergeCell ref="C288:D288"/>
    <mergeCell ref="C292:D292"/>
    <mergeCell ref="E292:F292"/>
    <mergeCell ref="G292:H292"/>
    <mergeCell ref="I292:J292"/>
    <mergeCell ref="C283:D283"/>
    <mergeCell ref="C284:D284"/>
    <mergeCell ref="C285:D285"/>
    <mergeCell ref="C286:D286"/>
    <mergeCell ref="C287:D287"/>
    <mergeCell ref="C302:D302"/>
    <mergeCell ref="E302:F302"/>
    <mergeCell ref="G302:H302"/>
    <mergeCell ref="I302:J302"/>
    <mergeCell ref="C303:D303"/>
    <mergeCell ref="C293:D293"/>
    <mergeCell ref="C294:D294"/>
    <mergeCell ref="C295:D295"/>
    <mergeCell ref="C296:D296"/>
    <mergeCell ref="C297:D297"/>
    <mergeCell ref="C298:D298"/>
    <mergeCell ref="H313:I313"/>
    <mergeCell ref="J313:K313"/>
    <mergeCell ref="B314:E314"/>
    <mergeCell ref="B315:E315"/>
    <mergeCell ref="B316:E316"/>
    <mergeCell ref="C304:D304"/>
    <mergeCell ref="C305:D305"/>
    <mergeCell ref="C306:D306"/>
    <mergeCell ref="C307:D307"/>
    <mergeCell ref="C308:D308"/>
    <mergeCell ref="F313:G313"/>
    <mergeCell ref="J324:K324"/>
    <mergeCell ref="B325:E325"/>
    <mergeCell ref="B326:E326"/>
    <mergeCell ref="B317:E317"/>
    <mergeCell ref="B318:E318"/>
    <mergeCell ref="B319:E319"/>
    <mergeCell ref="B320:E320"/>
    <mergeCell ref="B321:E321"/>
    <mergeCell ref="B322:E322"/>
    <mergeCell ref="B327:E327"/>
    <mergeCell ref="B328:E328"/>
    <mergeCell ref="B329:E329"/>
    <mergeCell ref="B330:E330"/>
    <mergeCell ref="B331:E331"/>
    <mergeCell ref="B332:E332"/>
    <mergeCell ref="C354:E354"/>
    <mergeCell ref="F324:G324"/>
    <mergeCell ref="H324:I324"/>
    <mergeCell ref="B333:E333"/>
    <mergeCell ref="F350:G350"/>
    <mergeCell ref="H350:I350"/>
    <mergeCell ref="J350:K350"/>
    <mergeCell ref="C370:D370"/>
    <mergeCell ref="C371:D371"/>
    <mergeCell ref="C372:D372"/>
    <mergeCell ref="C373:D373"/>
    <mergeCell ref="C374:D374"/>
    <mergeCell ref="F358:G358"/>
    <mergeCell ref="C383:D383"/>
    <mergeCell ref="D387:E387"/>
    <mergeCell ref="F387:G387"/>
    <mergeCell ref="F413:G413"/>
    <mergeCell ref="E378:F378"/>
    <mergeCell ref="G378:H378"/>
    <mergeCell ref="H413:I413"/>
    <mergeCell ref="H358:I358"/>
    <mergeCell ref="J413:K413"/>
    <mergeCell ref="C380:D380"/>
    <mergeCell ref="C381:D381"/>
    <mergeCell ref="C382:D382"/>
    <mergeCell ref="J358:K358"/>
    <mergeCell ref="C369:D369"/>
    <mergeCell ref="E369:F369"/>
    <mergeCell ref="G369:H369"/>
    <mergeCell ref="I369:J369"/>
    <mergeCell ref="C379:D379"/>
    <mergeCell ref="C365:E365"/>
    <mergeCell ref="C378:D378"/>
    <mergeCell ref="I378:J378"/>
    <mergeCell ref="J439:K439"/>
    <mergeCell ref="G430:H430"/>
    <mergeCell ref="I430:J430"/>
    <mergeCell ref="C431:D431"/>
    <mergeCell ref="C432:D432"/>
    <mergeCell ref="C433:D433"/>
    <mergeCell ref="C440:E440"/>
    <mergeCell ref="B414:C414"/>
    <mergeCell ref="B421:C421"/>
    <mergeCell ref="B422:E422"/>
    <mergeCell ref="B423:C423"/>
    <mergeCell ref="B424:C424"/>
    <mergeCell ref="B425:C425"/>
    <mergeCell ref="C430:D430"/>
    <mergeCell ref="E430:F430"/>
    <mergeCell ref="H439:I439"/>
    <mergeCell ref="C441:E441"/>
    <mergeCell ref="C442:E442"/>
    <mergeCell ref="C443:E443"/>
    <mergeCell ref="F451:G451"/>
    <mergeCell ref="C434:D434"/>
    <mergeCell ref="C435:D435"/>
    <mergeCell ref="F439:G439"/>
    <mergeCell ref="C462:E462"/>
    <mergeCell ref="C447:E447"/>
    <mergeCell ref="C464:E464"/>
    <mergeCell ref="C466:E466"/>
    <mergeCell ref="F481:G481"/>
    <mergeCell ref="H481:I481"/>
    <mergeCell ref="J481:K481"/>
    <mergeCell ref="H451:I451"/>
    <mergeCell ref="J451:K451"/>
    <mergeCell ref="C452:E452"/>
    <mergeCell ref="C457:E457"/>
    <mergeCell ref="C459:E459"/>
    <mergeCell ref="J515:K515"/>
    <mergeCell ref="B487:E487"/>
    <mergeCell ref="F491:G491"/>
    <mergeCell ref="B492:E492"/>
    <mergeCell ref="B493:E493"/>
    <mergeCell ref="B494:E494"/>
    <mergeCell ref="B495:E495"/>
    <mergeCell ref="B482:E482"/>
    <mergeCell ref="B483:E483"/>
    <mergeCell ref="B484:E484"/>
    <mergeCell ref="B485:E485"/>
    <mergeCell ref="B486:E486"/>
    <mergeCell ref="H515:I515"/>
    <mergeCell ref="F504:G504"/>
    <mergeCell ref="H504:I504"/>
    <mergeCell ref="B505:C505"/>
    <mergeCell ref="B506:E506"/>
    <mergeCell ref="B507:E507"/>
    <mergeCell ref="B508:E508"/>
    <mergeCell ref="B509:E509"/>
    <mergeCell ref="B498:E498"/>
    <mergeCell ref="B500:E500"/>
    <mergeCell ref="B504:E504"/>
    <mergeCell ref="J504:K504"/>
    <mergeCell ref="B517:E517"/>
    <mergeCell ref="B518:E518"/>
    <mergeCell ref="B519:E519"/>
    <mergeCell ref="B520:E520"/>
    <mergeCell ref="B521:E521"/>
    <mergeCell ref="F527:G527"/>
    <mergeCell ref="B510:D510"/>
    <mergeCell ref="B511:E511"/>
    <mergeCell ref="B515:E515"/>
    <mergeCell ref="F515:G515"/>
    <mergeCell ref="B516:E516"/>
    <mergeCell ref="J535:K535"/>
    <mergeCell ref="L535:M535"/>
    <mergeCell ref="B536:G536"/>
    <mergeCell ref="B537:G537"/>
    <mergeCell ref="B538:G538"/>
    <mergeCell ref="H527:I527"/>
    <mergeCell ref="B528:E528"/>
    <mergeCell ref="B529:E529"/>
    <mergeCell ref="B530:E530"/>
    <mergeCell ref="B531:E531"/>
    <mergeCell ref="B535:G535"/>
    <mergeCell ref="H535:I535"/>
    <mergeCell ref="J527:K527"/>
    <mergeCell ref="K554:L554"/>
    <mergeCell ref="B555:F555"/>
    <mergeCell ref="B556:F556"/>
    <mergeCell ref="B557:F557"/>
    <mergeCell ref="B558:F558"/>
    <mergeCell ref="B539:G539"/>
    <mergeCell ref="B540:G540"/>
    <mergeCell ref="B541:G541"/>
    <mergeCell ref="B554:F554"/>
    <mergeCell ref="G554:H554"/>
    <mergeCell ref="I554:J554"/>
    <mergeCell ref="C607:F607"/>
    <mergeCell ref="G607:H607"/>
    <mergeCell ref="C581:F581"/>
    <mergeCell ref="G581:H581"/>
    <mergeCell ref="I581:J581"/>
    <mergeCell ref="K581:L581"/>
    <mergeCell ref="C585:F585"/>
    <mergeCell ref="B559:F559"/>
    <mergeCell ref="B560:F560"/>
    <mergeCell ref="B561:F561"/>
    <mergeCell ref="B562:F562"/>
    <mergeCell ref="B563:F563"/>
    <mergeCell ref="B564:F564"/>
    <mergeCell ref="C642:F642"/>
    <mergeCell ref="C644:F644"/>
    <mergeCell ref="C659:O659"/>
    <mergeCell ref="J200:K200"/>
    <mergeCell ref="C634:E634"/>
    <mergeCell ref="C635:F635"/>
    <mergeCell ref="C636:F636"/>
    <mergeCell ref="C640:E640"/>
    <mergeCell ref="C641:E641"/>
    <mergeCell ref="C615:E615"/>
    <mergeCell ref="C617:F617"/>
    <mergeCell ref="C633:F633"/>
    <mergeCell ref="G633:H633"/>
    <mergeCell ref="I633:J633"/>
    <mergeCell ref="K633:L633"/>
    <mergeCell ref="I607:J607"/>
    <mergeCell ref="K607:L607"/>
    <mergeCell ref="C608:E608"/>
    <mergeCell ref="C609:F609"/>
    <mergeCell ref="C610:F610"/>
    <mergeCell ref="C586:F586"/>
    <mergeCell ref="C588:E588"/>
    <mergeCell ref="C590:E590"/>
    <mergeCell ref="C592:F592"/>
  </mergeCells>
  <phoneticPr fontId="1"/>
  <pageMargins left="0.25" right="0.25" top="0.75" bottom="0.75" header="0.3" footer="0.3"/>
  <pageSetup paperSize="9" scale="83" fitToHeight="0" orientation="portrait" r:id="rId1"/>
  <headerFooter alignWithMargins="0"/>
  <rowBreaks count="11" manualBreakCount="11">
    <brk id="55" max="14" man="1"/>
    <brk id="115" max="14" man="1"/>
    <brk id="156" max="14" man="1"/>
    <brk id="218" max="14" man="1"/>
    <brk id="270" max="14" man="1"/>
    <brk id="311" max="14" man="1"/>
    <brk id="367" max="14" man="1"/>
    <brk id="428" max="14" man="1"/>
    <brk id="489" max="14" man="1"/>
    <brk id="551" max="14" man="1"/>
    <brk id="605" max="14" man="1"/>
  </rowBreaks>
  <ignoredErrors>
    <ignoredError sqref="F1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調査結果</vt:lpstr>
      <vt:lpstr>調査結果!Print_Area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池田＿航太</cp:lastModifiedBy>
  <cp:lastPrinted>2026-01-16T02:40:57Z</cp:lastPrinted>
  <dcterms:created xsi:type="dcterms:W3CDTF">2018-02-06T10:18:14Z</dcterms:created>
  <dcterms:modified xsi:type="dcterms:W3CDTF">2026-03-24T05:20:13Z</dcterms:modified>
</cp:coreProperties>
</file>