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charts/chart30.xml" ContentType="application/vnd.openxmlformats-officedocument.drawingml.chart+xml"/>
  <Override PartName="/xl/charts/style27.xml" ContentType="application/vnd.ms-office.chartstyle+xml"/>
  <Override PartName="/xl/charts/colors27.xml" ContentType="application/vnd.ms-office.chartcolorstyle+xml"/>
  <Override PartName="/xl/charts/chart31.xml" ContentType="application/vnd.openxmlformats-officedocument.drawingml.chart+xml"/>
  <Override PartName="/xl/charts/style28.xml" ContentType="application/vnd.ms-office.chartstyle+xml"/>
  <Override PartName="/xl/charts/colors28.xml" ContentType="application/vnd.ms-office.chartcolorstyle+xml"/>
  <Override PartName="/xl/charts/chart32.xml" ContentType="application/vnd.openxmlformats-officedocument.drawingml.chart+xml"/>
  <Override PartName="/xl/charts/style29.xml" ContentType="application/vnd.ms-office.chartstyle+xml"/>
  <Override PartName="/xl/charts/colors29.xml" ContentType="application/vnd.ms-office.chartcolorstyle+xml"/>
  <Override PartName="/xl/charts/chart33.xml" ContentType="application/vnd.openxmlformats-officedocument.drawingml.chart+xml"/>
  <Override PartName="/xl/charts/style30.xml" ContentType="application/vnd.ms-office.chartstyle+xml"/>
  <Override PartName="/xl/charts/colors30.xml" ContentType="application/vnd.ms-office.chartcolorstyle+xml"/>
  <Override PartName="/xl/charts/chart34.xml" ContentType="application/vnd.openxmlformats-officedocument.drawingml.chart+xml"/>
  <Override PartName="/xl/charts/style31.xml" ContentType="application/vnd.ms-office.chartstyle+xml"/>
  <Override PartName="/xl/charts/colors31.xml" ContentType="application/vnd.ms-office.chartcolorstyle+xml"/>
  <Override PartName="/xl/charts/chart35.xml" ContentType="application/vnd.openxmlformats-officedocument.drawingml.chart+xml"/>
  <Override PartName="/xl/charts/style32.xml" ContentType="application/vnd.ms-office.chartstyle+xml"/>
  <Override PartName="/xl/charts/colors32.xml" ContentType="application/vnd.ms-office.chartcolorstyle+xml"/>
  <Override PartName="/xl/charts/chart36.xml" ContentType="application/vnd.openxmlformats-officedocument.drawingml.chart+xml"/>
  <Override PartName="/xl/charts/chart37.xml" ContentType="application/vnd.openxmlformats-officedocument.drawingml.chart+xml"/>
  <Override PartName="/xl/charts/style33.xml" ContentType="application/vnd.ms-office.chartstyle+xml"/>
  <Override PartName="/xl/charts/colors33.xml" ContentType="application/vnd.ms-office.chartcolorstyle+xml"/>
  <Override PartName="/xl/charts/chart38.xml" ContentType="application/vnd.openxmlformats-officedocument.drawingml.chart+xml"/>
  <Override PartName="/xl/charts/style34.xml" ContentType="application/vnd.ms-office.chartstyle+xml"/>
  <Override PartName="/xl/charts/colors34.xml" ContentType="application/vnd.ms-office.chartcolorstyle+xml"/>
  <Override PartName="/xl/charts/chart39.xml" ContentType="application/vnd.openxmlformats-officedocument.drawingml.chart+xml"/>
  <Override PartName="/xl/charts/style35.xml" ContentType="application/vnd.ms-office.chartstyle+xml"/>
  <Override PartName="/xl/charts/colors35.xml" ContentType="application/vnd.ms-office.chartcolorstyle+xml"/>
  <Override PartName="/xl/charts/chart40.xml" ContentType="application/vnd.openxmlformats-officedocument.drawingml.chart+xml"/>
  <Override PartName="/xl/charts/style36.xml" ContentType="application/vnd.ms-office.chartstyle+xml"/>
  <Override PartName="/xl/charts/colors36.xml" ContentType="application/vnd.ms-office.chartcolorstyle+xml"/>
  <Override PartName="/xl/charts/chart41.xml" ContentType="application/vnd.openxmlformats-officedocument.drawingml.chart+xml"/>
  <Override PartName="/xl/charts/style37.xml" ContentType="application/vnd.ms-office.chartstyle+xml"/>
  <Override PartName="/xl/charts/colors37.xml" ContentType="application/vnd.ms-office.chartcolorstyle+xml"/>
  <Override PartName="/xl/charts/chart42.xml" ContentType="application/vnd.openxmlformats-officedocument.drawingml.chart+xml"/>
  <Override PartName="/xl/charts/style38.xml" ContentType="application/vnd.ms-office.chartstyle+xml"/>
  <Override PartName="/xl/charts/colors3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1903-28646\F\010庶務\011各種アンケート調査\令和３年度調査\02 初期臨床研修医アンケート調査\99 オープンデータ用\"/>
    </mc:Choice>
  </mc:AlternateContent>
  <bookViews>
    <workbookView xWindow="0" yWindow="0" windowWidth="19200" windowHeight="7230" tabRatio="916"/>
  </bookViews>
  <sheets>
    <sheet name="R3 集計結果" sheetId="9" r:id="rId1"/>
  </sheets>
  <definedNames>
    <definedName name="_xlnm.Print_Area" localSheetId="0">'R3 集計結果'!$A$1:$L$760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35" i="9" l="1"/>
  <c r="K734" i="9"/>
  <c r="K733" i="9"/>
  <c r="K732" i="9"/>
  <c r="K731" i="9"/>
  <c r="K730" i="9"/>
  <c r="K729" i="9"/>
  <c r="K728" i="9"/>
  <c r="K727" i="9"/>
  <c r="K736" i="9" l="1"/>
  <c r="J736" i="9"/>
  <c r="H736" i="9"/>
  <c r="I734" i="9" s="1"/>
  <c r="F736" i="9"/>
  <c r="G732" i="9" s="1"/>
  <c r="K713" i="9"/>
  <c r="J713" i="9"/>
  <c r="H713" i="9"/>
  <c r="I710" i="9" s="1"/>
  <c r="F713" i="9"/>
  <c r="G710" i="9" s="1"/>
  <c r="J690" i="9"/>
  <c r="K687" i="9" s="1"/>
  <c r="H690" i="9"/>
  <c r="I684" i="9" s="1"/>
  <c r="F690" i="9"/>
  <c r="G688" i="9" s="1"/>
  <c r="J661" i="9"/>
  <c r="K655" i="9" s="1"/>
  <c r="H661" i="9"/>
  <c r="I659" i="9" s="1"/>
  <c r="F661" i="9"/>
  <c r="G657" i="9" s="1"/>
  <c r="H633" i="9"/>
  <c r="I630" i="9" s="1"/>
  <c r="F633" i="9"/>
  <c r="G630" i="9" s="1"/>
  <c r="D633" i="9"/>
  <c r="E629" i="9" s="1"/>
  <c r="H623" i="9"/>
  <c r="F623" i="9"/>
  <c r="G620" i="9" s="1"/>
  <c r="D623" i="9"/>
  <c r="E621" i="9" s="1"/>
  <c r="H614" i="9"/>
  <c r="I610" i="9" s="1"/>
  <c r="F614" i="9"/>
  <c r="G613" i="9" s="1"/>
  <c r="D614" i="9"/>
  <c r="E612" i="9" s="1"/>
  <c r="H585" i="9"/>
  <c r="I579" i="9" s="1"/>
  <c r="F585" i="9"/>
  <c r="G568" i="9" s="1"/>
  <c r="D585" i="9"/>
  <c r="E584" i="9" s="1"/>
  <c r="H559" i="9"/>
  <c r="I555" i="9" s="1"/>
  <c r="F559" i="9"/>
  <c r="G556" i="9" s="1"/>
  <c r="D559" i="9"/>
  <c r="E558" i="9" s="1"/>
  <c r="K533" i="9"/>
  <c r="J533" i="9"/>
  <c r="H533" i="9"/>
  <c r="I530" i="9" s="1"/>
  <c r="F533" i="9"/>
  <c r="K507" i="9"/>
  <c r="J507" i="9"/>
  <c r="H507" i="9"/>
  <c r="I504" i="9" s="1"/>
  <c r="F507" i="9"/>
  <c r="G503" i="9" s="1"/>
  <c r="J483" i="9"/>
  <c r="K481" i="9" s="1"/>
  <c r="H483" i="9"/>
  <c r="I481" i="9" s="1"/>
  <c r="F483" i="9"/>
  <c r="G475" i="9" s="1"/>
  <c r="K457" i="9"/>
  <c r="J457" i="9"/>
  <c r="H457" i="9"/>
  <c r="I455" i="9" s="1"/>
  <c r="F457" i="9"/>
  <c r="H446" i="9"/>
  <c r="F446" i="9"/>
  <c r="D446" i="9"/>
  <c r="I445" i="9"/>
  <c r="G445" i="9"/>
  <c r="E445" i="9"/>
  <c r="I444" i="9"/>
  <c r="G444" i="9"/>
  <c r="E444" i="9"/>
  <c r="I443" i="9"/>
  <c r="G443" i="9"/>
  <c r="E443" i="9"/>
  <c r="I442" i="9"/>
  <c r="G442" i="9"/>
  <c r="E442" i="9"/>
  <c r="H437" i="9"/>
  <c r="I435" i="9" s="1"/>
  <c r="F437" i="9"/>
  <c r="G434" i="9" s="1"/>
  <c r="D437" i="9"/>
  <c r="E433" i="9" s="1"/>
  <c r="H428" i="9"/>
  <c r="I427" i="9" s="1"/>
  <c r="F428" i="9"/>
  <c r="G426" i="9" s="1"/>
  <c r="D428" i="9"/>
  <c r="E425" i="9" s="1"/>
  <c r="I419" i="9"/>
  <c r="H419" i="9"/>
  <c r="F419" i="9"/>
  <c r="G418" i="9" s="1"/>
  <c r="D419" i="9"/>
  <c r="E417" i="9" s="1"/>
  <c r="F408" i="9"/>
  <c r="G407" i="9" s="1"/>
  <c r="D408" i="9"/>
  <c r="K378" i="9"/>
  <c r="J378" i="9"/>
  <c r="H378" i="9"/>
  <c r="F378" i="9"/>
  <c r="G377" i="9" s="1"/>
  <c r="J367" i="9"/>
  <c r="K366" i="9" s="1"/>
  <c r="H367" i="9"/>
  <c r="I363" i="9" s="1"/>
  <c r="F367" i="9"/>
  <c r="G365" i="9" s="1"/>
  <c r="H354" i="9"/>
  <c r="F354" i="9"/>
  <c r="G351" i="9" s="1"/>
  <c r="D354" i="9"/>
  <c r="I353" i="9"/>
  <c r="I352" i="9"/>
  <c r="I351" i="9"/>
  <c r="I350" i="9"/>
  <c r="I349" i="9"/>
  <c r="H344" i="9"/>
  <c r="F344" i="9"/>
  <c r="D344" i="9"/>
  <c r="E340" i="9" s="1"/>
  <c r="I343" i="9"/>
  <c r="I342" i="9"/>
  <c r="I341" i="9"/>
  <c r="I340" i="9"/>
  <c r="H335" i="9"/>
  <c r="F335" i="9"/>
  <c r="G334" i="9" s="1"/>
  <c r="D335" i="9"/>
  <c r="E333" i="9" s="1"/>
  <c r="I334" i="9"/>
  <c r="I333" i="9"/>
  <c r="I332" i="9"/>
  <c r="I331" i="9"/>
  <c r="H326" i="9"/>
  <c r="I324" i="9" s="1"/>
  <c r="F326" i="9"/>
  <c r="G323" i="9" s="1"/>
  <c r="D326" i="9"/>
  <c r="E324" i="9" s="1"/>
  <c r="H317" i="9"/>
  <c r="I315" i="9" s="1"/>
  <c r="F317" i="9"/>
  <c r="D317" i="9"/>
  <c r="E315" i="9" s="1"/>
  <c r="H308" i="9"/>
  <c r="I307" i="9" s="1"/>
  <c r="F308" i="9"/>
  <c r="G306" i="9" s="1"/>
  <c r="D308" i="9"/>
  <c r="I299" i="9"/>
  <c r="H299" i="9"/>
  <c r="F299" i="9"/>
  <c r="D299" i="9"/>
  <c r="E298" i="9" s="1"/>
  <c r="I290" i="9"/>
  <c r="H290" i="9"/>
  <c r="F290" i="9"/>
  <c r="G288" i="9" s="1"/>
  <c r="D290" i="9"/>
  <c r="E288" i="9" s="1"/>
  <c r="I281" i="9"/>
  <c r="H281" i="9"/>
  <c r="F281" i="9"/>
  <c r="G280" i="9" s="1"/>
  <c r="D281" i="9"/>
  <c r="E279" i="9" s="1"/>
  <c r="I272" i="9"/>
  <c r="H272" i="9"/>
  <c r="F272" i="9"/>
  <c r="G270" i="9" s="1"/>
  <c r="D272" i="9"/>
  <c r="E271" i="9" s="1"/>
  <c r="I264" i="9"/>
  <c r="H264" i="9"/>
  <c r="F264" i="9"/>
  <c r="G263" i="9" s="1"/>
  <c r="D264" i="9"/>
  <c r="E260" i="9" s="1"/>
  <c r="H255" i="9"/>
  <c r="I253" i="9" s="1"/>
  <c r="F255" i="9"/>
  <c r="G252" i="9" s="1"/>
  <c r="D255" i="9"/>
  <c r="E253" i="9" s="1"/>
  <c r="F246" i="9"/>
  <c r="G244" i="9" s="1"/>
  <c r="D246" i="9"/>
  <c r="E243" i="9" s="1"/>
  <c r="I245" i="9"/>
  <c r="I244" i="9"/>
  <c r="I243" i="9"/>
  <c r="I242" i="9"/>
  <c r="K222" i="9"/>
  <c r="J222" i="9"/>
  <c r="H222" i="9"/>
  <c r="I220" i="9" s="1"/>
  <c r="F222" i="9"/>
  <c r="G220" i="9" s="1"/>
  <c r="H209" i="9"/>
  <c r="I208" i="9" s="1"/>
  <c r="F209" i="9"/>
  <c r="G206" i="9" s="1"/>
  <c r="D209" i="9"/>
  <c r="E206" i="9" s="1"/>
  <c r="J175" i="9"/>
  <c r="K165" i="9" s="1"/>
  <c r="H175" i="9"/>
  <c r="I171" i="9" s="1"/>
  <c r="F175" i="9"/>
  <c r="G172" i="9" s="1"/>
  <c r="J141" i="9"/>
  <c r="K139" i="9" s="1"/>
  <c r="H141" i="9"/>
  <c r="I135" i="9" s="1"/>
  <c r="F141" i="9"/>
  <c r="G135" i="9" s="1"/>
  <c r="H125" i="9"/>
  <c r="I122" i="9" s="1"/>
  <c r="F125" i="9"/>
  <c r="G121" i="9" s="1"/>
  <c r="D125" i="9"/>
  <c r="E122" i="9" s="1"/>
  <c r="H116" i="9"/>
  <c r="I115" i="9" s="1"/>
  <c r="F116" i="9"/>
  <c r="G113" i="9" s="1"/>
  <c r="D116" i="9"/>
  <c r="E113" i="9" s="1"/>
  <c r="H107" i="9"/>
  <c r="I104" i="9" s="1"/>
  <c r="F107" i="9"/>
  <c r="G102" i="9" s="1"/>
  <c r="D107" i="9"/>
  <c r="E104" i="9" s="1"/>
  <c r="H97" i="9"/>
  <c r="I94" i="9" s="1"/>
  <c r="F97" i="9"/>
  <c r="G93" i="9" s="1"/>
  <c r="D97" i="9"/>
  <c r="E92" i="9" s="1"/>
  <c r="I87" i="9"/>
  <c r="H87" i="9"/>
  <c r="F87" i="9"/>
  <c r="G85" i="9" s="1"/>
  <c r="D87" i="9"/>
  <c r="E85" i="9" s="1"/>
  <c r="I74" i="9"/>
  <c r="H74" i="9"/>
  <c r="F74" i="9"/>
  <c r="D74" i="9"/>
  <c r="G72" i="9"/>
  <c r="G73" i="9" s="1"/>
  <c r="G74" i="9" s="1"/>
  <c r="E72" i="9"/>
  <c r="H69" i="9"/>
  <c r="F69" i="9"/>
  <c r="H67" i="9"/>
  <c r="F67" i="9"/>
  <c r="G64" i="9" s="1"/>
  <c r="D67" i="9"/>
  <c r="E66" i="9" s="1"/>
  <c r="H52" i="9"/>
  <c r="I65" i="9" s="1"/>
  <c r="F52" i="9"/>
  <c r="G49" i="9" s="1"/>
  <c r="D52" i="9"/>
  <c r="E51" i="9" s="1"/>
  <c r="F38" i="9"/>
  <c r="D38" i="9"/>
  <c r="G36" i="9"/>
  <c r="G37" i="9" s="1"/>
  <c r="G38" i="9" s="1"/>
  <c r="E36" i="9"/>
  <c r="E37" i="9" s="1"/>
  <c r="F32" i="9"/>
  <c r="D32" i="9"/>
  <c r="G30" i="9"/>
  <c r="G31" i="9" s="1"/>
  <c r="G32" i="9" s="1"/>
  <c r="E30" i="9"/>
  <c r="E31" i="9" s="1"/>
  <c r="E21" i="9"/>
  <c r="D21" i="9"/>
  <c r="I114" i="9" l="1"/>
  <c r="I476" i="9"/>
  <c r="I573" i="9"/>
  <c r="I569" i="9"/>
  <c r="G114" i="9"/>
  <c r="I474" i="9"/>
  <c r="K164" i="9"/>
  <c r="G205" i="9"/>
  <c r="I451" i="9"/>
  <c r="I434" i="9"/>
  <c r="E252" i="9"/>
  <c r="I436" i="9"/>
  <c r="I452" i="9"/>
  <c r="I480" i="9"/>
  <c r="I529" i="9"/>
  <c r="E620" i="9"/>
  <c r="E623" i="9" s="1"/>
  <c r="I686" i="9"/>
  <c r="I733" i="9"/>
  <c r="K682" i="9"/>
  <c r="I166" i="9"/>
  <c r="E205" i="9"/>
  <c r="G260" i="9"/>
  <c r="G359" i="9"/>
  <c r="E47" i="9"/>
  <c r="K360" i="9"/>
  <c r="I50" i="9"/>
  <c r="E60" i="9"/>
  <c r="G243" i="9"/>
  <c r="G262" i="9"/>
  <c r="G350" i="9"/>
  <c r="K364" i="9"/>
  <c r="G372" i="9"/>
  <c r="I425" i="9"/>
  <c r="I433" i="9"/>
  <c r="G621" i="9"/>
  <c r="I628" i="9"/>
  <c r="I632" i="9"/>
  <c r="I652" i="9"/>
  <c r="I682" i="9"/>
  <c r="G708" i="9"/>
  <c r="I424" i="9"/>
  <c r="I631" i="9"/>
  <c r="G707" i="9"/>
  <c r="E62" i="9"/>
  <c r="E102" i="9"/>
  <c r="G277" i="9"/>
  <c r="I629" i="9"/>
  <c r="G709" i="9"/>
  <c r="E59" i="9"/>
  <c r="G352" i="9"/>
  <c r="I43" i="9"/>
  <c r="E58" i="9"/>
  <c r="E63" i="9"/>
  <c r="E103" i="9"/>
  <c r="G349" i="9"/>
  <c r="K359" i="9"/>
  <c r="I685" i="9"/>
  <c r="G712" i="9"/>
  <c r="E49" i="9"/>
  <c r="E64" i="9"/>
  <c r="G164" i="9"/>
  <c r="G207" i="9"/>
  <c r="E242" i="9"/>
  <c r="I359" i="9"/>
  <c r="G373" i="9"/>
  <c r="I470" i="9"/>
  <c r="I482" i="9"/>
  <c r="E569" i="9"/>
  <c r="G629" i="9"/>
  <c r="G686" i="9"/>
  <c r="G253" i="9"/>
  <c r="G682" i="9"/>
  <c r="E44" i="9"/>
  <c r="E105" i="9"/>
  <c r="G242" i="9"/>
  <c r="G251" i="9"/>
  <c r="G254" i="9"/>
  <c r="I365" i="9"/>
  <c r="G370" i="9"/>
  <c r="G375" i="9"/>
  <c r="E413" i="9"/>
  <c r="E435" i="9"/>
  <c r="I362" i="9"/>
  <c r="G44" i="9"/>
  <c r="G371" i="9"/>
  <c r="G376" i="9"/>
  <c r="I656" i="9"/>
  <c r="I681" i="9"/>
  <c r="G683" i="9"/>
  <c r="I688" i="9"/>
  <c r="G705" i="9"/>
  <c r="G711" i="9"/>
  <c r="I103" i="9"/>
  <c r="G435" i="9"/>
  <c r="E556" i="9"/>
  <c r="G95" i="9"/>
  <c r="G111" i="9"/>
  <c r="K169" i="9"/>
  <c r="K174" i="9"/>
  <c r="G208" i="9"/>
  <c r="G214" i="9"/>
  <c r="E261" i="9"/>
  <c r="K362" i="9"/>
  <c r="E415" i="9"/>
  <c r="G436" i="9"/>
  <c r="G471" i="9"/>
  <c r="G479" i="9"/>
  <c r="E557" i="9"/>
  <c r="G572" i="9"/>
  <c r="E577" i="9"/>
  <c r="G622" i="9"/>
  <c r="G623" i="9" s="1"/>
  <c r="K659" i="9"/>
  <c r="I689" i="9"/>
  <c r="G728" i="9"/>
  <c r="G94" i="9"/>
  <c r="K168" i="9"/>
  <c r="G433" i="9"/>
  <c r="I48" i="9"/>
  <c r="E57" i="9"/>
  <c r="E61" i="9"/>
  <c r="E65" i="9"/>
  <c r="G92" i="9"/>
  <c r="G96" i="9"/>
  <c r="G112" i="9"/>
  <c r="G115" i="9"/>
  <c r="I121" i="9"/>
  <c r="G134" i="9"/>
  <c r="K163" i="9"/>
  <c r="K166" i="9"/>
  <c r="K170" i="9"/>
  <c r="G221" i="9"/>
  <c r="K363" i="9"/>
  <c r="E554" i="9"/>
  <c r="G557" i="9"/>
  <c r="E573" i="9"/>
  <c r="G584" i="9"/>
  <c r="E608" i="9"/>
  <c r="I683" i="9"/>
  <c r="I687" i="9"/>
  <c r="G706" i="9"/>
  <c r="I729" i="9"/>
  <c r="K173" i="9"/>
  <c r="I207" i="9"/>
  <c r="G576" i="9"/>
  <c r="K167" i="9"/>
  <c r="K171" i="9"/>
  <c r="E263" i="9"/>
  <c r="G504" i="9"/>
  <c r="E555" i="9"/>
  <c r="G304" i="9"/>
  <c r="E48" i="9"/>
  <c r="E50" i="9"/>
  <c r="G216" i="9"/>
  <c r="E268" i="9"/>
  <c r="G361" i="9"/>
  <c r="G446" i="9"/>
  <c r="G502" i="9"/>
  <c r="G505" i="9"/>
  <c r="G611" i="9"/>
  <c r="G653" i="9"/>
  <c r="I658" i="9"/>
  <c r="E43" i="9"/>
  <c r="E45" i="9"/>
  <c r="G48" i="9"/>
  <c r="E84" i="9"/>
  <c r="G217" i="9"/>
  <c r="E262" i="9"/>
  <c r="G269" i="9"/>
  <c r="G287" i="9"/>
  <c r="G307" i="9"/>
  <c r="E313" i="9"/>
  <c r="E342" i="9"/>
  <c r="I361" i="9"/>
  <c r="G363" i="9"/>
  <c r="I366" i="9"/>
  <c r="G405" i="9"/>
  <c r="E426" i="9"/>
  <c r="E434" i="9"/>
  <c r="E436" i="9"/>
  <c r="I505" i="9"/>
  <c r="G558" i="9"/>
  <c r="E565" i="9"/>
  <c r="E571" i="9"/>
  <c r="E575" i="9"/>
  <c r="E581" i="9"/>
  <c r="I654" i="9"/>
  <c r="G684" i="9"/>
  <c r="I712" i="9"/>
  <c r="G730" i="9"/>
  <c r="G734" i="9"/>
  <c r="I708" i="9"/>
  <c r="E42" i="9"/>
  <c r="E82" i="9"/>
  <c r="E121" i="9"/>
  <c r="G286" i="9"/>
  <c r="G305" i="9"/>
  <c r="I354" i="9"/>
  <c r="G364" i="9"/>
  <c r="G366" i="9"/>
  <c r="G416" i="9"/>
  <c r="G555" i="9"/>
  <c r="E579" i="9"/>
  <c r="E46" i="9"/>
  <c r="G84" i="9"/>
  <c r="E123" i="9"/>
  <c r="G130" i="9"/>
  <c r="G245" i="9"/>
  <c r="E251" i="9"/>
  <c r="E270" i="9"/>
  <c r="E295" i="9"/>
  <c r="E331" i="9"/>
  <c r="G353" i="9"/>
  <c r="G360" i="9"/>
  <c r="G362" i="9"/>
  <c r="G374" i="9"/>
  <c r="G406" i="9"/>
  <c r="G413" i="9"/>
  <c r="G424" i="9"/>
  <c r="I426" i="9"/>
  <c r="E446" i="9"/>
  <c r="I503" i="9"/>
  <c r="I506" i="9"/>
  <c r="G554" i="9"/>
  <c r="E567" i="9"/>
  <c r="E583" i="9"/>
  <c r="I660" i="9"/>
  <c r="G681" i="9"/>
  <c r="G685" i="9"/>
  <c r="G687" i="9"/>
  <c r="G689" i="9"/>
  <c r="I727" i="9"/>
  <c r="I731" i="9"/>
  <c r="I735" i="9"/>
  <c r="G343" i="9"/>
  <c r="G341" i="9"/>
  <c r="I376" i="9"/>
  <c r="I374" i="9"/>
  <c r="I372" i="9"/>
  <c r="I370" i="9"/>
  <c r="I558" i="9"/>
  <c r="K688" i="9"/>
  <c r="K685" i="9"/>
  <c r="K681" i="9"/>
  <c r="K684" i="9"/>
  <c r="I45" i="9"/>
  <c r="G82" i="9"/>
  <c r="G105" i="9"/>
  <c r="I138" i="9"/>
  <c r="G174" i="9"/>
  <c r="G173" i="9"/>
  <c r="G171" i="9"/>
  <c r="G169" i="9"/>
  <c r="G167" i="9"/>
  <c r="E278" i="9"/>
  <c r="E307" i="9"/>
  <c r="E305" i="9"/>
  <c r="E352" i="9"/>
  <c r="E353" i="9"/>
  <c r="E350" i="9"/>
  <c r="G414" i="9"/>
  <c r="I583" i="9"/>
  <c r="E631" i="9"/>
  <c r="E630" i="9"/>
  <c r="I42" i="9"/>
  <c r="I49" i="9"/>
  <c r="G59" i="9"/>
  <c r="I63" i="9"/>
  <c r="E73" i="9"/>
  <c r="E74" i="9" s="1"/>
  <c r="G83" i="9"/>
  <c r="G86" i="9"/>
  <c r="I93" i="9"/>
  <c r="I102" i="9"/>
  <c r="G104" i="9"/>
  <c r="I105" i="9"/>
  <c r="I123" i="9"/>
  <c r="I129" i="9"/>
  <c r="I132" i="9"/>
  <c r="I134" i="9"/>
  <c r="I139" i="9"/>
  <c r="G163" i="9"/>
  <c r="G165" i="9"/>
  <c r="G170" i="9"/>
  <c r="K172" i="9"/>
  <c r="G219" i="9"/>
  <c r="G215" i="9"/>
  <c r="G279" i="9"/>
  <c r="E297" i="9"/>
  <c r="G298" i="9"/>
  <c r="G295" i="9"/>
  <c r="I335" i="9"/>
  <c r="I344" i="9"/>
  <c r="E349" i="9"/>
  <c r="I364" i="9"/>
  <c r="I360" i="9"/>
  <c r="I371" i="9"/>
  <c r="I377" i="9"/>
  <c r="G417" i="9"/>
  <c r="G425" i="9"/>
  <c r="E427" i="9"/>
  <c r="I456" i="9"/>
  <c r="I454" i="9"/>
  <c r="I450" i="9"/>
  <c r="I532" i="9"/>
  <c r="I531" i="9"/>
  <c r="I527" i="9"/>
  <c r="I528" i="9"/>
  <c r="G632" i="9"/>
  <c r="G628" i="9"/>
  <c r="G631" i="9"/>
  <c r="I711" i="9"/>
  <c r="I709" i="9"/>
  <c r="I707" i="9"/>
  <c r="I705" i="9"/>
  <c r="G735" i="9"/>
  <c r="G733" i="9"/>
  <c r="G731" i="9"/>
  <c r="G729" i="9"/>
  <c r="G727" i="9"/>
  <c r="I64" i="9"/>
  <c r="I130" i="9"/>
  <c r="I133" i="9"/>
  <c r="I136" i="9"/>
  <c r="I251" i="9"/>
  <c r="I254" i="9"/>
  <c r="G271" i="9"/>
  <c r="G268" i="9"/>
  <c r="E289" i="9"/>
  <c r="E286" i="9"/>
  <c r="I375" i="9"/>
  <c r="I557" i="9"/>
  <c r="I556" i="9"/>
  <c r="K689" i="9"/>
  <c r="I47" i="9"/>
  <c r="I60" i="9"/>
  <c r="G63" i="9"/>
  <c r="G123" i="9"/>
  <c r="I131" i="9"/>
  <c r="E296" i="9"/>
  <c r="E304" i="9"/>
  <c r="I373" i="9"/>
  <c r="I582" i="9"/>
  <c r="I581" i="9"/>
  <c r="I577" i="9"/>
  <c r="I571" i="9"/>
  <c r="I575" i="9"/>
  <c r="I565" i="9"/>
  <c r="K686" i="9"/>
  <c r="I44" i="9"/>
  <c r="I46" i="9"/>
  <c r="I59" i="9"/>
  <c r="E112" i="9"/>
  <c r="K132" i="9"/>
  <c r="G166" i="9"/>
  <c r="G168" i="9"/>
  <c r="G218" i="9"/>
  <c r="E277" i="9"/>
  <c r="E280" i="9"/>
  <c r="G289" i="9"/>
  <c r="G297" i="9"/>
  <c r="E351" i="9"/>
  <c r="K365" i="9"/>
  <c r="K361" i="9"/>
  <c r="G415" i="9"/>
  <c r="E416" i="9"/>
  <c r="E414" i="9"/>
  <c r="E424" i="9"/>
  <c r="G427" i="9"/>
  <c r="I453" i="9"/>
  <c r="I554" i="9"/>
  <c r="I567" i="9"/>
  <c r="E628" i="9"/>
  <c r="E632" i="9"/>
  <c r="K683" i="9"/>
  <c r="I706" i="9"/>
  <c r="I246" i="9"/>
  <c r="I472" i="9"/>
  <c r="I478" i="9"/>
  <c r="I502" i="9"/>
  <c r="G609" i="9"/>
  <c r="I728" i="9"/>
  <c r="I730" i="9"/>
  <c r="I732" i="9"/>
  <c r="K469" i="9"/>
  <c r="K477" i="9"/>
  <c r="G43" i="9"/>
  <c r="G47" i="9"/>
  <c r="G51" i="9"/>
  <c r="G58" i="9"/>
  <c r="G62" i="9"/>
  <c r="G66" i="9"/>
  <c r="I92" i="9"/>
  <c r="E94" i="9"/>
  <c r="E111" i="9"/>
  <c r="I113" i="9"/>
  <c r="E115" i="9"/>
  <c r="G129" i="9"/>
  <c r="K131" i="9"/>
  <c r="G133" i="9"/>
  <c r="K135" i="9"/>
  <c r="G137" i="9"/>
  <c r="G139" i="9"/>
  <c r="I165" i="9"/>
  <c r="I169" i="9"/>
  <c r="I173" i="9"/>
  <c r="I206" i="9"/>
  <c r="E208" i="9"/>
  <c r="I215" i="9"/>
  <c r="I217" i="9"/>
  <c r="I219" i="9"/>
  <c r="I221" i="9"/>
  <c r="E245" i="9"/>
  <c r="I314" i="9"/>
  <c r="I316" i="9"/>
  <c r="G324" i="9"/>
  <c r="G322" i="9"/>
  <c r="G332" i="9"/>
  <c r="E609" i="9"/>
  <c r="E610" i="9"/>
  <c r="E611" i="9"/>
  <c r="K136" i="9"/>
  <c r="K138" i="9"/>
  <c r="I174" i="9"/>
  <c r="G313" i="9"/>
  <c r="G315" i="9"/>
  <c r="E323" i="9"/>
  <c r="E325" i="9"/>
  <c r="G331" i="9"/>
  <c r="G333" i="9"/>
  <c r="G454" i="9"/>
  <c r="G452" i="9"/>
  <c r="G450" i="9"/>
  <c r="G455" i="9"/>
  <c r="G453" i="9"/>
  <c r="G451" i="9"/>
  <c r="K473" i="9"/>
  <c r="K660" i="9"/>
  <c r="K656" i="9"/>
  <c r="K652" i="9"/>
  <c r="K657" i="9"/>
  <c r="K653" i="9"/>
  <c r="K658" i="9"/>
  <c r="K654" i="9"/>
  <c r="E32" i="9"/>
  <c r="E38" i="9"/>
  <c r="G42" i="9"/>
  <c r="G46" i="9"/>
  <c r="G50" i="9"/>
  <c r="G57" i="9"/>
  <c r="I58" i="9"/>
  <c r="G61" i="9"/>
  <c r="I62" i="9"/>
  <c r="G65" i="9"/>
  <c r="E83" i="9"/>
  <c r="E93" i="9"/>
  <c r="I95" i="9"/>
  <c r="G103" i="9"/>
  <c r="G106" i="9"/>
  <c r="I112" i="9"/>
  <c r="E114" i="9"/>
  <c r="G122" i="9"/>
  <c r="K130" i="9"/>
  <c r="G132" i="9"/>
  <c r="K134" i="9"/>
  <c r="G136" i="9"/>
  <c r="G138" i="9"/>
  <c r="I164" i="9"/>
  <c r="I168" i="9"/>
  <c r="I172" i="9"/>
  <c r="I205" i="9"/>
  <c r="E207" i="9"/>
  <c r="E244" i="9"/>
  <c r="I252" i="9"/>
  <c r="E254" i="9"/>
  <c r="G261" i="9"/>
  <c r="G278" i="9"/>
  <c r="G296" i="9"/>
  <c r="I305" i="9"/>
  <c r="I313" i="9"/>
  <c r="G316" i="9"/>
  <c r="E322" i="9"/>
  <c r="I325" i="9"/>
  <c r="I323" i="9"/>
  <c r="E341" i="9"/>
  <c r="E343" i="9"/>
  <c r="E405" i="9"/>
  <c r="E406" i="9"/>
  <c r="G480" i="9"/>
  <c r="G476" i="9"/>
  <c r="G472" i="9"/>
  <c r="G481" i="9"/>
  <c r="G477" i="9"/>
  <c r="G473" i="9"/>
  <c r="G469" i="9"/>
  <c r="G482" i="9"/>
  <c r="G478" i="9"/>
  <c r="G474" i="9"/>
  <c r="G470" i="9"/>
  <c r="G581" i="9"/>
  <c r="G577" i="9"/>
  <c r="G573" i="9"/>
  <c r="G569" i="9"/>
  <c r="G565" i="9"/>
  <c r="G582" i="9"/>
  <c r="G578" i="9"/>
  <c r="G574" i="9"/>
  <c r="G570" i="9"/>
  <c r="G566" i="9"/>
  <c r="G583" i="9"/>
  <c r="G579" i="9"/>
  <c r="G575" i="9"/>
  <c r="G571" i="9"/>
  <c r="G567" i="9"/>
  <c r="G658" i="9"/>
  <c r="G654" i="9"/>
  <c r="G659" i="9"/>
  <c r="G655" i="9"/>
  <c r="G660" i="9"/>
  <c r="G656" i="9"/>
  <c r="G652" i="9"/>
  <c r="E95" i="9"/>
  <c r="I170" i="9"/>
  <c r="I306" i="9"/>
  <c r="K482" i="9"/>
  <c r="K478" i="9"/>
  <c r="K474" i="9"/>
  <c r="K470" i="9"/>
  <c r="K479" i="9"/>
  <c r="K475" i="9"/>
  <c r="K471" i="9"/>
  <c r="K480" i="9"/>
  <c r="K476" i="9"/>
  <c r="K472" i="9"/>
  <c r="G530" i="9"/>
  <c r="G528" i="9"/>
  <c r="G531" i="9"/>
  <c r="G529" i="9"/>
  <c r="G527" i="9"/>
  <c r="G45" i="9"/>
  <c r="I57" i="9"/>
  <c r="G60" i="9"/>
  <c r="I61" i="9"/>
  <c r="I111" i="9"/>
  <c r="K129" i="9"/>
  <c r="G131" i="9"/>
  <c r="K133" i="9"/>
  <c r="I163" i="9"/>
  <c r="I167" i="9"/>
  <c r="I214" i="9"/>
  <c r="I216" i="9"/>
  <c r="I218" i="9"/>
  <c r="E269" i="9"/>
  <c r="E287" i="9"/>
  <c r="I304" i="9"/>
  <c r="E306" i="9"/>
  <c r="G314" i="9"/>
  <c r="E316" i="9"/>
  <c r="E314" i="9"/>
  <c r="I322" i="9"/>
  <c r="G325" i="9"/>
  <c r="E334" i="9"/>
  <c r="E332" i="9"/>
  <c r="G342" i="9"/>
  <c r="G340" i="9"/>
  <c r="I446" i="9"/>
  <c r="G564" i="9"/>
  <c r="G580" i="9"/>
  <c r="I611" i="9"/>
  <c r="I612" i="9"/>
  <c r="I608" i="9"/>
  <c r="I609" i="9"/>
  <c r="I471" i="9"/>
  <c r="I475" i="9"/>
  <c r="I479" i="9"/>
  <c r="I564" i="9"/>
  <c r="E566" i="9"/>
  <c r="I568" i="9"/>
  <c r="E570" i="9"/>
  <c r="I572" i="9"/>
  <c r="E574" i="9"/>
  <c r="I576" i="9"/>
  <c r="E578" i="9"/>
  <c r="I580" i="9"/>
  <c r="E582" i="9"/>
  <c r="I584" i="9"/>
  <c r="G608" i="9"/>
  <c r="G612" i="9"/>
  <c r="I653" i="9"/>
  <c r="I657" i="9"/>
  <c r="I469" i="9"/>
  <c r="I473" i="9"/>
  <c r="I477" i="9"/>
  <c r="E564" i="9"/>
  <c r="I566" i="9"/>
  <c r="E568" i="9"/>
  <c r="I570" i="9"/>
  <c r="E572" i="9"/>
  <c r="I574" i="9"/>
  <c r="E576" i="9"/>
  <c r="I578" i="9"/>
  <c r="E580" i="9"/>
  <c r="G610" i="9"/>
  <c r="I655" i="9"/>
  <c r="G125" i="9" l="1"/>
  <c r="G116" i="9"/>
  <c r="I308" i="9"/>
  <c r="I437" i="9"/>
  <c r="E107" i="9"/>
  <c r="G344" i="9"/>
  <c r="G354" i="9"/>
  <c r="I633" i="9"/>
  <c r="I125" i="9"/>
  <c r="G437" i="9"/>
  <c r="E437" i="9"/>
  <c r="E264" i="9"/>
  <c r="G264" i="9"/>
  <c r="E52" i="9"/>
  <c r="I690" i="9"/>
  <c r="E67" i="9"/>
  <c r="E559" i="9"/>
  <c r="G713" i="9"/>
  <c r="G255" i="9"/>
  <c r="G209" i="9"/>
  <c r="I507" i="9"/>
  <c r="G272" i="9"/>
  <c r="I107" i="9"/>
  <c r="I428" i="9"/>
  <c r="G378" i="9"/>
  <c r="G246" i="9"/>
  <c r="I367" i="9"/>
  <c r="E317" i="9"/>
  <c r="G533" i="9"/>
  <c r="E419" i="9"/>
  <c r="G367" i="9"/>
  <c r="I457" i="9"/>
  <c r="G428" i="9"/>
  <c r="G419" i="9"/>
  <c r="I533" i="9"/>
  <c r="G308" i="9"/>
  <c r="G507" i="9"/>
  <c r="G97" i="9"/>
  <c r="G107" i="9"/>
  <c r="K690" i="9"/>
  <c r="E125" i="9"/>
  <c r="G281" i="9"/>
  <c r="K175" i="9"/>
  <c r="G408" i="9"/>
  <c r="E614" i="9"/>
  <c r="I736" i="9"/>
  <c r="G690" i="9"/>
  <c r="E335" i="9"/>
  <c r="E246" i="9"/>
  <c r="E428" i="9"/>
  <c r="K367" i="9"/>
  <c r="G290" i="9"/>
  <c r="G222" i="9"/>
  <c r="E299" i="9"/>
  <c r="G633" i="9"/>
  <c r="E272" i="9"/>
  <c r="E209" i="9"/>
  <c r="G559" i="9"/>
  <c r="E308" i="9"/>
  <c r="I116" i="9"/>
  <c r="E326" i="9"/>
  <c r="E255" i="9"/>
  <c r="I209" i="9"/>
  <c r="E87" i="9"/>
  <c r="E354" i="9"/>
  <c r="G175" i="9"/>
  <c r="G614" i="9"/>
  <c r="E290" i="9"/>
  <c r="G299" i="9"/>
  <c r="G87" i="9"/>
  <c r="I317" i="9"/>
  <c r="K141" i="9"/>
  <c r="E633" i="9"/>
  <c r="E281" i="9"/>
  <c r="G736" i="9"/>
  <c r="I378" i="9"/>
  <c r="I222" i="9"/>
  <c r="E344" i="9"/>
  <c r="I255" i="9"/>
  <c r="I559" i="9"/>
  <c r="I661" i="9"/>
  <c r="G661" i="9"/>
  <c r="E408" i="9"/>
  <c r="E97" i="9"/>
  <c r="I713" i="9"/>
  <c r="I141" i="9"/>
  <c r="I97" i="9"/>
  <c r="I483" i="9"/>
  <c r="I614" i="9"/>
  <c r="G585" i="9"/>
  <c r="I67" i="9"/>
  <c r="G141" i="9"/>
  <c r="G457" i="9"/>
  <c r="G335" i="9"/>
  <c r="G317" i="9"/>
  <c r="K483" i="9"/>
  <c r="E585" i="9"/>
  <c r="I585" i="9"/>
  <c r="I326" i="9"/>
  <c r="I175" i="9"/>
  <c r="G483" i="9"/>
  <c r="G52" i="9"/>
  <c r="K661" i="9"/>
  <c r="G326" i="9"/>
  <c r="E116" i="9"/>
  <c r="G67" i="9"/>
</calcChain>
</file>

<file path=xl/sharedStrings.xml><?xml version="1.0" encoding="utf-8"?>
<sst xmlns="http://schemas.openxmlformats.org/spreadsheetml/2006/main" count="626" uniqueCount="283">
  <si>
    <t>３年生以前</t>
    <rPh sb="1" eb="3">
      <t>ネンセイ</t>
    </rPh>
    <rPh sb="3" eb="5">
      <t>イゼン</t>
    </rPh>
    <phoneticPr fontId="1"/>
  </si>
  <si>
    <t>４年生</t>
    <rPh sb="1" eb="3">
      <t>ネンセイ</t>
    </rPh>
    <phoneticPr fontId="1"/>
  </si>
  <si>
    <t>５年生</t>
    <rPh sb="1" eb="3">
      <t>ネンセイ</t>
    </rPh>
    <phoneticPr fontId="1"/>
  </si>
  <si>
    <t>１箇所</t>
    <rPh sb="1" eb="3">
      <t>カショ</t>
    </rPh>
    <phoneticPr fontId="1"/>
  </si>
  <si>
    <t>２箇所</t>
    <rPh sb="1" eb="3">
      <t>カショ</t>
    </rPh>
    <phoneticPr fontId="1"/>
  </si>
  <si>
    <t>３箇所</t>
    <rPh sb="1" eb="3">
      <t>カショ</t>
    </rPh>
    <phoneticPr fontId="1"/>
  </si>
  <si>
    <t>４箇所以上</t>
    <rPh sb="1" eb="3">
      <t>カショ</t>
    </rPh>
    <rPh sb="3" eb="5">
      <t>イジョウ</t>
    </rPh>
    <phoneticPr fontId="1"/>
  </si>
  <si>
    <t>その他</t>
    <rPh sb="2" eb="3">
      <t>タ</t>
    </rPh>
    <phoneticPr fontId="1"/>
  </si>
  <si>
    <t>出身大学である</t>
    <rPh sb="0" eb="2">
      <t>シュッシン</t>
    </rPh>
    <rPh sb="2" eb="4">
      <t>ダイガク</t>
    </rPh>
    <phoneticPr fontId="1"/>
  </si>
  <si>
    <t>カンファレンスへの参加</t>
    <rPh sb="9" eb="11">
      <t>サンカ</t>
    </rPh>
    <phoneticPr fontId="1"/>
  </si>
  <si>
    <t>勤務開始前の準備</t>
    <rPh sb="0" eb="2">
      <t>キンム</t>
    </rPh>
    <rPh sb="2" eb="5">
      <t>カイシマエ</t>
    </rPh>
    <rPh sb="6" eb="8">
      <t>ジュンビ</t>
    </rPh>
    <phoneticPr fontId="1"/>
  </si>
  <si>
    <t>満足</t>
    <rPh sb="0" eb="2">
      <t>マンゾク</t>
    </rPh>
    <phoneticPr fontId="1"/>
  </si>
  <si>
    <t>不満</t>
    <rPh sb="0" eb="2">
      <t>フマン</t>
    </rPh>
    <phoneticPr fontId="1"/>
  </si>
  <si>
    <t>４ヵ月以上</t>
    <rPh sb="2" eb="3">
      <t>ゲツ</t>
    </rPh>
    <rPh sb="3" eb="5">
      <t>イジョウ</t>
    </rPh>
    <phoneticPr fontId="1"/>
  </si>
  <si>
    <t>道外</t>
    <rPh sb="0" eb="2">
      <t>ドウガイ</t>
    </rPh>
    <phoneticPr fontId="1"/>
  </si>
  <si>
    <t>未定</t>
    <rPh sb="0" eb="2">
      <t>ミテイ</t>
    </rPh>
    <phoneticPr fontId="1"/>
  </si>
  <si>
    <t>臨床研修を受けた病院である</t>
    <rPh sb="0" eb="2">
      <t>リンショウ</t>
    </rPh>
    <rPh sb="2" eb="4">
      <t>ケンシュウ</t>
    </rPh>
    <rPh sb="5" eb="6">
      <t>ウ</t>
    </rPh>
    <rPh sb="8" eb="10">
      <t>ビョウイン</t>
    </rPh>
    <phoneticPr fontId="1"/>
  </si>
  <si>
    <t>小児科</t>
    <rPh sb="0" eb="3">
      <t>ショウニカ</t>
    </rPh>
    <phoneticPr fontId="1"/>
  </si>
  <si>
    <t>精神科</t>
    <rPh sb="0" eb="3">
      <t>セイシンカ</t>
    </rPh>
    <phoneticPr fontId="1"/>
  </si>
  <si>
    <t>眼科</t>
    <rPh sb="0" eb="2">
      <t>ガンカ</t>
    </rPh>
    <phoneticPr fontId="1"/>
  </si>
  <si>
    <t>耳鼻咽喉科</t>
    <rPh sb="0" eb="2">
      <t>ジビ</t>
    </rPh>
    <rPh sb="2" eb="5">
      <t>インコウカ</t>
    </rPh>
    <phoneticPr fontId="1"/>
  </si>
  <si>
    <t>脳神経外科</t>
    <rPh sb="0" eb="3">
      <t>ノウシンケイ</t>
    </rPh>
    <rPh sb="3" eb="5">
      <t>ゲカ</t>
    </rPh>
    <phoneticPr fontId="1"/>
  </si>
  <si>
    <t>麻酔科</t>
    <rPh sb="0" eb="3">
      <t>マスイカ</t>
    </rPh>
    <phoneticPr fontId="1"/>
  </si>
  <si>
    <t>救急科</t>
    <rPh sb="0" eb="3">
      <t>キュウキュウカ</t>
    </rPh>
    <phoneticPr fontId="1"/>
  </si>
  <si>
    <t>形成外科</t>
    <rPh sb="0" eb="2">
      <t>ケイセイ</t>
    </rPh>
    <rPh sb="2" eb="4">
      <t>ゲカ</t>
    </rPh>
    <phoneticPr fontId="1"/>
  </si>
  <si>
    <t>初期臨床研修中</t>
    <rPh sb="0" eb="2">
      <t>ショキ</t>
    </rPh>
    <rPh sb="2" eb="4">
      <t>リンショウ</t>
    </rPh>
    <rPh sb="4" eb="7">
      <t>ケンシュウチュウ</t>
    </rPh>
    <phoneticPr fontId="1"/>
  </si>
  <si>
    <t>まだ決めていない</t>
    <rPh sb="2" eb="3">
      <t>キ</t>
    </rPh>
    <phoneticPr fontId="1"/>
  </si>
  <si>
    <t>特になし</t>
    <rPh sb="0" eb="1">
      <t>トク</t>
    </rPh>
    <phoneticPr fontId="1"/>
  </si>
  <si>
    <t>Webサイト</t>
    <phoneticPr fontId="1"/>
  </si>
  <si>
    <t>仕事のやりがい</t>
    <rPh sb="0" eb="2">
      <t>シゴト</t>
    </rPh>
    <phoneticPr fontId="1"/>
  </si>
  <si>
    <t>職場の雰囲気</t>
    <rPh sb="0" eb="2">
      <t>ショクバ</t>
    </rPh>
    <rPh sb="3" eb="6">
      <t>フンイキ</t>
    </rPh>
    <phoneticPr fontId="1"/>
  </si>
  <si>
    <t>道内（札幌）</t>
    <rPh sb="0" eb="2">
      <t>ドウナイ</t>
    </rPh>
    <rPh sb="3" eb="5">
      <t>サッポロ</t>
    </rPh>
    <phoneticPr fontId="1"/>
  </si>
  <si>
    <t>道内（旭川）</t>
    <rPh sb="0" eb="2">
      <t>ドウナイ</t>
    </rPh>
    <rPh sb="3" eb="5">
      <t>アサヒカワ</t>
    </rPh>
    <phoneticPr fontId="1"/>
  </si>
  <si>
    <t>診療所</t>
    <rPh sb="0" eb="3">
      <t>シンリョウジョ</t>
    </rPh>
    <phoneticPr fontId="1"/>
  </si>
  <si>
    <t>医師不足地域での医療への情熱</t>
    <rPh sb="0" eb="2">
      <t>イシ</t>
    </rPh>
    <rPh sb="2" eb="4">
      <t>ブソク</t>
    </rPh>
    <rPh sb="4" eb="6">
      <t>チイキ</t>
    </rPh>
    <rPh sb="8" eb="10">
      <t>イリョウ</t>
    </rPh>
    <rPh sb="12" eb="14">
      <t>ジョウネツ</t>
    </rPh>
    <phoneticPr fontId="1"/>
  </si>
  <si>
    <t>②医療機関等に関すること</t>
    <rPh sb="1" eb="3">
      <t>イリョウ</t>
    </rPh>
    <rPh sb="3" eb="5">
      <t>キカン</t>
    </rPh>
    <rPh sb="5" eb="6">
      <t>トウ</t>
    </rPh>
    <rPh sb="7" eb="8">
      <t>カン</t>
    </rPh>
    <phoneticPr fontId="1"/>
  </si>
  <si>
    <t>③勤務環境・条件等に関すること</t>
    <rPh sb="1" eb="3">
      <t>キンム</t>
    </rPh>
    <rPh sb="3" eb="5">
      <t>カンキョウ</t>
    </rPh>
    <rPh sb="6" eb="8">
      <t>ジョウケン</t>
    </rPh>
    <rPh sb="8" eb="9">
      <t>トウ</t>
    </rPh>
    <rPh sb="10" eb="11">
      <t>カン</t>
    </rPh>
    <phoneticPr fontId="1"/>
  </si>
  <si>
    <t>H29</t>
  </si>
  <si>
    <t>初期臨床研修医師に対するアンケート調査結果</t>
    <rPh sb="0" eb="2">
      <t>ショキ</t>
    </rPh>
    <rPh sb="2" eb="4">
      <t>リンショウ</t>
    </rPh>
    <rPh sb="4" eb="6">
      <t>ケンシュウ</t>
    </rPh>
    <rPh sb="6" eb="8">
      <t>イシ</t>
    </rPh>
    <rPh sb="9" eb="10">
      <t>タイ</t>
    </rPh>
    <rPh sb="17" eb="19">
      <t>チョウサ</t>
    </rPh>
    <rPh sb="19" eb="21">
      <t>ケッカ</t>
    </rPh>
    <phoneticPr fontId="6"/>
  </si>
  <si>
    <t>１　調査目的</t>
    <rPh sb="2" eb="4">
      <t>チョウサ</t>
    </rPh>
    <rPh sb="4" eb="6">
      <t>モクテキ</t>
    </rPh>
    <phoneticPr fontId="1"/>
  </si>
  <si>
    <t>　　道内の医療機関に勤務する臨床研修医師に対し、研修修了後の進路等に関する意向を調査し、</t>
    <rPh sb="2" eb="4">
      <t>ドウナイ</t>
    </rPh>
    <rPh sb="5" eb="7">
      <t>イリョウ</t>
    </rPh>
    <rPh sb="7" eb="9">
      <t>キカン</t>
    </rPh>
    <rPh sb="10" eb="12">
      <t>キンム</t>
    </rPh>
    <rPh sb="14" eb="16">
      <t>リンショウ</t>
    </rPh>
    <rPh sb="16" eb="18">
      <t>ケンシュウ</t>
    </rPh>
    <rPh sb="18" eb="20">
      <t>イシ</t>
    </rPh>
    <rPh sb="21" eb="22">
      <t>タイ</t>
    </rPh>
    <rPh sb="24" eb="26">
      <t>ケンシュウ</t>
    </rPh>
    <rPh sb="26" eb="29">
      <t>シュウリョウゴ</t>
    </rPh>
    <rPh sb="30" eb="32">
      <t>シンロ</t>
    </rPh>
    <rPh sb="32" eb="33">
      <t>トウ</t>
    </rPh>
    <rPh sb="34" eb="35">
      <t>カン</t>
    </rPh>
    <rPh sb="37" eb="39">
      <t>イコウ</t>
    </rPh>
    <rPh sb="40" eb="42">
      <t>チョウサ</t>
    </rPh>
    <phoneticPr fontId="1"/>
  </si>
  <si>
    <t>　今後の臨床研修医師の確保に資することを目的とする。</t>
    <rPh sb="1" eb="3">
      <t>コンゴ</t>
    </rPh>
    <rPh sb="4" eb="6">
      <t>リンショウ</t>
    </rPh>
    <rPh sb="6" eb="8">
      <t>ケンシュウ</t>
    </rPh>
    <rPh sb="8" eb="10">
      <t>イシ</t>
    </rPh>
    <rPh sb="11" eb="13">
      <t>カクホ</t>
    </rPh>
    <rPh sb="14" eb="15">
      <t>シ</t>
    </rPh>
    <rPh sb="20" eb="22">
      <t>モクテキ</t>
    </rPh>
    <phoneticPr fontId="1"/>
  </si>
  <si>
    <t>２　調査対象</t>
    <rPh sb="2" eb="4">
      <t>チョウサ</t>
    </rPh>
    <rPh sb="4" eb="6">
      <t>タイショウ</t>
    </rPh>
    <phoneticPr fontId="1"/>
  </si>
  <si>
    <t>　　道内の臨床研修病院で初期臨床研修中である全ての医師</t>
    <rPh sb="2" eb="4">
      <t>ドウナイ</t>
    </rPh>
    <rPh sb="5" eb="7">
      <t>リンショウ</t>
    </rPh>
    <rPh sb="7" eb="9">
      <t>ケンシュウ</t>
    </rPh>
    <rPh sb="9" eb="11">
      <t>ビョウイン</t>
    </rPh>
    <rPh sb="12" eb="14">
      <t>ショキ</t>
    </rPh>
    <rPh sb="14" eb="16">
      <t>リンショウ</t>
    </rPh>
    <rPh sb="16" eb="19">
      <t>ケンシュウチュウ</t>
    </rPh>
    <rPh sb="22" eb="23">
      <t>スベ</t>
    </rPh>
    <rPh sb="25" eb="27">
      <t>イシ</t>
    </rPh>
    <phoneticPr fontId="1"/>
  </si>
  <si>
    <t>３　調査方法</t>
    <rPh sb="2" eb="4">
      <t>チョウサ</t>
    </rPh>
    <rPh sb="4" eb="6">
      <t>ホウホウ</t>
    </rPh>
    <phoneticPr fontId="1"/>
  </si>
  <si>
    <t>　（２）　各臨床研修病院がアンケート用紙を取りまとめ、道が回収</t>
    <rPh sb="5" eb="6">
      <t>カク</t>
    </rPh>
    <rPh sb="6" eb="8">
      <t>リンショウ</t>
    </rPh>
    <rPh sb="8" eb="10">
      <t>ケンシュウ</t>
    </rPh>
    <rPh sb="10" eb="12">
      <t>ビョウイン</t>
    </rPh>
    <rPh sb="18" eb="20">
      <t>ヨウシ</t>
    </rPh>
    <rPh sb="21" eb="22">
      <t>ト</t>
    </rPh>
    <rPh sb="27" eb="28">
      <t>ドウ</t>
    </rPh>
    <rPh sb="29" eb="31">
      <t>カイシュウ</t>
    </rPh>
    <phoneticPr fontId="1"/>
  </si>
  <si>
    <t>４　アンケート内容</t>
    <rPh sb="7" eb="9">
      <t>ナイヨウ</t>
    </rPh>
    <phoneticPr fontId="1"/>
  </si>
  <si>
    <t>　　初期臨床研修医の基本情報、臨床研修内容又は地域勤務について　等</t>
    <rPh sb="2" eb="4">
      <t>ショキ</t>
    </rPh>
    <rPh sb="4" eb="6">
      <t>リンショウ</t>
    </rPh>
    <rPh sb="6" eb="9">
      <t>ケンシュウイ</t>
    </rPh>
    <rPh sb="10" eb="12">
      <t>キホン</t>
    </rPh>
    <rPh sb="12" eb="14">
      <t>ジョウホウ</t>
    </rPh>
    <rPh sb="15" eb="17">
      <t>リンショウ</t>
    </rPh>
    <rPh sb="17" eb="19">
      <t>ケンシュウ</t>
    </rPh>
    <rPh sb="19" eb="21">
      <t>ナイヨウ</t>
    </rPh>
    <rPh sb="21" eb="22">
      <t>マタ</t>
    </rPh>
    <rPh sb="23" eb="25">
      <t>チイキ</t>
    </rPh>
    <rPh sb="25" eb="27">
      <t>キンム</t>
    </rPh>
    <rPh sb="32" eb="33">
      <t>トウ</t>
    </rPh>
    <phoneticPr fontId="1"/>
  </si>
  <si>
    <t>５　回答数</t>
    <rPh sb="2" eb="5">
      <t>カイトウスウ</t>
    </rPh>
    <phoneticPr fontId="1"/>
  </si>
  <si>
    <t>R1</t>
    <phoneticPr fontId="6"/>
  </si>
  <si>
    <t>対象者数</t>
    <rPh sb="0" eb="3">
      <t>タイショウシャ</t>
    </rPh>
    <rPh sb="3" eb="4">
      <t>スウ</t>
    </rPh>
    <phoneticPr fontId="6"/>
  </si>
  <si>
    <t>回答数</t>
    <rPh sb="0" eb="3">
      <t>カイトウスウ</t>
    </rPh>
    <phoneticPr fontId="6"/>
  </si>
  <si>
    <t>回収率</t>
    <rPh sb="0" eb="3">
      <t>カイシュウリツ</t>
    </rPh>
    <phoneticPr fontId="6"/>
  </si>
  <si>
    <t>■　回答者自身の状況について</t>
    <rPh sb="2" eb="5">
      <t>カイトウシャ</t>
    </rPh>
    <rPh sb="5" eb="7">
      <t>ジシン</t>
    </rPh>
    <rPh sb="8" eb="10">
      <t>ジョウキョウ</t>
    </rPh>
    <phoneticPr fontId="1"/>
  </si>
  <si>
    <t>①　性別</t>
    <rPh sb="2" eb="4">
      <t>セイベツ</t>
    </rPh>
    <phoneticPr fontId="6"/>
  </si>
  <si>
    <t>男性</t>
    <rPh sb="0" eb="2">
      <t>ダンセイ</t>
    </rPh>
    <phoneticPr fontId="6"/>
  </si>
  <si>
    <t>女性</t>
    <rPh sb="0" eb="2">
      <t>ジョセイ</t>
    </rPh>
    <phoneticPr fontId="6"/>
  </si>
  <si>
    <t>計</t>
    <rPh sb="0" eb="1">
      <t>ケイ</t>
    </rPh>
    <phoneticPr fontId="6"/>
  </si>
  <si>
    <t>②　研修年次</t>
    <rPh sb="2" eb="4">
      <t>ケンシュウ</t>
    </rPh>
    <rPh sb="4" eb="6">
      <t>ネンジ</t>
    </rPh>
    <phoneticPr fontId="6"/>
  </si>
  <si>
    <t>R1</t>
    <phoneticPr fontId="1"/>
  </si>
  <si>
    <t>1年目</t>
    <rPh sb="1" eb="3">
      <t>ネンメ</t>
    </rPh>
    <phoneticPr fontId="6"/>
  </si>
  <si>
    <t>2年目</t>
    <rPh sb="1" eb="3">
      <t>ネンメ</t>
    </rPh>
    <phoneticPr fontId="6"/>
  </si>
  <si>
    <t>③　出身地</t>
    <rPh sb="2" eb="5">
      <t>シュッシンチ</t>
    </rPh>
    <phoneticPr fontId="6"/>
  </si>
  <si>
    <t>北海道</t>
    <rPh sb="0" eb="3">
      <t>ホッカイドウ</t>
    </rPh>
    <phoneticPr fontId="6"/>
  </si>
  <si>
    <t>東北地方</t>
    <rPh sb="0" eb="2">
      <t>トウホク</t>
    </rPh>
    <rPh sb="2" eb="4">
      <t>チホウ</t>
    </rPh>
    <phoneticPr fontId="6"/>
  </si>
  <si>
    <t>関東地方</t>
    <rPh sb="0" eb="2">
      <t>カントウ</t>
    </rPh>
    <rPh sb="2" eb="4">
      <t>チホウ</t>
    </rPh>
    <phoneticPr fontId="6"/>
  </si>
  <si>
    <t>中部地方</t>
    <rPh sb="0" eb="2">
      <t>チュウブ</t>
    </rPh>
    <rPh sb="2" eb="4">
      <t>チホウ</t>
    </rPh>
    <phoneticPr fontId="6"/>
  </si>
  <si>
    <t>近畿地方</t>
    <rPh sb="0" eb="2">
      <t>キンキ</t>
    </rPh>
    <rPh sb="2" eb="4">
      <t>チホウ</t>
    </rPh>
    <phoneticPr fontId="6"/>
  </si>
  <si>
    <t>中国地方</t>
    <rPh sb="0" eb="2">
      <t>チュウゴク</t>
    </rPh>
    <rPh sb="2" eb="4">
      <t>チホウ</t>
    </rPh>
    <phoneticPr fontId="6"/>
  </si>
  <si>
    <t>四国地方</t>
    <rPh sb="0" eb="2">
      <t>シコク</t>
    </rPh>
    <rPh sb="2" eb="4">
      <t>チホウ</t>
    </rPh>
    <phoneticPr fontId="6"/>
  </si>
  <si>
    <t>九州・沖縄地方</t>
    <rPh sb="0" eb="2">
      <t>キュウシュウ</t>
    </rPh>
    <rPh sb="3" eb="5">
      <t>オキナワ</t>
    </rPh>
    <rPh sb="5" eb="7">
      <t>チホウ</t>
    </rPh>
    <phoneticPr fontId="6"/>
  </si>
  <si>
    <t>国外</t>
    <rPh sb="0" eb="2">
      <t>コクガイ</t>
    </rPh>
    <phoneticPr fontId="6"/>
  </si>
  <si>
    <t>無回答</t>
    <rPh sb="0" eb="3">
      <t>ムカイトウ</t>
    </rPh>
    <phoneticPr fontId="6"/>
  </si>
  <si>
    <t>-</t>
    <phoneticPr fontId="1"/>
  </si>
  <si>
    <t>④　出身大学</t>
    <rPh sb="2" eb="4">
      <t>シュッシン</t>
    </rPh>
    <rPh sb="4" eb="6">
      <t>ダイガク</t>
    </rPh>
    <phoneticPr fontId="6"/>
  </si>
  <si>
    <t>⑤　研修先</t>
    <rPh sb="2" eb="5">
      <t>ケンシュウサキ</t>
    </rPh>
    <phoneticPr fontId="1"/>
  </si>
  <si>
    <t>大学病院</t>
    <rPh sb="0" eb="2">
      <t>ダイガク</t>
    </rPh>
    <rPh sb="2" eb="4">
      <t>ビョウイン</t>
    </rPh>
    <phoneticPr fontId="6"/>
  </si>
  <si>
    <t>臨床研修病院</t>
    <rPh sb="0" eb="2">
      <t>リンショウ</t>
    </rPh>
    <rPh sb="2" eb="4">
      <t>ケンシュウ</t>
    </rPh>
    <rPh sb="4" eb="6">
      <t>ビョウイン</t>
    </rPh>
    <phoneticPr fontId="6"/>
  </si>
  <si>
    <t>■　現在勤務している医療機関の研修環境等について</t>
    <rPh sb="2" eb="4">
      <t>ゲンザイ</t>
    </rPh>
    <rPh sb="4" eb="6">
      <t>キンム</t>
    </rPh>
    <rPh sb="10" eb="12">
      <t>イリョウ</t>
    </rPh>
    <rPh sb="12" eb="14">
      <t>キカン</t>
    </rPh>
    <rPh sb="15" eb="17">
      <t>ケンシュウ</t>
    </rPh>
    <rPh sb="17" eb="20">
      <t>カンキョウナド</t>
    </rPh>
    <phoneticPr fontId="1"/>
  </si>
  <si>
    <t>問１　「臨床研修病院」について、いつ頃から意識し、実際に病院見学等の活動を開始したか</t>
    <rPh sb="0" eb="1">
      <t>トイ</t>
    </rPh>
    <rPh sb="4" eb="6">
      <t>リンショウ</t>
    </rPh>
    <rPh sb="6" eb="8">
      <t>ケンシュウ</t>
    </rPh>
    <rPh sb="8" eb="10">
      <t>ビョウイン</t>
    </rPh>
    <rPh sb="18" eb="19">
      <t>ゴロ</t>
    </rPh>
    <rPh sb="21" eb="23">
      <t>イシキ</t>
    </rPh>
    <rPh sb="25" eb="27">
      <t>ジッサイ</t>
    </rPh>
    <rPh sb="28" eb="30">
      <t>ビョウイン</t>
    </rPh>
    <rPh sb="30" eb="32">
      <t>ケンガク</t>
    </rPh>
    <rPh sb="32" eb="33">
      <t>トウ</t>
    </rPh>
    <rPh sb="34" eb="36">
      <t>カツドウ</t>
    </rPh>
    <rPh sb="37" eb="39">
      <t>カイシ</t>
    </rPh>
    <phoneticPr fontId="1"/>
  </si>
  <si>
    <t>①　研修を考え始めた学年</t>
    <rPh sb="2" eb="4">
      <t>ケンシュウ</t>
    </rPh>
    <rPh sb="5" eb="6">
      <t>カンガ</t>
    </rPh>
    <rPh sb="7" eb="8">
      <t>ハジ</t>
    </rPh>
    <rPh sb="10" eb="12">
      <t>ガクネン</t>
    </rPh>
    <phoneticPr fontId="1"/>
  </si>
  <si>
    <t>６年生</t>
    <rPh sb="1" eb="3">
      <t>ネンセイ</t>
    </rPh>
    <phoneticPr fontId="6"/>
  </si>
  <si>
    <t>－</t>
  </si>
  <si>
    <t>②　病院見学を始めた学年</t>
    <rPh sb="2" eb="4">
      <t>ビョウイン</t>
    </rPh>
    <rPh sb="4" eb="6">
      <t>ケンガク</t>
    </rPh>
    <rPh sb="7" eb="8">
      <t>ハジ</t>
    </rPh>
    <rPh sb="10" eb="12">
      <t>ガクネン</t>
    </rPh>
    <phoneticPr fontId="1"/>
  </si>
  <si>
    <t>③　病院見学を行った数</t>
    <rPh sb="2" eb="4">
      <t>ビョウイン</t>
    </rPh>
    <rPh sb="4" eb="6">
      <t>ケンガク</t>
    </rPh>
    <rPh sb="7" eb="8">
      <t>オコナ</t>
    </rPh>
    <rPh sb="10" eb="11">
      <t>カズ</t>
    </rPh>
    <phoneticPr fontId="1"/>
  </si>
  <si>
    <t>H29</t>
    <phoneticPr fontId="1"/>
  </si>
  <si>
    <t>④　合同プレゼンテーション札幌への参加</t>
    <rPh sb="2" eb="4">
      <t>ゴウドウ</t>
    </rPh>
    <rPh sb="13" eb="15">
      <t>サッポロ</t>
    </rPh>
    <rPh sb="17" eb="19">
      <t>サンカ</t>
    </rPh>
    <phoneticPr fontId="1"/>
  </si>
  <si>
    <t>無回答or不参加</t>
    <rPh sb="0" eb="3">
      <t>ムカイトウ</t>
    </rPh>
    <rPh sb="5" eb="8">
      <t>フサンカ</t>
    </rPh>
    <phoneticPr fontId="6"/>
  </si>
  <si>
    <t>問２　当初初期臨床研修を行う場所をどのように考えていたか</t>
    <rPh sb="0" eb="1">
      <t>トイ</t>
    </rPh>
    <rPh sb="3" eb="5">
      <t>トウショ</t>
    </rPh>
    <rPh sb="5" eb="7">
      <t>ショキ</t>
    </rPh>
    <rPh sb="7" eb="9">
      <t>リンショウ</t>
    </rPh>
    <rPh sb="9" eb="11">
      <t>ケンシュウ</t>
    </rPh>
    <rPh sb="12" eb="13">
      <t>オコナ</t>
    </rPh>
    <rPh sb="14" eb="16">
      <t>バショ</t>
    </rPh>
    <rPh sb="22" eb="23">
      <t>カンガ</t>
    </rPh>
    <phoneticPr fontId="1"/>
  </si>
  <si>
    <t>道内を中心に考えていた</t>
    <rPh sb="0" eb="2">
      <t>ドウナイ</t>
    </rPh>
    <rPh sb="3" eb="5">
      <t>チュウシン</t>
    </rPh>
    <rPh sb="6" eb="7">
      <t>カンガ</t>
    </rPh>
    <phoneticPr fontId="6"/>
  </si>
  <si>
    <t>道内と道外の両方とも考えていた</t>
    <rPh sb="0" eb="2">
      <t>ドウナイ</t>
    </rPh>
    <rPh sb="3" eb="5">
      <t>ドウガイ</t>
    </rPh>
    <rPh sb="6" eb="8">
      <t>リョウホウ</t>
    </rPh>
    <rPh sb="10" eb="11">
      <t>カンガ</t>
    </rPh>
    <phoneticPr fontId="6"/>
  </si>
  <si>
    <t>道外を中心に考えていた</t>
    <rPh sb="0" eb="2">
      <t>ドウガイ</t>
    </rPh>
    <rPh sb="3" eb="5">
      <t>チュウシン</t>
    </rPh>
    <rPh sb="6" eb="7">
      <t>カンガ</t>
    </rPh>
    <phoneticPr fontId="1"/>
  </si>
  <si>
    <t>－</t>
    <phoneticPr fontId="1"/>
  </si>
  <si>
    <t>問３　「臨床研修施設」を選ぶため最も役立ったものについてお答えください。</t>
    <rPh sb="0" eb="1">
      <t>トイ</t>
    </rPh>
    <rPh sb="4" eb="6">
      <t>リンショウ</t>
    </rPh>
    <rPh sb="6" eb="8">
      <t>ケンシュウ</t>
    </rPh>
    <rPh sb="8" eb="10">
      <t>シセツ</t>
    </rPh>
    <rPh sb="12" eb="13">
      <t>エラ</t>
    </rPh>
    <rPh sb="16" eb="17">
      <t>モット</t>
    </rPh>
    <rPh sb="18" eb="20">
      <t>ヤクダ</t>
    </rPh>
    <rPh sb="29" eb="30">
      <t>コタ</t>
    </rPh>
    <phoneticPr fontId="1"/>
  </si>
  <si>
    <t>病院見学</t>
    <rPh sb="0" eb="2">
      <t>ビョウイン</t>
    </rPh>
    <rPh sb="2" eb="4">
      <t>ケンガク</t>
    </rPh>
    <phoneticPr fontId="2"/>
  </si>
  <si>
    <t>先輩等からの助言</t>
    <rPh sb="0" eb="2">
      <t>センパイ</t>
    </rPh>
    <rPh sb="2" eb="3">
      <t>トウ</t>
    </rPh>
    <rPh sb="6" eb="8">
      <t>ジョゲン</t>
    </rPh>
    <phoneticPr fontId="2"/>
  </si>
  <si>
    <t>大学の実習</t>
    <rPh sb="0" eb="2">
      <t>ダイガク</t>
    </rPh>
    <rPh sb="3" eb="5">
      <t>ジッシュウ</t>
    </rPh>
    <phoneticPr fontId="2"/>
  </si>
  <si>
    <t>インターネット</t>
    <phoneticPr fontId="2"/>
  </si>
  <si>
    <t>病院ホームページ</t>
    <rPh sb="0" eb="2">
      <t>ビョウイン</t>
    </rPh>
    <phoneticPr fontId="1"/>
  </si>
  <si>
    <t>都道府県ホームページ</t>
    <rPh sb="0" eb="4">
      <t>トドウフケン</t>
    </rPh>
    <phoneticPr fontId="1"/>
  </si>
  <si>
    <t>合同プレゼンテーションへの参加</t>
    <rPh sb="0" eb="2">
      <t>ゴウドウ</t>
    </rPh>
    <rPh sb="13" eb="15">
      <t>サンカ</t>
    </rPh>
    <phoneticPr fontId="1"/>
  </si>
  <si>
    <t>雑誌・広告</t>
    <rPh sb="0" eb="2">
      <t>ザッシ</t>
    </rPh>
    <rPh sb="3" eb="5">
      <t>コウコク</t>
    </rPh>
    <phoneticPr fontId="2"/>
  </si>
  <si>
    <t>その他</t>
    <rPh sb="2" eb="3">
      <t>タ</t>
    </rPh>
    <phoneticPr fontId="2"/>
  </si>
  <si>
    <t>無回答</t>
    <rPh sb="0" eb="1">
      <t>ム</t>
    </rPh>
    <rPh sb="1" eb="3">
      <t>カイトウ</t>
    </rPh>
    <phoneticPr fontId="2"/>
  </si>
  <si>
    <t>計</t>
    <rPh sb="0" eb="1">
      <t>ケイ</t>
    </rPh>
    <phoneticPr fontId="1"/>
  </si>
  <si>
    <t>臨床研修プログラムが充実している</t>
    <rPh sb="0" eb="2">
      <t>リンショウ</t>
    </rPh>
    <rPh sb="2" eb="4">
      <t>ケンシュウ</t>
    </rPh>
    <rPh sb="10" eb="12">
      <t>ジュウジツ</t>
    </rPh>
    <phoneticPr fontId="2"/>
  </si>
  <si>
    <t>多くの症例を経験できる</t>
    <rPh sb="0" eb="1">
      <t>オオ</t>
    </rPh>
    <rPh sb="3" eb="5">
      <t>ショウレイ</t>
    </rPh>
    <rPh sb="6" eb="8">
      <t>ケイケン</t>
    </rPh>
    <phoneticPr fontId="2"/>
  </si>
  <si>
    <t>指導体制が充実している</t>
    <rPh sb="0" eb="2">
      <t>シドウ</t>
    </rPh>
    <rPh sb="2" eb="4">
      <t>タイセイ</t>
    </rPh>
    <rPh sb="5" eb="7">
      <t>ジュウジツ</t>
    </rPh>
    <phoneticPr fontId="2"/>
  </si>
  <si>
    <t>プライマリケアに関する能力を習得できる</t>
    <rPh sb="8" eb="9">
      <t>カン</t>
    </rPh>
    <rPh sb="11" eb="13">
      <t>ノウリョク</t>
    </rPh>
    <rPh sb="14" eb="16">
      <t>シュウトク</t>
    </rPh>
    <phoneticPr fontId="2"/>
  </si>
  <si>
    <t>先輩等の評判が良い</t>
    <rPh sb="0" eb="2">
      <t>センパイ</t>
    </rPh>
    <rPh sb="2" eb="3">
      <t>トウ</t>
    </rPh>
    <rPh sb="4" eb="6">
      <t>ヒョウバン</t>
    </rPh>
    <rPh sb="7" eb="8">
      <t>ヨ</t>
    </rPh>
    <phoneticPr fontId="1"/>
  </si>
  <si>
    <t>処遇が良い（給与・手当が良い）</t>
    <rPh sb="0" eb="2">
      <t>ショグウ</t>
    </rPh>
    <rPh sb="3" eb="4">
      <t>ヨ</t>
    </rPh>
    <rPh sb="6" eb="8">
      <t>キュウヨ</t>
    </rPh>
    <rPh sb="9" eb="11">
      <t>テアテ</t>
    </rPh>
    <rPh sb="12" eb="13">
      <t>ヨ</t>
    </rPh>
    <phoneticPr fontId="1"/>
  </si>
  <si>
    <t>病院の施設・設備が充実している</t>
    <rPh sb="0" eb="2">
      <t>ビョウイン</t>
    </rPh>
    <rPh sb="3" eb="5">
      <t>シセツ</t>
    </rPh>
    <rPh sb="6" eb="8">
      <t>セツビ</t>
    </rPh>
    <rPh sb="9" eb="11">
      <t>ジュウジツ</t>
    </rPh>
    <phoneticPr fontId="1"/>
  </si>
  <si>
    <t>たすきがけプログラムがある</t>
    <phoneticPr fontId="1"/>
  </si>
  <si>
    <t>研修修了後の進路やキャリアに有利</t>
    <rPh sb="0" eb="2">
      <t>ケンシュウ</t>
    </rPh>
    <rPh sb="2" eb="5">
      <t>シュウリョウゴ</t>
    </rPh>
    <rPh sb="6" eb="8">
      <t>シンロ</t>
    </rPh>
    <rPh sb="14" eb="16">
      <t>ユウリ</t>
    </rPh>
    <phoneticPr fontId="2"/>
  </si>
  <si>
    <t>労働環境が良い</t>
    <rPh sb="0" eb="2">
      <t>ロウドウ</t>
    </rPh>
    <rPh sb="2" eb="4">
      <t>カンキョウ</t>
    </rPh>
    <rPh sb="5" eb="6">
      <t>ヨ</t>
    </rPh>
    <phoneticPr fontId="2"/>
  </si>
  <si>
    <t>出身大学である</t>
    <rPh sb="0" eb="2">
      <t>シュッシン</t>
    </rPh>
    <rPh sb="2" eb="4">
      <t>ダイガク</t>
    </rPh>
    <phoneticPr fontId="2"/>
  </si>
  <si>
    <t>問５　平均的な週実労働時間</t>
    <rPh sb="0" eb="1">
      <t>トイ</t>
    </rPh>
    <rPh sb="3" eb="6">
      <t>ヘイキンテキ</t>
    </rPh>
    <rPh sb="7" eb="8">
      <t>シュウ</t>
    </rPh>
    <rPh sb="8" eb="9">
      <t>ジツ</t>
    </rPh>
    <rPh sb="9" eb="11">
      <t>ロウドウ</t>
    </rPh>
    <rPh sb="11" eb="13">
      <t>ジカン</t>
    </rPh>
    <phoneticPr fontId="6"/>
  </si>
  <si>
    <t>週40時間未満</t>
    <rPh sb="0" eb="1">
      <t>シュウ</t>
    </rPh>
    <rPh sb="3" eb="5">
      <t>ジカン</t>
    </rPh>
    <rPh sb="5" eb="7">
      <t>ミマン</t>
    </rPh>
    <phoneticPr fontId="1"/>
  </si>
  <si>
    <t>週40～60時間</t>
    <rPh sb="0" eb="1">
      <t>シュウ</t>
    </rPh>
    <rPh sb="6" eb="8">
      <t>ジカン</t>
    </rPh>
    <phoneticPr fontId="1"/>
  </si>
  <si>
    <t>週60～80時間</t>
    <rPh sb="0" eb="1">
      <t>シュウ</t>
    </rPh>
    <rPh sb="6" eb="8">
      <t>ジカン</t>
    </rPh>
    <phoneticPr fontId="1"/>
  </si>
  <si>
    <t>週80時間以上</t>
    <rPh sb="0" eb="1">
      <t>シュウ</t>
    </rPh>
    <rPh sb="3" eb="5">
      <t>ジカン</t>
    </rPh>
    <rPh sb="5" eb="7">
      <t>イジョウ</t>
    </rPh>
    <phoneticPr fontId="1"/>
  </si>
  <si>
    <t>問６　時間外労働の主な理由</t>
    <rPh sb="0" eb="1">
      <t>トイ</t>
    </rPh>
    <rPh sb="3" eb="6">
      <t>ジカンガイ</t>
    </rPh>
    <rPh sb="6" eb="8">
      <t>ロウドウ</t>
    </rPh>
    <rPh sb="9" eb="10">
      <t>オモ</t>
    </rPh>
    <rPh sb="11" eb="13">
      <t>リユウ</t>
    </rPh>
    <phoneticPr fontId="1"/>
  </si>
  <si>
    <t>緊急対応</t>
    <rPh sb="0" eb="2">
      <t>キンキュウ</t>
    </rPh>
    <rPh sb="2" eb="4">
      <t>タイオウ</t>
    </rPh>
    <phoneticPr fontId="2"/>
  </si>
  <si>
    <t>土日祝の当番</t>
    <rPh sb="0" eb="3">
      <t>ドニチシュク</t>
    </rPh>
    <rPh sb="4" eb="6">
      <t>トウバン</t>
    </rPh>
    <phoneticPr fontId="2"/>
  </si>
  <si>
    <t>記録・報告書作成や書類整理</t>
    <rPh sb="0" eb="2">
      <t>キロク</t>
    </rPh>
    <rPh sb="3" eb="6">
      <t>ホウコクショ</t>
    </rPh>
    <rPh sb="6" eb="8">
      <t>サクセイ</t>
    </rPh>
    <rPh sb="9" eb="11">
      <t>ショルイ</t>
    </rPh>
    <rPh sb="11" eb="13">
      <t>セイリ</t>
    </rPh>
    <phoneticPr fontId="2"/>
  </si>
  <si>
    <t>手術や外来対応等の延長</t>
    <rPh sb="0" eb="2">
      <t>シュジュツ</t>
    </rPh>
    <rPh sb="3" eb="5">
      <t>ガイライ</t>
    </rPh>
    <rPh sb="5" eb="7">
      <t>タイオウ</t>
    </rPh>
    <rPh sb="7" eb="8">
      <t>トウ</t>
    </rPh>
    <rPh sb="9" eb="11">
      <t>エンチョウ</t>
    </rPh>
    <phoneticPr fontId="2"/>
  </si>
  <si>
    <t>他職種・他機関との連携調整</t>
    <rPh sb="0" eb="3">
      <t>タショクシュ</t>
    </rPh>
    <rPh sb="4" eb="7">
      <t>タキカン</t>
    </rPh>
    <rPh sb="9" eb="11">
      <t>レンケイ</t>
    </rPh>
    <rPh sb="11" eb="13">
      <t>チョウセイ</t>
    </rPh>
    <phoneticPr fontId="1"/>
  </si>
  <si>
    <t>計</t>
    <rPh sb="0" eb="1">
      <t>ケイ</t>
    </rPh>
    <phoneticPr fontId="2"/>
  </si>
  <si>
    <t>問７　現在の勤務環境について、各項目ごとの満足度</t>
    <rPh sb="0" eb="1">
      <t>トイ</t>
    </rPh>
    <rPh sb="3" eb="5">
      <t>ゲンザイ</t>
    </rPh>
    <rPh sb="6" eb="8">
      <t>キンム</t>
    </rPh>
    <rPh sb="8" eb="10">
      <t>カンキョウ</t>
    </rPh>
    <rPh sb="15" eb="18">
      <t>カクコウモク</t>
    </rPh>
    <rPh sb="21" eb="24">
      <t>マンゾクド</t>
    </rPh>
    <phoneticPr fontId="6"/>
  </si>
  <si>
    <t>１　業務量全般について</t>
    <rPh sb="2" eb="5">
      <t>ギョウムリョウ</t>
    </rPh>
    <rPh sb="5" eb="7">
      <t>ゼンパン</t>
    </rPh>
    <phoneticPr fontId="1"/>
  </si>
  <si>
    <t>どちらかというと満足</t>
    <rPh sb="8" eb="10">
      <t>マンゾク</t>
    </rPh>
    <phoneticPr fontId="1"/>
  </si>
  <si>
    <t>どちらかというと不満</t>
    <rPh sb="8" eb="10">
      <t>フマン</t>
    </rPh>
    <phoneticPr fontId="1"/>
  </si>
  <si>
    <t>　１－①　平日の業務（時間外含む）</t>
  </si>
  <si>
    <t>　１－②　当直、夜勤、オンコール等</t>
    <rPh sb="5" eb="7">
      <t>トウチョク</t>
    </rPh>
    <rPh sb="8" eb="10">
      <t>ヤキン</t>
    </rPh>
    <rPh sb="16" eb="17">
      <t>トウ</t>
    </rPh>
    <phoneticPr fontId="1"/>
  </si>
  <si>
    <t>　１－③　休暇、休日等</t>
    <rPh sb="5" eb="7">
      <t>キュウカ</t>
    </rPh>
    <rPh sb="8" eb="10">
      <t>キュウジツ</t>
    </rPh>
    <rPh sb="10" eb="11">
      <t>トウ</t>
    </rPh>
    <phoneticPr fontId="1"/>
  </si>
  <si>
    <t>２　仕事のやりがい（仕事内容、症例数等）</t>
    <rPh sb="2" eb="4">
      <t>シゴト</t>
    </rPh>
    <rPh sb="10" eb="12">
      <t>シゴト</t>
    </rPh>
    <rPh sb="12" eb="14">
      <t>ナイヨウ</t>
    </rPh>
    <rPh sb="15" eb="18">
      <t>ショウレイスウ</t>
    </rPh>
    <rPh sb="18" eb="19">
      <t>トウ</t>
    </rPh>
    <phoneticPr fontId="1"/>
  </si>
  <si>
    <t>３　職場の雰囲気（人間関係等）</t>
    <rPh sb="2" eb="4">
      <t>ショクバ</t>
    </rPh>
    <rPh sb="5" eb="8">
      <t>フンイキ</t>
    </rPh>
    <rPh sb="9" eb="11">
      <t>ニンゲン</t>
    </rPh>
    <rPh sb="11" eb="13">
      <t>カンケイ</t>
    </rPh>
    <rPh sb="13" eb="14">
      <t>トウ</t>
    </rPh>
    <phoneticPr fontId="1"/>
  </si>
  <si>
    <t>４　給与等（給与・手当等）</t>
    <rPh sb="2" eb="4">
      <t>キュウヨ</t>
    </rPh>
    <rPh sb="4" eb="5">
      <t>トウ</t>
    </rPh>
    <rPh sb="6" eb="8">
      <t>キュウヨ</t>
    </rPh>
    <rPh sb="9" eb="11">
      <t>テアテ</t>
    </rPh>
    <rPh sb="11" eb="12">
      <t>トウ</t>
    </rPh>
    <phoneticPr fontId="1"/>
  </si>
  <si>
    <t>５　研修環境について</t>
    <rPh sb="2" eb="4">
      <t>ケンシュウ</t>
    </rPh>
    <rPh sb="4" eb="6">
      <t>カンキョウ</t>
    </rPh>
    <phoneticPr fontId="1"/>
  </si>
  <si>
    <t>　５－①　研修プログラム全般</t>
    <rPh sb="5" eb="7">
      <t>ケンシュウ</t>
    </rPh>
    <rPh sb="12" eb="14">
      <t>ゼンパン</t>
    </rPh>
    <phoneticPr fontId="1"/>
  </si>
  <si>
    <t>　５－②　経験症例・検査等の種類</t>
    <rPh sb="5" eb="7">
      <t>ケイケン</t>
    </rPh>
    <rPh sb="7" eb="9">
      <t>ショウレイ</t>
    </rPh>
    <rPh sb="10" eb="13">
      <t>ケンサナド</t>
    </rPh>
    <rPh sb="14" eb="16">
      <t>シュルイ</t>
    </rPh>
    <phoneticPr fontId="1"/>
  </si>
  <si>
    <t>　５－③　経験症例・検査等の数</t>
    <rPh sb="5" eb="7">
      <t>ケイケン</t>
    </rPh>
    <rPh sb="7" eb="9">
      <t>ショウレイ</t>
    </rPh>
    <rPh sb="10" eb="13">
      <t>ケンサナド</t>
    </rPh>
    <rPh sb="14" eb="15">
      <t>カズ</t>
    </rPh>
    <phoneticPr fontId="1"/>
  </si>
  <si>
    <t>問８　現在の勤務環境にどれぐらい満足していますか。</t>
    <rPh sb="0" eb="1">
      <t>トイ</t>
    </rPh>
    <rPh sb="3" eb="5">
      <t>ゲンザイ</t>
    </rPh>
    <rPh sb="6" eb="8">
      <t>キンム</t>
    </rPh>
    <rPh sb="8" eb="10">
      <t>カンキョウ</t>
    </rPh>
    <rPh sb="16" eb="18">
      <t>マンゾク</t>
    </rPh>
    <phoneticPr fontId="1"/>
  </si>
  <si>
    <t>問９　問８の回答に最も影響を与えた項目はどれですか。</t>
    <rPh sb="0" eb="1">
      <t>トイ</t>
    </rPh>
    <rPh sb="3" eb="4">
      <t>トイ</t>
    </rPh>
    <rPh sb="6" eb="8">
      <t>カイトウ</t>
    </rPh>
    <rPh sb="9" eb="10">
      <t>モット</t>
    </rPh>
    <rPh sb="11" eb="13">
      <t>エイキョウ</t>
    </rPh>
    <rPh sb="14" eb="15">
      <t>アタ</t>
    </rPh>
    <rPh sb="17" eb="19">
      <t>コウモク</t>
    </rPh>
    <phoneticPr fontId="1"/>
  </si>
  <si>
    <t>業務量全般について</t>
    <rPh sb="0" eb="3">
      <t>ギョウムリョウ</t>
    </rPh>
    <rPh sb="3" eb="5">
      <t>ゼンパン</t>
    </rPh>
    <phoneticPr fontId="1"/>
  </si>
  <si>
    <t>給与等（給与・手当等）</t>
    <rPh sb="0" eb="2">
      <t>キュウヨ</t>
    </rPh>
    <rPh sb="2" eb="3">
      <t>トウ</t>
    </rPh>
    <rPh sb="4" eb="6">
      <t>キュウヨ</t>
    </rPh>
    <rPh sb="7" eb="9">
      <t>テアテ</t>
    </rPh>
    <rPh sb="9" eb="10">
      <t>トウ</t>
    </rPh>
    <phoneticPr fontId="1"/>
  </si>
  <si>
    <t>研修環境について</t>
    <rPh sb="0" eb="2">
      <t>ケンシュウ</t>
    </rPh>
    <rPh sb="2" eb="4">
      <t>カンキョウ</t>
    </rPh>
    <phoneticPr fontId="1"/>
  </si>
  <si>
    <t>問10　道内の臨床研修施設が魅力あるものとなるためには、何が必要と考えますか。</t>
    <rPh sb="0" eb="1">
      <t>トイ</t>
    </rPh>
    <rPh sb="4" eb="6">
      <t>ドウナイ</t>
    </rPh>
    <rPh sb="7" eb="9">
      <t>リンショウ</t>
    </rPh>
    <rPh sb="9" eb="11">
      <t>ケンシュウ</t>
    </rPh>
    <rPh sb="11" eb="13">
      <t>シセツ</t>
    </rPh>
    <rPh sb="14" eb="16">
      <t>ミリョク</t>
    </rPh>
    <rPh sb="28" eb="29">
      <t>ナニ</t>
    </rPh>
    <rPh sb="30" eb="32">
      <t>ヒツヨウ</t>
    </rPh>
    <rPh sb="33" eb="34">
      <t>カンガ</t>
    </rPh>
    <phoneticPr fontId="1"/>
  </si>
  <si>
    <t>〈主な意見：大学病院の場合〉</t>
    <rPh sb="1" eb="2">
      <t>オモ</t>
    </rPh>
    <rPh sb="3" eb="5">
      <t>イケン</t>
    </rPh>
    <rPh sb="6" eb="8">
      <t>ダイガク</t>
    </rPh>
    <rPh sb="8" eb="10">
      <t>ビョウイン</t>
    </rPh>
    <rPh sb="11" eb="13">
      <t>バアイ</t>
    </rPh>
    <phoneticPr fontId="6"/>
  </si>
  <si>
    <t>指導体制の充実、熱心な指導医</t>
    <rPh sb="0" eb="2">
      <t>シドウ</t>
    </rPh>
    <rPh sb="2" eb="4">
      <t>タイセイ</t>
    </rPh>
    <rPh sb="5" eb="7">
      <t>ジュウジツ</t>
    </rPh>
    <rPh sb="8" eb="10">
      <t>ネッシン</t>
    </rPh>
    <rPh sb="11" eb="13">
      <t>シドウ</t>
    </rPh>
    <rPh sb="13" eb="14">
      <t>イ</t>
    </rPh>
    <phoneticPr fontId="6"/>
  </si>
  <si>
    <t>給与等の処遇の向上</t>
    <rPh sb="0" eb="2">
      <t>キュウヨ</t>
    </rPh>
    <rPh sb="2" eb="3">
      <t>トウ</t>
    </rPh>
    <rPh sb="4" eb="6">
      <t>ショグウ</t>
    </rPh>
    <rPh sb="7" eb="9">
      <t>コウジョウ</t>
    </rPh>
    <phoneticPr fontId="6"/>
  </si>
  <si>
    <t>プログラムの充実</t>
    <rPh sb="6" eb="8">
      <t>ジュウジツ</t>
    </rPh>
    <phoneticPr fontId="6"/>
  </si>
  <si>
    <t>多くの手技を経験できること</t>
    <rPh sb="0" eb="1">
      <t>オオ</t>
    </rPh>
    <rPh sb="3" eb="5">
      <t>シュギ</t>
    </rPh>
    <rPh sb="6" eb="8">
      <t>ケイケン</t>
    </rPh>
    <phoneticPr fontId="6"/>
  </si>
  <si>
    <t>多くの症例を経験できること</t>
    <rPh sb="0" eb="1">
      <t>オオ</t>
    </rPh>
    <rPh sb="3" eb="5">
      <t>ショウレイ</t>
    </rPh>
    <rPh sb="6" eb="8">
      <t>ケイケン</t>
    </rPh>
    <phoneticPr fontId="6"/>
  </si>
  <si>
    <t>施設設備の充実</t>
    <rPh sb="0" eb="2">
      <t>シセツ</t>
    </rPh>
    <rPh sb="2" eb="4">
      <t>セツビ</t>
    </rPh>
    <rPh sb="5" eb="7">
      <t>ジュウジツ</t>
    </rPh>
    <phoneticPr fontId="1"/>
  </si>
  <si>
    <t>-</t>
  </si>
  <si>
    <t>高度な技術が習得できること</t>
    <rPh sb="0" eb="2">
      <t>コウド</t>
    </rPh>
    <rPh sb="3" eb="5">
      <t>ギジュツ</t>
    </rPh>
    <rPh sb="6" eb="8">
      <t>シュウトク</t>
    </rPh>
    <phoneticPr fontId="6"/>
  </si>
  <si>
    <t>〈主な意見：臨床研修病院の場合〉</t>
    <rPh sb="1" eb="2">
      <t>オモ</t>
    </rPh>
    <rPh sb="3" eb="5">
      <t>イケン</t>
    </rPh>
    <rPh sb="6" eb="8">
      <t>リンショウ</t>
    </rPh>
    <rPh sb="8" eb="10">
      <t>ケンシュウ</t>
    </rPh>
    <rPh sb="10" eb="12">
      <t>ビョウイン</t>
    </rPh>
    <rPh sb="13" eb="15">
      <t>バアイ</t>
    </rPh>
    <phoneticPr fontId="6"/>
  </si>
  <si>
    <t>施設や設備の充実</t>
    <rPh sb="0" eb="2">
      <t>シセツ</t>
    </rPh>
    <rPh sb="3" eb="5">
      <t>セツビ</t>
    </rPh>
    <rPh sb="6" eb="8">
      <t>ジュウジツ</t>
    </rPh>
    <phoneticPr fontId="6"/>
  </si>
  <si>
    <t>高度な技術の習得</t>
    <rPh sb="0" eb="2">
      <t>コウド</t>
    </rPh>
    <rPh sb="3" eb="5">
      <t>ギジュツ</t>
    </rPh>
    <rPh sb="6" eb="8">
      <t>シュウトク</t>
    </rPh>
    <phoneticPr fontId="6"/>
  </si>
  <si>
    <t>その他</t>
    <rPh sb="2" eb="3">
      <t>タ</t>
    </rPh>
    <phoneticPr fontId="6"/>
  </si>
  <si>
    <t>問11　研修必修科目である「地域医療」の研修は修了しましたか。</t>
    <rPh sb="0" eb="1">
      <t>ト</t>
    </rPh>
    <rPh sb="4" eb="6">
      <t>ケンシュウ</t>
    </rPh>
    <rPh sb="6" eb="10">
      <t>ヒッシュウカモク</t>
    </rPh>
    <rPh sb="14" eb="16">
      <t>チイキ</t>
    </rPh>
    <rPh sb="16" eb="18">
      <t>イリョウ</t>
    </rPh>
    <rPh sb="20" eb="22">
      <t>ケンシュウ</t>
    </rPh>
    <rPh sb="23" eb="25">
      <t>シュウリョウ</t>
    </rPh>
    <phoneticPr fontId="6"/>
  </si>
  <si>
    <t>修了した</t>
    <rPh sb="0" eb="2">
      <t>シュウリョウ</t>
    </rPh>
    <phoneticPr fontId="6"/>
  </si>
  <si>
    <t>修了していない</t>
    <rPh sb="0" eb="2">
      <t>シュウリョウ</t>
    </rPh>
    <phoneticPr fontId="6"/>
  </si>
  <si>
    <t>問12　「地域医療」の研修期間について</t>
    <rPh sb="0" eb="1">
      <t>トイ</t>
    </rPh>
    <rPh sb="5" eb="7">
      <t>チイキ</t>
    </rPh>
    <rPh sb="7" eb="9">
      <t>イリョウ</t>
    </rPh>
    <rPh sb="11" eb="13">
      <t>ケンシュウ</t>
    </rPh>
    <rPh sb="13" eb="15">
      <t>キカン</t>
    </rPh>
    <phoneticPr fontId="1"/>
  </si>
  <si>
    <t>１ヵ月</t>
    <rPh sb="2" eb="3">
      <t>ゲツ</t>
    </rPh>
    <phoneticPr fontId="6"/>
  </si>
  <si>
    <t>２ヵ月</t>
    <rPh sb="2" eb="3">
      <t>ゲツ</t>
    </rPh>
    <phoneticPr fontId="6"/>
  </si>
  <si>
    <t>３ヵ月</t>
    <rPh sb="2" eb="3">
      <t>ゲツ</t>
    </rPh>
    <phoneticPr fontId="6"/>
  </si>
  <si>
    <t>問13　「地域医療」を実施した地域について教えてください。</t>
    <rPh sb="0" eb="1">
      <t>トイ</t>
    </rPh>
    <rPh sb="5" eb="7">
      <t>チイキ</t>
    </rPh>
    <rPh sb="7" eb="9">
      <t>イリョウ</t>
    </rPh>
    <rPh sb="11" eb="13">
      <t>ジッシ</t>
    </rPh>
    <rPh sb="15" eb="17">
      <t>チイキ</t>
    </rPh>
    <rPh sb="21" eb="22">
      <t>オシ</t>
    </rPh>
    <phoneticPr fontId="1"/>
  </si>
  <si>
    <t>道内（札幌・旭川以外）</t>
    <rPh sb="0" eb="2">
      <t>ドウナイ</t>
    </rPh>
    <rPh sb="3" eb="5">
      <t>サッポロ</t>
    </rPh>
    <rPh sb="6" eb="8">
      <t>アサヒカワ</t>
    </rPh>
    <rPh sb="8" eb="10">
      <t>イガイ</t>
    </rPh>
    <phoneticPr fontId="1"/>
  </si>
  <si>
    <t>問14　「地域医療研修」を実施した医療機関について教えてください。</t>
    <rPh sb="0" eb="1">
      <t>トイ</t>
    </rPh>
    <rPh sb="5" eb="7">
      <t>チイキ</t>
    </rPh>
    <rPh sb="7" eb="9">
      <t>イリョウ</t>
    </rPh>
    <rPh sb="9" eb="11">
      <t>ケンシュウ</t>
    </rPh>
    <rPh sb="13" eb="15">
      <t>ジッシ</t>
    </rPh>
    <rPh sb="17" eb="19">
      <t>イリョウ</t>
    </rPh>
    <rPh sb="19" eb="21">
      <t>キカン</t>
    </rPh>
    <rPh sb="25" eb="26">
      <t>オシ</t>
    </rPh>
    <phoneticPr fontId="1"/>
  </si>
  <si>
    <t>200床以上の病院</t>
    <rPh sb="3" eb="6">
      <t>ショウイジョウ</t>
    </rPh>
    <rPh sb="7" eb="9">
      <t>ビョウイン</t>
    </rPh>
    <phoneticPr fontId="1"/>
  </si>
  <si>
    <t>200床未満の病院</t>
    <rPh sb="3" eb="4">
      <t>ユカ</t>
    </rPh>
    <rPh sb="4" eb="6">
      <t>ミマン</t>
    </rPh>
    <rPh sb="7" eb="9">
      <t>ビョウイン</t>
    </rPh>
    <phoneticPr fontId="1"/>
  </si>
  <si>
    <t>問15 専門医資格の取得希望についてお答えください</t>
    <rPh sb="0" eb="1">
      <t>トイ</t>
    </rPh>
    <rPh sb="4" eb="7">
      <t>センモンイ</t>
    </rPh>
    <rPh sb="7" eb="9">
      <t>シカク</t>
    </rPh>
    <rPh sb="10" eb="12">
      <t>シュトク</t>
    </rPh>
    <rPh sb="12" eb="14">
      <t>キボウ</t>
    </rPh>
    <rPh sb="19" eb="20">
      <t>コタ</t>
    </rPh>
    <phoneticPr fontId="1"/>
  </si>
  <si>
    <t>取得希望あり</t>
    <rPh sb="0" eb="2">
      <t>シュトク</t>
    </rPh>
    <rPh sb="2" eb="4">
      <t>キボウ</t>
    </rPh>
    <phoneticPr fontId="1"/>
  </si>
  <si>
    <t>所得希望なし</t>
    <rPh sb="0" eb="2">
      <t>ショトク</t>
    </rPh>
    <rPh sb="2" eb="4">
      <t>キボウ</t>
    </rPh>
    <phoneticPr fontId="1"/>
  </si>
  <si>
    <t>問16　初期臨床研修修了後の後期研修の場・勤務先として希望する主たる病院等の種別について</t>
    <rPh sb="0" eb="1">
      <t>ト</t>
    </rPh>
    <rPh sb="4" eb="6">
      <t>ショキ</t>
    </rPh>
    <rPh sb="6" eb="8">
      <t>リンショウ</t>
    </rPh>
    <rPh sb="8" eb="10">
      <t>ケンシュウ</t>
    </rPh>
    <rPh sb="10" eb="13">
      <t>シュウリョウゴ</t>
    </rPh>
    <rPh sb="14" eb="16">
      <t>コウキ</t>
    </rPh>
    <rPh sb="16" eb="18">
      <t>ケンシュウ</t>
    </rPh>
    <rPh sb="19" eb="20">
      <t>バ</t>
    </rPh>
    <rPh sb="21" eb="24">
      <t>キンムサキ</t>
    </rPh>
    <rPh sb="27" eb="29">
      <t>キボウ</t>
    </rPh>
    <rPh sb="31" eb="32">
      <t>シュ</t>
    </rPh>
    <rPh sb="34" eb="36">
      <t>ビョウイン</t>
    </rPh>
    <rPh sb="36" eb="37">
      <t>トウ</t>
    </rPh>
    <rPh sb="38" eb="40">
      <t>シュベツ</t>
    </rPh>
    <phoneticPr fontId="6"/>
  </si>
  <si>
    <t>大学病院以外の病院（臨床研修病院を含む）</t>
    <rPh sb="0" eb="2">
      <t>ダイガク</t>
    </rPh>
    <rPh sb="2" eb="4">
      <t>ビョウイン</t>
    </rPh>
    <rPh sb="4" eb="6">
      <t>イガイ</t>
    </rPh>
    <rPh sb="7" eb="9">
      <t>ビョウイン</t>
    </rPh>
    <rPh sb="10" eb="12">
      <t>リンショウ</t>
    </rPh>
    <rPh sb="12" eb="14">
      <t>ケンシュウ</t>
    </rPh>
    <rPh sb="14" eb="16">
      <t>ビョウイン</t>
    </rPh>
    <rPh sb="17" eb="18">
      <t>フク</t>
    </rPh>
    <phoneticPr fontId="6"/>
  </si>
  <si>
    <t>卒業した大学の大学病院</t>
    <rPh sb="0" eb="2">
      <t>ソツギョウ</t>
    </rPh>
    <rPh sb="4" eb="6">
      <t>ダイガク</t>
    </rPh>
    <rPh sb="7" eb="9">
      <t>ダイガク</t>
    </rPh>
    <rPh sb="9" eb="11">
      <t>ビョウイン</t>
    </rPh>
    <phoneticPr fontId="6"/>
  </si>
  <si>
    <t>卒業した大学以外の大学病院</t>
    <rPh sb="0" eb="2">
      <t>ソツギョウ</t>
    </rPh>
    <rPh sb="4" eb="6">
      <t>ダイガク</t>
    </rPh>
    <rPh sb="6" eb="8">
      <t>イガイ</t>
    </rPh>
    <rPh sb="9" eb="11">
      <t>ダイガク</t>
    </rPh>
    <rPh sb="11" eb="13">
      <t>ビョウイン</t>
    </rPh>
    <phoneticPr fontId="6"/>
  </si>
  <si>
    <t>臨床医以外の進路（基礎医学、行政機関等）</t>
    <rPh sb="0" eb="3">
      <t>リンショウイ</t>
    </rPh>
    <rPh sb="3" eb="5">
      <t>イガイ</t>
    </rPh>
    <rPh sb="6" eb="8">
      <t>シンロ</t>
    </rPh>
    <rPh sb="9" eb="11">
      <t>キソ</t>
    </rPh>
    <rPh sb="11" eb="13">
      <t>イガク</t>
    </rPh>
    <rPh sb="14" eb="16">
      <t>ギョウセイ</t>
    </rPh>
    <rPh sb="16" eb="18">
      <t>キカン</t>
    </rPh>
    <rPh sb="18" eb="19">
      <t>トウ</t>
    </rPh>
    <phoneticPr fontId="6"/>
  </si>
  <si>
    <t>診療所等</t>
    <rPh sb="0" eb="3">
      <t>シンリョウショ</t>
    </rPh>
    <rPh sb="3" eb="4">
      <t>トウ</t>
    </rPh>
    <phoneticPr fontId="6"/>
  </si>
  <si>
    <t>問17　問16で病院の種別を選んだ理由について当てはまるものはどれですか。</t>
    <rPh sb="0" eb="1">
      <t>トイ</t>
    </rPh>
    <rPh sb="4" eb="5">
      <t>トイ</t>
    </rPh>
    <rPh sb="8" eb="10">
      <t>ビョウイン</t>
    </rPh>
    <rPh sb="11" eb="13">
      <t>シュベツ</t>
    </rPh>
    <rPh sb="14" eb="15">
      <t>エラ</t>
    </rPh>
    <rPh sb="17" eb="19">
      <t>リユウ</t>
    </rPh>
    <rPh sb="23" eb="24">
      <t>ア</t>
    </rPh>
    <phoneticPr fontId="1"/>
  </si>
  <si>
    <t>専門医取得に繋がる（専門研修施設）</t>
    <rPh sb="0" eb="3">
      <t>センモンイ</t>
    </rPh>
    <rPh sb="3" eb="5">
      <t>シュトク</t>
    </rPh>
    <rPh sb="6" eb="7">
      <t>ツナ</t>
    </rPh>
    <rPh sb="10" eb="12">
      <t>センモン</t>
    </rPh>
    <rPh sb="12" eb="14">
      <t>ケンシュウ</t>
    </rPh>
    <rPh sb="14" eb="16">
      <t>シセツ</t>
    </rPh>
    <phoneticPr fontId="2"/>
  </si>
  <si>
    <t>優れた指導者がいる</t>
    <rPh sb="0" eb="1">
      <t>スグ</t>
    </rPh>
    <rPh sb="3" eb="6">
      <t>シドウシャ</t>
    </rPh>
    <phoneticPr fontId="2"/>
  </si>
  <si>
    <t>高度な技術や知識を取得できる</t>
    <rPh sb="0" eb="2">
      <t>コウド</t>
    </rPh>
    <rPh sb="3" eb="5">
      <t>ギジュツ</t>
    </rPh>
    <rPh sb="6" eb="8">
      <t>チシキ</t>
    </rPh>
    <rPh sb="9" eb="11">
      <t>シュトク</t>
    </rPh>
    <phoneticPr fontId="2"/>
  </si>
  <si>
    <t>大学からの派遣</t>
    <rPh sb="0" eb="2">
      <t>ダイガク</t>
    </rPh>
    <rPh sb="5" eb="7">
      <t>ハケン</t>
    </rPh>
    <phoneticPr fontId="2"/>
  </si>
  <si>
    <t>臨床研究が優れている</t>
    <rPh sb="0" eb="2">
      <t>リンショウ</t>
    </rPh>
    <rPh sb="2" eb="4">
      <t>ケンキュウ</t>
    </rPh>
    <rPh sb="5" eb="6">
      <t>スグ</t>
    </rPh>
    <phoneticPr fontId="2"/>
  </si>
  <si>
    <t>先輩医師からの紹介</t>
    <rPh sb="0" eb="2">
      <t>センパイ</t>
    </rPh>
    <rPh sb="2" eb="4">
      <t>イシ</t>
    </rPh>
    <rPh sb="7" eb="9">
      <t>ショウカイ</t>
    </rPh>
    <phoneticPr fontId="2"/>
  </si>
  <si>
    <t>出産・育児・教育の環境が整っている</t>
    <rPh sb="0" eb="2">
      <t>シュッサン</t>
    </rPh>
    <rPh sb="3" eb="5">
      <t>イクジ</t>
    </rPh>
    <rPh sb="6" eb="8">
      <t>キョウイク</t>
    </rPh>
    <rPh sb="9" eb="11">
      <t>カンキョウ</t>
    </rPh>
    <rPh sb="12" eb="13">
      <t>トトノ</t>
    </rPh>
    <phoneticPr fontId="2"/>
  </si>
  <si>
    <t>労働環境が良い（時間外や宿直が少ない）</t>
    <rPh sb="0" eb="2">
      <t>ロウドウ</t>
    </rPh>
    <rPh sb="2" eb="4">
      <t>カンキョウ</t>
    </rPh>
    <rPh sb="5" eb="6">
      <t>ヨ</t>
    </rPh>
    <rPh sb="8" eb="11">
      <t>ジカンガイ</t>
    </rPh>
    <rPh sb="12" eb="14">
      <t>シュクチョク</t>
    </rPh>
    <rPh sb="15" eb="16">
      <t>スク</t>
    </rPh>
    <phoneticPr fontId="1"/>
  </si>
  <si>
    <t>問18　専門研修を行う場所をどのように考えているか</t>
    <rPh sb="0" eb="1">
      <t>トイ</t>
    </rPh>
    <rPh sb="4" eb="6">
      <t>センモン</t>
    </rPh>
    <rPh sb="6" eb="8">
      <t>ケンシュウ</t>
    </rPh>
    <rPh sb="9" eb="10">
      <t>オコナ</t>
    </rPh>
    <rPh sb="11" eb="13">
      <t>バショ</t>
    </rPh>
    <rPh sb="19" eb="20">
      <t>カンガ</t>
    </rPh>
    <phoneticPr fontId="1"/>
  </si>
  <si>
    <t>道内を中心に考えている</t>
    <rPh sb="0" eb="2">
      <t>ドウナイ</t>
    </rPh>
    <rPh sb="3" eb="5">
      <t>チュウシン</t>
    </rPh>
    <rPh sb="6" eb="7">
      <t>カンガ</t>
    </rPh>
    <phoneticPr fontId="6"/>
  </si>
  <si>
    <t>道内と道外の両方とも考えている</t>
    <rPh sb="0" eb="2">
      <t>ドウナイ</t>
    </rPh>
    <rPh sb="3" eb="5">
      <t>ドウガイ</t>
    </rPh>
    <rPh sb="6" eb="8">
      <t>リョウホウ</t>
    </rPh>
    <rPh sb="10" eb="11">
      <t>カンガ</t>
    </rPh>
    <phoneticPr fontId="6"/>
  </si>
  <si>
    <t>道外を中心に考えている</t>
    <rPh sb="0" eb="2">
      <t>ドウガイ</t>
    </rPh>
    <rPh sb="3" eb="5">
      <t>チュウシン</t>
    </rPh>
    <rPh sb="6" eb="7">
      <t>カンガ</t>
    </rPh>
    <phoneticPr fontId="1"/>
  </si>
  <si>
    <t>問19　道外の勤務を希望する方に伺います。道内を希望しない理由はなんですか。</t>
    <rPh sb="0" eb="1">
      <t>ト</t>
    </rPh>
    <rPh sb="4" eb="6">
      <t>ドウガイ</t>
    </rPh>
    <rPh sb="7" eb="9">
      <t>キンム</t>
    </rPh>
    <rPh sb="10" eb="12">
      <t>キボウ</t>
    </rPh>
    <rPh sb="14" eb="15">
      <t>カタ</t>
    </rPh>
    <rPh sb="16" eb="17">
      <t>ウカガ</t>
    </rPh>
    <rPh sb="21" eb="23">
      <t>ドウナイ</t>
    </rPh>
    <rPh sb="24" eb="26">
      <t>キボウ</t>
    </rPh>
    <rPh sb="29" eb="31">
      <t>リユウ</t>
    </rPh>
    <phoneticPr fontId="6"/>
  </si>
  <si>
    <t>地元・実家が道外</t>
    <rPh sb="0" eb="2">
      <t>ジモト</t>
    </rPh>
    <rPh sb="3" eb="5">
      <t>ジッカ</t>
    </rPh>
    <rPh sb="6" eb="8">
      <t>ドウガイ</t>
    </rPh>
    <phoneticPr fontId="6"/>
  </si>
  <si>
    <t>道外の後期研修プログラムが魅力的だから</t>
    <rPh sb="0" eb="2">
      <t>ドウガイ</t>
    </rPh>
    <rPh sb="3" eb="5">
      <t>コウキ</t>
    </rPh>
    <rPh sb="5" eb="7">
      <t>ケンシュウ</t>
    </rPh>
    <rPh sb="13" eb="16">
      <t>ミリョクテキ</t>
    </rPh>
    <phoneticPr fontId="6"/>
  </si>
  <si>
    <t>都市部（東京等）で研修したいから</t>
    <rPh sb="0" eb="3">
      <t>トシブ</t>
    </rPh>
    <rPh sb="4" eb="6">
      <t>トウキョウ</t>
    </rPh>
    <rPh sb="6" eb="7">
      <t>トウ</t>
    </rPh>
    <rPh sb="9" eb="11">
      <t>ケンシュウ</t>
    </rPh>
    <phoneticPr fontId="6"/>
  </si>
  <si>
    <t>友人、恋人等が道外にいるから</t>
    <rPh sb="0" eb="2">
      <t>ユウジン</t>
    </rPh>
    <rPh sb="3" eb="5">
      <t>コイビト</t>
    </rPh>
    <rPh sb="5" eb="6">
      <t>トウ</t>
    </rPh>
    <rPh sb="7" eb="8">
      <t>ミチ</t>
    </rPh>
    <rPh sb="8" eb="9">
      <t>ソト</t>
    </rPh>
    <phoneticPr fontId="6"/>
  </si>
  <si>
    <t>問20　初期臨床研修修了後の大学講座等への所属予定についてお答えください。</t>
    <rPh sb="0" eb="1">
      <t>トイ</t>
    </rPh>
    <rPh sb="4" eb="6">
      <t>ショキ</t>
    </rPh>
    <rPh sb="6" eb="8">
      <t>リンショウ</t>
    </rPh>
    <rPh sb="8" eb="10">
      <t>ケンシュウ</t>
    </rPh>
    <rPh sb="10" eb="13">
      <t>シュウリョウゴ</t>
    </rPh>
    <rPh sb="14" eb="16">
      <t>ダイガク</t>
    </rPh>
    <rPh sb="16" eb="18">
      <t>コウザ</t>
    </rPh>
    <rPh sb="18" eb="19">
      <t>トウ</t>
    </rPh>
    <rPh sb="21" eb="23">
      <t>ショゾク</t>
    </rPh>
    <rPh sb="23" eb="25">
      <t>ヨテイ</t>
    </rPh>
    <rPh sb="30" eb="31">
      <t>コタ</t>
    </rPh>
    <phoneticPr fontId="1"/>
  </si>
  <si>
    <t>出身大学の講座に所属予定</t>
    <rPh sb="0" eb="2">
      <t>シュッシン</t>
    </rPh>
    <rPh sb="2" eb="4">
      <t>ダイガク</t>
    </rPh>
    <rPh sb="5" eb="7">
      <t>コウザ</t>
    </rPh>
    <rPh sb="8" eb="10">
      <t>ショゾク</t>
    </rPh>
    <rPh sb="10" eb="12">
      <t>ヨテイ</t>
    </rPh>
    <phoneticPr fontId="1"/>
  </si>
  <si>
    <t>出身大学以外の講座に所属予定</t>
    <rPh sb="0" eb="2">
      <t>シュッシン</t>
    </rPh>
    <rPh sb="2" eb="4">
      <t>ダイガク</t>
    </rPh>
    <rPh sb="4" eb="6">
      <t>イガイ</t>
    </rPh>
    <rPh sb="7" eb="9">
      <t>コウザ</t>
    </rPh>
    <rPh sb="10" eb="12">
      <t>ショゾク</t>
    </rPh>
    <rPh sb="12" eb="14">
      <t>ヨテイ</t>
    </rPh>
    <phoneticPr fontId="1"/>
  </si>
  <si>
    <t>民間の専門研修プログラムに所属予定</t>
    <rPh sb="0" eb="2">
      <t>ミンカン</t>
    </rPh>
    <rPh sb="3" eb="5">
      <t>センモン</t>
    </rPh>
    <rPh sb="5" eb="7">
      <t>ケンシュウ</t>
    </rPh>
    <rPh sb="13" eb="15">
      <t>ショゾク</t>
    </rPh>
    <rPh sb="15" eb="17">
      <t>ヨテイ</t>
    </rPh>
    <phoneticPr fontId="1"/>
  </si>
  <si>
    <t>問21　今現在、将来志望する診療科についてお答えください。</t>
    <rPh sb="0" eb="1">
      <t>トイ</t>
    </rPh>
    <rPh sb="4" eb="5">
      <t>イマ</t>
    </rPh>
    <rPh sb="5" eb="7">
      <t>ゲンザイ</t>
    </rPh>
    <rPh sb="8" eb="10">
      <t>ショウライ</t>
    </rPh>
    <rPh sb="10" eb="12">
      <t>シボウ</t>
    </rPh>
    <rPh sb="14" eb="17">
      <t>シンリョウカ</t>
    </rPh>
    <rPh sb="22" eb="23">
      <t>コタ</t>
    </rPh>
    <phoneticPr fontId="1"/>
  </si>
  <si>
    <t>内科</t>
    <rPh sb="0" eb="2">
      <t>ナイカ</t>
    </rPh>
    <phoneticPr fontId="2"/>
  </si>
  <si>
    <t>外科</t>
    <rPh sb="0" eb="2">
      <t>ゲカ</t>
    </rPh>
    <phoneticPr fontId="2"/>
  </si>
  <si>
    <t>整形外科</t>
    <rPh sb="0" eb="2">
      <t>セイケイ</t>
    </rPh>
    <rPh sb="2" eb="4">
      <t>ゲカ</t>
    </rPh>
    <phoneticPr fontId="2"/>
  </si>
  <si>
    <t>総合診療</t>
    <rPh sb="0" eb="2">
      <t>ソウゴウ</t>
    </rPh>
    <rPh sb="2" eb="4">
      <t>シンリョウ</t>
    </rPh>
    <phoneticPr fontId="1"/>
  </si>
  <si>
    <t>産婦人科</t>
    <rPh sb="0" eb="4">
      <t>サンフジンカ</t>
    </rPh>
    <phoneticPr fontId="2"/>
  </si>
  <si>
    <t>泌尿器科</t>
    <rPh sb="0" eb="4">
      <t>ヒニョウキカ</t>
    </rPh>
    <phoneticPr fontId="2"/>
  </si>
  <si>
    <t>放射線科</t>
    <rPh sb="0" eb="4">
      <t>ホウシャセンカ</t>
    </rPh>
    <phoneticPr fontId="2"/>
  </si>
  <si>
    <t>皮膚科</t>
    <rPh sb="0" eb="3">
      <t>ヒフカ</t>
    </rPh>
    <phoneticPr fontId="2"/>
  </si>
  <si>
    <t>病理</t>
    <rPh sb="0" eb="2">
      <t>ビョウリ</t>
    </rPh>
    <phoneticPr fontId="1"/>
  </si>
  <si>
    <t>ﾘﾊﾋﾞﾘﾃｰｼｮﾝ科</t>
    <rPh sb="10" eb="11">
      <t>カ</t>
    </rPh>
    <phoneticPr fontId="1"/>
  </si>
  <si>
    <t>臨床検査</t>
    <rPh sb="0" eb="2">
      <t>リンショウ</t>
    </rPh>
    <rPh sb="2" eb="4">
      <t>ケンサ</t>
    </rPh>
    <phoneticPr fontId="1"/>
  </si>
  <si>
    <t>問22　問21で回答した診療科について、具体的に考え始めた時期についてお答えください。</t>
    <rPh sb="0" eb="1">
      <t>トイ</t>
    </rPh>
    <rPh sb="4" eb="5">
      <t>トイ</t>
    </rPh>
    <rPh sb="8" eb="10">
      <t>カイトウ</t>
    </rPh>
    <rPh sb="12" eb="15">
      <t>シンリョウカ</t>
    </rPh>
    <rPh sb="20" eb="23">
      <t>グタイテキ</t>
    </rPh>
    <rPh sb="24" eb="25">
      <t>カンガ</t>
    </rPh>
    <rPh sb="26" eb="27">
      <t>ハジ</t>
    </rPh>
    <rPh sb="29" eb="31">
      <t>ジキ</t>
    </rPh>
    <rPh sb="36" eb="37">
      <t>コタ</t>
    </rPh>
    <phoneticPr fontId="1"/>
  </si>
  <si>
    <t>在学中</t>
    <rPh sb="0" eb="3">
      <t>ザイガクチュウ</t>
    </rPh>
    <phoneticPr fontId="6"/>
  </si>
  <si>
    <t>■　地域勤務に対する考え方について</t>
    <rPh sb="2" eb="4">
      <t>チイキ</t>
    </rPh>
    <rPh sb="4" eb="6">
      <t>キンム</t>
    </rPh>
    <rPh sb="7" eb="8">
      <t>タイ</t>
    </rPh>
    <rPh sb="10" eb="11">
      <t>カンガ</t>
    </rPh>
    <rPh sb="12" eb="13">
      <t>カタ</t>
    </rPh>
    <phoneticPr fontId="1"/>
  </si>
  <si>
    <t>問23　札幌市及び旭川市以外の地域で勤務する意志について教えてください。</t>
    <rPh sb="0" eb="1">
      <t>トイ</t>
    </rPh>
    <rPh sb="4" eb="6">
      <t>サッポロ</t>
    </rPh>
    <rPh sb="6" eb="7">
      <t>シ</t>
    </rPh>
    <rPh sb="7" eb="8">
      <t>オヨ</t>
    </rPh>
    <rPh sb="9" eb="12">
      <t>アサヒカワシ</t>
    </rPh>
    <rPh sb="12" eb="14">
      <t>イガイ</t>
    </rPh>
    <rPh sb="15" eb="17">
      <t>チイキ</t>
    </rPh>
    <rPh sb="18" eb="20">
      <t>キンム</t>
    </rPh>
    <rPh sb="22" eb="24">
      <t>イシ</t>
    </rPh>
    <rPh sb="28" eb="29">
      <t>オシ</t>
    </rPh>
    <phoneticPr fontId="1"/>
  </si>
  <si>
    <t>地域で勤務する意志はある</t>
    <rPh sb="0" eb="2">
      <t>チイキ</t>
    </rPh>
    <rPh sb="3" eb="5">
      <t>キンム</t>
    </rPh>
    <rPh sb="7" eb="9">
      <t>イシ</t>
    </rPh>
    <phoneticPr fontId="6"/>
  </si>
  <si>
    <t>地域で勤務する意志はない</t>
    <rPh sb="0" eb="2">
      <t>チイキ</t>
    </rPh>
    <rPh sb="3" eb="5">
      <t>キンム</t>
    </rPh>
    <rPh sb="7" eb="9">
      <t>イシ</t>
    </rPh>
    <phoneticPr fontId="6"/>
  </si>
  <si>
    <t>問24　問23で「地域で勤務する意志はある」と回答された方は、何年勤務する意志がありますか。</t>
    <rPh sb="0" eb="1">
      <t>トイ</t>
    </rPh>
    <rPh sb="4" eb="5">
      <t>トイ</t>
    </rPh>
    <rPh sb="9" eb="11">
      <t>チイキ</t>
    </rPh>
    <rPh sb="12" eb="14">
      <t>キンム</t>
    </rPh>
    <rPh sb="16" eb="18">
      <t>イシ</t>
    </rPh>
    <rPh sb="23" eb="25">
      <t>カイトウ</t>
    </rPh>
    <rPh sb="28" eb="29">
      <t>ホウ</t>
    </rPh>
    <rPh sb="31" eb="33">
      <t>ナンネン</t>
    </rPh>
    <rPh sb="33" eb="35">
      <t>キンム</t>
    </rPh>
    <rPh sb="37" eb="39">
      <t>イシ</t>
    </rPh>
    <phoneticPr fontId="1"/>
  </si>
  <si>
    <t>半年程度であれば地域で勤務する意志はある</t>
    <rPh sb="0" eb="2">
      <t>ハントシ</t>
    </rPh>
    <rPh sb="2" eb="4">
      <t>テイド</t>
    </rPh>
    <rPh sb="8" eb="10">
      <t>チイキ</t>
    </rPh>
    <rPh sb="11" eb="13">
      <t>キンム</t>
    </rPh>
    <rPh sb="15" eb="17">
      <t>イシ</t>
    </rPh>
    <phoneticPr fontId="1"/>
  </si>
  <si>
    <t>１年程度の大学病院等とのローテーションであれば地域で勤務する意志はある</t>
    <rPh sb="1" eb="2">
      <t>ネン</t>
    </rPh>
    <rPh sb="2" eb="4">
      <t>テイド</t>
    </rPh>
    <rPh sb="5" eb="7">
      <t>ダイガク</t>
    </rPh>
    <rPh sb="7" eb="9">
      <t>ビョウイン</t>
    </rPh>
    <rPh sb="9" eb="10">
      <t>トウ</t>
    </rPh>
    <rPh sb="23" eb="25">
      <t>チイキ</t>
    </rPh>
    <rPh sb="26" eb="28">
      <t>キンム</t>
    </rPh>
    <rPh sb="30" eb="32">
      <t>イシ</t>
    </rPh>
    <phoneticPr fontId="1"/>
  </si>
  <si>
    <t>２～４年程度の大学病院等とのローテーションであれば地域で勤務する意志はある</t>
    <rPh sb="3" eb="4">
      <t>ネン</t>
    </rPh>
    <rPh sb="4" eb="6">
      <t>テイド</t>
    </rPh>
    <rPh sb="7" eb="9">
      <t>ダイガク</t>
    </rPh>
    <rPh sb="9" eb="11">
      <t>ビョウイン</t>
    </rPh>
    <rPh sb="11" eb="12">
      <t>トウ</t>
    </rPh>
    <rPh sb="25" eb="27">
      <t>チイキ</t>
    </rPh>
    <rPh sb="28" eb="30">
      <t>キンム</t>
    </rPh>
    <rPh sb="32" eb="34">
      <t>イシ</t>
    </rPh>
    <phoneticPr fontId="1"/>
  </si>
  <si>
    <t>５年以上は継続して地域で勤務したい</t>
    <rPh sb="1" eb="2">
      <t>ネン</t>
    </rPh>
    <rPh sb="2" eb="4">
      <t>イジョウ</t>
    </rPh>
    <rPh sb="5" eb="7">
      <t>ケイゾク</t>
    </rPh>
    <rPh sb="9" eb="11">
      <t>チイキ</t>
    </rPh>
    <rPh sb="12" eb="14">
      <t>キンム</t>
    </rPh>
    <phoneticPr fontId="1"/>
  </si>
  <si>
    <t>10年以上は継続して地域で勤務したい</t>
    <rPh sb="2" eb="3">
      <t>ネン</t>
    </rPh>
    <rPh sb="3" eb="5">
      <t>イジョウ</t>
    </rPh>
    <rPh sb="6" eb="8">
      <t>ケイゾク</t>
    </rPh>
    <rPh sb="10" eb="12">
      <t>チイキ</t>
    </rPh>
    <rPh sb="13" eb="15">
      <t>キンム</t>
    </rPh>
    <phoneticPr fontId="1"/>
  </si>
  <si>
    <t>問25　問23で「地域で勤務する意志はない」と回答された方は、札幌・旭川以外で勤務する意志がない</t>
    <rPh sb="0" eb="1">
      <t>トイ</t>
    </rPh>
    <rPh sb="4" eb="5">
      <t>トイ</t>
    </rPh>
    <rPh sb="9" eb="11">
      <t>チイキ</t>
    </rPh>
    <rPh sb="12" eb="14">
      <t>キンム</t>
    </rPh>
    <rPh sb="16" eb="18">
      <t>イシ</t>
    </rPh>
    <rPh sb="23" eb="25">
      <t>カイトウ</t>
    </rPh>
    <rPh sb="28" eb="29">
      <t>カタ</t>
    </rPh>
    <rPh sb="31" eb="33">
      <t>サッポロ</t>
    </rPh>
    <rPh sb="34" eb="36">
      <t>アサヒカワ</t>
    </rPh>
    <rPh sb="36" eb="38">
      <t>イガイ</t>
    </rPh>
    <rPh sb="39" eb="41">
      <t>キンム</t>
    </rPh>
    <rPh sb="43" eb="45">
      <t>イシ</t>
    </rPh>
    <phoneticPr fontId="1"/>
  </si>
  <si>
    <t>　　　　理由をお答えください。</t>
    <phoneticPr fontId="1"/>
  </si>
  <si>
    <t>希望する内容の仕事ができないため</t>
    <rPh sb="0" eb="2">
      <t>キボウ</t>
    </rPh>
    <rPh sb="4" eb="6">
      <t>ナイヨウ</t>
    </rPh>
    <rPh sb="7" eb="9">
      <t>シゴト</t>
    </rPh>
    <phoneticPr fontId="2"/>
  </si>
  <si>
    <t>子どもの教育環境に不安があるため</t>
    <rPh sb="0" eb="1">
      <t>コ</t>
    </rPh>
    <rPh sb="4" eb="6">
      <t>キョウイク</t>
    </rPh>
    <rPh sb="6" eb="8">
      <t>カンキョウ</t>
    </rPh>
    <rPh sb="9" eb="11">
      <t>フアン</t>
    </rPh>
    <phoneticPr fontId="1"/>
  </si>
  <si>
    <t>労働環境に不安があるため</t>
    <rPh sb="0" eb="2">
      <t>ロウドウ</t>
    </rPh>
    <rPh sb="2" eb="4">
      <t>カンキョウ</t>
    </rPh>
    <rPh sb="5" eb="7">
      <t>フアン</t>
    </rPh>
    <phoneticPr fontId="2"/>
  </si>
  <si>
    <t>元の勤務地/希望する勤務地に行ける保証がないため</t>
    <rPh sb="0" eb="1">
      <t>モト</t>
    </rPh>
    <rPh sb="2" eb="5">
      <t>キンムチ</t>
    </rPh>
    <rPh sb="6" eb="8">
      <t>キボウ</t>
    </rPh>
    <rPh sb="10" eb="13">
      <t>キンムチ</t>
    </rPh>
    <rPh sb="14" eb="15">
      <t>イ</t>
    </rPh>
    <rPh sb="17" eb="19">
      <t>ホショウ</t>
    </rPh>
    <phoneticPr fontId="2"/>
  </si>
  <si>
    <t>専門医等の資格取得に影響するため</t>
    <rPh sb="0" eb="3">
      <t>センモンイ</t>
    </rPh>
    <rPh sb="3" eb="4">
      <t>トウ</t>
    </rPh>
    <rPh sb="5" eb="7">
      <t>シカク</t>
    </rPh>
    <rPh sb="7" eb="9">
      <t>シュトク</t>
    </rPh>
    <rPh sb="10" eb="12">
      <t>エイキョウ</t>
    </rPh>
    <phoneticPr fontId="2"/>
  </si>
  <si>
    <t>両親等親族の介護に不安があるため</t>
    <rPh sb="0" eb="2">
      <t>リョウシン</t>
    </rPh>
    <rPh sb="2" eb="3">
      <t>トウ</t>
    </rPh>
    <rPh sb="3" eb="5">
      <t>シンゾク</t>
    </rPh>
    <rPh sb="6" eb="8">
      <t>カイゴ</t>
    </rPh>
    <rPh sb="9" eb="11">
      <t>フアン</t>
    </rPh>
    <phoneticPr fontId="1"/>
  </si>
  <si>
    <t>家族の理解が得られないため</t>
    <rPh sb="0" eb="2">
      <t>カゾク</t>
    </rPh>
    <rPh sb="3" eb="5">
      <t>リカイ</t>
    </rPh>
    <rPh sb="6" eb="7">
      <t>エ</t>
    </rPh>
    <phoneticPr fontId="1"/>
  </si>
  <si>
    <t>経済的理由（収入・処遇）のため</t>
    <rPh sb="0" eb="3">
      <t>ケイザイテキ</t>
    </rPh>
    <rPh sb="3" eb="5">
      <t>リユウ</t>
    </rPh>
    <rPh sb="6" eb="8">
      <t>シュウニュウ</t>
    </rPh>
    <rPh sb="9" eb="11">
      <t>ショグウ</t>
    </rPh>
    <phoneticPr fontId="1"/>
  </si>
  <si>
    <t>問26　札幌市及び旭川市以外の医療機関に勤務する場合、どのような条件が必要ですか。</t>
    <rPh sb="0" eb="1">
      <t>トイ</t>
    </rPh>
    <rPh sb="4" eb="7">
      <t>サッポロシ</t>
    </rPh>
    <rPh sb="7" eb="8">
      <t>オヨ</t>
    </rPh>
    <rPh sb="9" eb="12">
      <t>アサヒカワシ</t>
    </rPh>
    <rPh sb="12" eb="14">
      <t>イガイ</t>
    </rPh>
    <rPh sb="15" eb="17">
      <t>イリョウ</t>
    </rPh>
    <rPh sb="17" eb="19">
      <t>キカン</t>
    </rPh>
    <rPh sb="20" eb="22">
      <t>キンム</t>
    </rPh>
    <rPh sb="24" eb="26">
      <t>バアイ</t>
    </rPh>
    <rPh sb="32" eb="34">
      <t>ジョウケン</t>
    </rPh>
    <rPh sb="35" eb="37">
      <t>ヒツヨウ</t>
    </rPh>
    <phoneticPr fontId="1"/>
  </si>
  <si>
    <t>①家族や地域に関すること</t>
    <rPh sb="1" eb="3">
      <t>カゾク</t>
    </rPh>
    <rPh sb="4" eb="6">
      <t>チイキ</t>
    </rPh>
    <rPh sb="7" eb="8">
      <t>カン</t>
    </rPh>
    <phoneticPr fontId="1"/>
  </si>
  <si>
    <t>家族の同意があること</t>
    <rPh sb="0" eb="2">
      <t>カゾク</t>
    </rPh>
    <rPh sb="3" eb="5">
      <t>ドウイ</t>
    </rPh>
    <phoneticPr fontId="2"/>
  </si>
  <si>
    <t>単身赴任への配慮が充実していること</t>
    <rPh sb="0" eb="2">
      <t>タンシン</t>
    </rPh>
    <rPh sb="2" eb="4">
      <t>フニン</t>
    </rPh>
    <rPh sb="6" eb="8">
      <t>ハイリョ</t>
    </rPh>
    <rPh sb="9" eb="11">
      <t>ジュウジツ</t>
    </rPh>
    <phoneticPr fontId="1"/>
  </si>
  <si>
    <t>子どもの教育環境が整備されていること</t>
    <rPh sb="0" eb="1">
      <t>コ</t>
    </rPh>
    <rPh sb="4" eb="6">
      <t>キョウイク</t>
    </rPh>
    <rPh sb="6" eb="8">
      <t>カンキョウ</t>
    </rPh>
    <rPh sb="9" eb="11">
      <t>セイビ</t>
    </rPh>
    <phoneticPr fontId="2"/>
  </si>
  <si>
    <t>現在の生活圏から交通の便が良く距離が近いこと</t>
    <rPh sb="0" eb="2">
      <t>ゲンザイ</t>
    </rPh>
    <rPh sb="3" eb="6">
      <t>セイカツケン</t>
    </rPh>
    <rPh sb="8" eb="10">
      <t>コウツウ</t>
    </rPh>
    <rPh sb="11" eb="12">
      <t>ベン</t>
    </rPh>
    <rPh sb="13" eb="14">
      <t>ヨ</t>
    </rPh>
    <rPh sb="15" eb="17">
      <t>キョリ</t>
    </rPh>
    <rPh sb="18" eb="19">
      <t>チカ</t>
    </rPh>
    <phoneticPr fontId="1"/>
  </si>
  <si>
    <t>配偶者の居住地・勤務地であること</t>
    <rPh sb="0" eb="3">
      <t>ハイグウシャ</t>
    </rPh>
    <rPh sb="4" eb="7">
      <t>キョジュウチ</t>
    </rPh>
    <rPh sb="8" eb="11">
      <t>キンムチ</t>
    </rPh>
    <phoneticPr fontId="2"/>
  </si>
  <si>
    <t>商業・娯楽施設が充実していること</t>
    <rPh sb="0" eb="2">
      <t>ショウギョウ</t>
    </rPh>
    <rPh sb="3" eb="5">
      <t>ゴラク</t>
    </rPh>
    <rPh sb="5" eb="7">
      <t>シセツ</t>
    </rPh>
    <rPh sb="8" eb="10">
      <t>ジュウジツ</t>
    </rPh>
    <phoneticPr fontId="1"/>
  </si>
  <si>
    <t>出身地であること（又は近いこと）</t>
    <rPh sb="0" eb="3">
      <t>シュッシンチ</t>
    </rPh>
    <rPh sb="9" eb="10">
      <t>マタ</t>
    </rPh>
    <rPh sb="11" eb="12">
      <t>チカ</t>
    </rPh>
    <phoneticPr fontId="2"/>
  </si>
  <si>
    <t>自分と交代できる医師がいること</t>
    <rPh sb="0" eb="2">
      <t>ジブン</t>
    </rPh>
    <rPh sb="3" eb="5">
      <t>コウタイ</t>
    </rPh>
    <rPh sb="8" eb="10">
      <t>イシ</t>
    </rPh>
    <phoneticPr fontId="2"/>
  </si>
  <si>
    <t>病院の施設・設備が整っていること</t>
    <rPh sb="0" eb="2">
      <t>ビョウイン</t>
    </rPh>
    <rPh sb="3" eb="5">
      <t>シセツ</t>
    </rPh>
    <rPh sb="6" eb="8">
      <t>セツビ</t>
    </rPh>
    <rPh sb="9" eb="10">
      <t>トトノ</t>
    </rPh>
    <phoneticPr fontId="2"/>
  </si>
  <si>
    <t>専門研修プログラム施設であること</t>
    <rPh sb="0" eb="2">
      <t>センモン</t>
    </rPh>
    <rPh sb="2" eb="4">
      <t>ケンシュウ</t>
    </rPh>
    <rPh sb="9" eb="11">
      <t>シセツ</t>
    </rPh>
    <phoneticPr fontId="1"/>
  </si>
  <si>
    <t>他病院とのネットワーク・連携があること</t>
    <rPh sb="0" eb="3">
      <t>タビョウイン</t>
    </rPh>
    <rPh sb="12" eb="14">
      <t>レンケイ</t>
    </rPh>
    <phoneticPr fontId="2"/>
  </si>
  <si>
    <t>地域の中核病院であること</t>
    <rPh sb="0" eb="2">
      <t>チイキ</t>
    </rPh>
    <rPh sb="3" eb="5">
      <t>チュウカク</t>
    </rPh>
    <rPh sb="5" eb="7">
      <t>ビョウイン</t>
    </rPh>
    <phoneticPr fontId="1"/>
  </si>
  <si>
    <t>入院のない小規模の診療所であること</t>
    <rPh sb="0" eb="2">
      <t>ニュウイン</t>
    </rPh>
    <rPh sb="5" eb="8">
      <t>ショウキボ</t>
    </rPh>
    <rPh sb="9" eb="12">
      <t>シンリョウジョ</t>
    </rPh>
    <phoneticPr fontId="2"/>
  </si>
  <si>
    <t>給与や手当が良いこと</t>
    <rPh sb="0" eb="2">
      <t>キュウヨ</t>
    </rPh>
    <rPh sb="3" eb="5">
      <t>テアテ</t>
    </rPh>
    <rPh sb="6" eb="7">
      <t>ヨ</t>
    </rPh>
    <phoneticPr fontId="2"/>
  </si>
  <si>
    <t>医師の勤務環境改善に取り組まれていること</t>
    <rPh sb="0" eb="2">
      <t>イシ</t>
    </rPh>
    <rPh sb="3" eb="5">
      <t>キンム</t>
    </rPh>
    <rPh sb="5" eb="7">
      <t>カンキョウ</t>
    </rPh>
    <rPh sb="7" eb="9">
      <t>カイゼン</t>
    </rPh>
    <rPh sb="10" eb="11">
      <t>ト</t>
    </rPh>
    <rPh sb="12" eb="13">
      <t>ク</t>
    </rPh>
    <phoneticPr fontId="2"/>
  </si>
  <si>
    <t>医師の勤務環境に対して地域の理解があること</t>
    <rPh sb="0" eb="2">
      <t>イシ</t>
    </rPh>
    <rPh sb="3" eb="5">
      <t>キンム</t>
    </rPh>
    <rPh sb="5" eb="7">
      <t>カンキョウ</t>
    </rPh>
    <rPh sb="8" eb="9">
      <t>タイ</t>
    </rPh>
    <rPh sb="11" eb="13">
      <t>チイキ</t>
    </rPh>
    <rPh sb="14" eb="16">
      <t>リカイ</t>
    </rPh>
    <phoneticPr fontId="2"/>
  </si>
  <si>
    <t>期間限定であること</t>
    <rPh sb="0" eb="2">
      <t>キカン</t>
    </rPh>
    <rPh sb="2" eb="4">
      <t>ゲンテイ</t>
    </rPh>
    <phoneticPr fontId="1"/>
  </si>
  <si>
    <t>居住環境が整備されていること</t>
    <rPh sb="0" eb="2">
      <t>キョジュウ</t>
    </rPh>
    <rPh sb="2" eb="4">
      <t>カンキョウ</t>
    </rPh>
    <rPh sb="5" eb="7">
      <t>セイビ</t>
    </rPh>
    <phoneticPr fontId="2"/>
  </si>
  <si>
    <t>専門医取得後であること</t>
    <rPh sb="0" eb="3">
      <t>センモンイ</t>
    </rPh>
    <rPh sb="3" eb="6">
      <t>シュトクゴ</t>
    </rPh>
    <phoneticPr fontId="1"/>
  </si>
  <si>
    <t>定年退職後であること</t>
    <rPh sb="0" eb="2">
      <t>テイネン</t>
    </rPh>
    <rPh sb="2" eb="5">
      <t>タイショクゴ</t>
    </rPh>
    <phoneticPr fontId="1"/>
  </si>
  <si>
    <t>④その他の意見</t>
    <rPh sb="3" eb="4">
      <t>タ</t>
    </rPh>
    <rPh sb="5" eb="7">
      <t>イケン</t>
    </rPh>
    <phoneticPr fontId="1"/>
  </si>
  <si>
    <t>R3</t>
    <phoneticPr fontId="6"/>
  </si>
  <si>
    <t>R3</t>
    <phoneticPr fontId="1"/>
  </si>
  <si>
    <t>問４　現在の臨床研修病院を選んだ理由についてお答えください。（複数回答）</t>
    <rPh sb="0" eb="1">
      <t>トイ</t>
    </rPh>
    <rPh sb="3" eb="5">
      <t>ゲンザイ</t>
    </rPh>
    <rPh sb="6" eb="8">
      <t>リンショウ</t>
    </rPh>
    <rPh sb="8" eb="10">
      <t>ケンシュウ</t>
    </rPh>
    <rPh sb="10" eb="12">
      <t>ビョウイン</t>
    </rPh>
    <rPh sb="13" eb="14">
      <t>エラ</t>
    </rPh>
    <rPh sb="16" eb="18">
      <t>リユウ</t>
    </rPh>
    <rPh sb="23" eb="24">
      <t>コタ</t>
    </rPh>
    <rPh sb="31" eb="33">
      <t>フクスウ</t>
    </rPh>
    <rPh sb="33" eb="35">
      <t>カイトウ</t>
    </rPh>
    <phoneticPr fontId="1"/>
  </si>
  <si>
    <t>　（１）　道内臨床研修病院を通じて、初期臨床研修医にアンケート用紙を配布（令和３年（2021年）11月９日）</t>
    <rPh sb="5" eb="7">
      <t>ドウナイ</t>
    </rPh>
    <rPh sb="7" eb="9">
      <t>リンショウ</t>
    </rPh>
    <rPh sb="9" eb="11">
      <t>ケンシュウ</t>
    </rPh>
    <rPh sb="11" eb="13">
      <t>ビョウイン</t>
    </rPh>
    <rPh sb="14" eb="15">
      <t>ツウ</t>
    </rPh>
    <rPh sb="18" eb="20">
      <t>ショキ</t>
    </rPh>
    <rPh sb="20" eb="22">
      <t>リンショウ</t>
    </rPh>
    <rPh sb="22" eb="25">
      <t>ケンシュウイ</t>
    </rPh>
    <rPh sb="31" eb="33">
      <t>ヨウシ</t>
    </rPh>
    <rPh sb="34" eb="36">
      <t>ハイフ</t>
    </rPh>
    <rPh sb="37" eb="39">
      <t>レイワ</t>
    </rPh>
    <rPh sb="40" eb="41">
      <t>ネン</t>
    </rPh>
    <rPh sb="46" eb="47">
      <t>ネン</t>
    </rPh>
    <rPh sb="50" eb="51">
      <t>ガツ</t>
    </rPh>
    <rPh sb="52" eb="53">
      <t>ニチ</t>
    </rPh>
    <phoneticPr fontId="1"/>
  </si>
  <si>
    <t>６　アンケート結果（設問によっては無回答を含むため、必ずしも回答数と一致しない）</t>
    <rPh sb="7" eb="9">
      <t>ケッカ</t>
    </rPh>
    <rPh sb="10" eb="12">
      <t>セツモン</t>
    </rPh>
    <rPh sb="17" eb="20">
      <t>ムカイトウ</t>
    </rPh>
    <rPh sb="21" eb="22">
      <t>フク</t>
    </rPh>
    <rPh sb="26" eb="27">
      <t>カナラ</t>
    </rPh>
    <rPh sb="30" eb="33">
      <t>カイトウスウ</t>
    </rPh>
    <rPh sb="34" eb="36">
      <t>イッチ</t>
    </rPh>
    <phoneticPr fontId="1"/>
  </si>
  <si>
    <t>民間主催のプレゼンテーションへの参加</t>
    <rPh sb="0" eb="2">
      <t>ミンカン</t>
    </rPh>
    <rPh sb="2" eb="4">
      <t>シュサイ</t>
    </rPh>
    <rPh sb="16" eb="18">
      <t>サンカ</t>
    </rPh>
    <phoneticPr fontId="1"/>
  </si>
  <si>
    <t>子育て環境が充実していること。</t>
    <phoneticPr fontId="1"/>
  </si>
  <si>
    <t>・</t>
    <phoneticPr fontId="1"/>
  </si>
  <si>
    <t>自由な時間が確保されていること。</t>
    <phoneticPr fontId="1"/>
  </si>
  <si>
    <t>大学講座/医局の縛りがないこと。</t>
    <phoneticPr fontId="1"/>
  </si>
  <si>
    <t>市中病院に比べて大学病院の給与は低すぎる。</t>
    <phoneticPr fontId="1"/>
  </si>
  <si>
    <t>医師の供給を増やすために、地域の医師の給金をもっと上げた方がいい。</t>
    <phoneticPr fontId="1"/>
  </si>
  <si>
    <t>1ヶ月の内、２週間は必ず週末フリーになれる環境であること。</t>
    <phoneticPr fontId="1"/>
  </si>
  <si>
    <t>研修病院の内情がもっと学生に伝わるようなシステムがあるといいなと思います。</t>
    <phoneticPr fontId="1"/>
  </si>
  <si>
    <t>専門医取得を優先したいです。</t>
    <phoneticPr fontId="1"/>
  </si>
  <si>
    <t>大学病院の研修医の場合</t>
    <rPh sb="0" eb="2">
      <t>ダイガク</t>
    </rPh>
    <rPh sb="2" eb="4">
      <t>ビョウイン</t>
    </rPh>
    <rPh sb="5" eb="8">
      <t>ケンシュウイ</t>
    </rPh>
    <rPh sb="9" eb="11">
      <t>バアイ</t>
    </rPh>
    <phoneticPr fontId="1"/>
  </si>
  <si>
    <t>臨床研修病院の研修医の場合</t>
    <rPh sb="0" eb="2">
      <t>リンショウ</t>
    </rPh>
    <rPh sb="2" eb="4">
      <t>ケンシュウ</t>
    </rPh>
    <rPh sb="4" eb="6">
      <t>ビョウイン</t>
    </rPh>
    <rPh sb="7" eb="10">
      <t>ケンシュウイ</t>
    </rPh>
    <rPh sb="11" eb="13">
      <t>バアイ</t>
    </rPh>
    <phoneticPr fontId="1"/>
  </si>
  <si>
    <t>給与等の処遇の向上</t>
    <phoneticPr fontId="6"/>
  </si>
  <si>
    <t>多くの症例を経験できること</t>
    <phoneticPr fontId="6"/>
  </si>
  <si>
    <t>入学する前から</t>
    <rPh sb="0" eb="2">
      <t>ニュウガク</t>
    </rPh>
    <rPh sb="4" eb="5">
      <t>マエ</t>
    </rPh>
    <phoneticPr fontId="6"/>
  </si>
  <si>
    <t>最も専門医として技術を伸ばすべき時期に地域勤務の制約があるため、給料や手当、手術件数、質、指導医
などが整った病院へ勤務できるよう配慮が必要。</t>
    <phoneticPr fontId="1"/>
  </si>
  <si>
    <t xml:space="preserve">卒後3-8年目あたりは専門研修、専門医取得、結婚、子育てなど様々な職務及びライフイベントが重なる時期
(年齢)であり、地域勤務に対する意思はあっても義務年限として何年目にと決められることに不自由さを感じます。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</si>
</sst>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HGｺﾞｼｯｸM"/>
      <family val="3"/>
      <charset val="128"/>
    </font>
    <font>
      <sz val="11"/>
      <color theme="1"/>
      <name val="ＭＳ Ｐゴシック"/>
      <family val="2"/>
      <charset val="128"/>
      <scheme val="minor"/>
    </font>
    <font>
      <sz val="11"/>
      <name val="ＭＳ Ｐゴシック"/>
      <family val="3"/>
      <charset val="128"/>
    </font>
    <font>
      <b/>
      <u/>
      <sz val="12"/>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1"/>
      <color theme="0"/>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top style="medium">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185">
    <xf numFmtId="0" fontId="0" fillId="0" borderId="0" xfId="0">
      <alignment vertical="center"/>
    </xf>
    <xf numFmtId="0" fontId="4" fillId="0" borderId="0" xfId="2">
      <alignment vertical="center"/>
    </xf>
    <xf numFmtId="0" fontId="7" fillId="0" borderId="0" xfId="2" applyFont="1">
      <alignment vertical="center"/>
    </xf>
    <xf numFmtId="0" fontId="4" fillId="0" borderId="1" xfId="2" applyBorder="1" applyAlignment="1">
      <alignment horizontal="distributed" vertical="center"/>
    </xf>
    <xf numFmtId="0" fontId="4" fillId="0" borderId="1" xfId="2" applyFont="1" applyBorder="1" applyAlignment="1">
      <alignment horizontal="right" vertical="center"/>
    </xf>
    <xf numFmtId="0" fontId="4" fillId="0" borderId="0" xfId="2" applyFont="1" applyBorder="1" applyAlignment="1">
      <alignment horizontal="distributed" vertical="center"/>
    </xf>
    <xf numFmtId="176" fontId="4" fillId="0" borderId="0" xfId="2" applyNumberFormat="1" applyBorder="1" applyAlignment="1">
      <alignment horizontal="right" vertical="center"/>
    </xf>
    <xf numFmtId="0" fontId="4" fillId="0" borderId="0" xfId="2" applyFont="1">
      <alignment vertical="center"/>
    </xf>
    <xf numFmtId="176" fontId="4" fillId="0" borderId="2" xfId="2" applyNumberFormat="1" applyBorder="1">
      <alignment vertical="center"/>
    </xf>
    <xf numFmtId="0" fontId="4" fillId="0" borderId="1" xfId="2" applyBorder="1">
      <alignment vertical="center"/>
    </xf>
    <xf numFmtId="0" fontId="4" fillId="0" borderId="1" xfId="2" applyFill="1" applyBorder="1">
      <alignment vertical="center"/>
    </xf>
    <xf numFmtId="176" fontId="4" fillId="0" borderId="3" xfId="2" applyNumberFormat="1" applyBorder="1">
      <alignment vertical="center"/>
    </xf>
    <xf numFmtId="176" fontId="4" fillId="0" borderId="2" xfId="2" applyNumberFormat="1" applyBorder="1" applyAlignment="1">
      <alignment horizontal="center" vertical="center"/>
    </xf>
    <xf numFmtId="0" fontId="9" fillId="0" borderId="0" xfId="2" applyFont="1">
      <alignment vertical="center"/>
    </xf>
    <xf numFmtId="0" fontId="4" fillId="0" borderId="1" xfId="2" applyBorder="1" applyAlignment="1">
      <alignment horizontal="right" vertical="center"/>
    </xf>
    <xf numFmtId="0" fontId="4" fillId="0" borderId="3" xfId="2" applyBorder="1">
      <alignment vertical="center"/>
    </xf>
    <xf numFmtId="0" fontId="4" fillId="0" borderId="0" xfId="2" applyFill="1" applyBorder="1">
      <alignment vertical="center"/>
    </xf>
    <xf numFmtId="0" fontId="4" fillId="0" borderId="0" xfId="2" applyBorder="1">
      <alignment vertical="center"/>
    </xf>
    <xf numFmtId="0" fontId="4" fillId="0" borderId="2" xfId="2" applyBorder="1">
      <alignment vertical="center"/>
    </xf>
    <xf numFmtId="0" fontId="4" fillId="0" borderId="1" xfId="2" applyBorder="1" applyAlignment="1">
      <alignment vertical="center"/>
    </xf>
    <xf numFmtId="0" fontId="4" fillId="0" borderId="1" xfId="2" applyFont="1" applyBorder="1">
      <alignment vertical="center"/>
    </xf>
    <xf numFmtId="0" fontId="4" fillId="0" borderId="3" xfId="2" applyFont="1" applyBorder="1">
      <alignment vertical="center"/>
    </xf>
    <xf numFmtId="0" fontId="4" fillId="0" borderId="5" xfId="2" applyBorder="1">
      <alignment vertical="center"/>
    </xf>
    <xf numFmtId="0" fontId="4" fillId="0" borderId="6" xfId="2" applyFont="1" applyBorder="1">
      <alignment vertical="center"/>
    </xf>
    <xf numFmtId="0" fontId="4" fillId="0" borderId="4" xfId="2" applyBorder="1">
      <alignment vertical="center"/>
    </xf>
    <xf numFmtId="176" fontId="4" fillId="0" borderId="2" xfId="2" applyNumberFormat="1" applyBorder="1" applyAlignment="1">
      <alignment vertical="center"/>
    </xf>
    <xf numFmtId="176" fontId="4" fillId="0" borderId="3" xfId="2" applyNumberFormat="1" applyFill="1" applyBorder="1">
      <alignment vertical="center"/>
    </xf>
    <xf numFmtId="176" fontId="4" fillId="0" borderId="2" xfId="2" applyNumberFormat="1" applyFill="1" applyBorder="1">
      <alignment vertical="center"/>
    </xf>
    <xf numFmtId="0" fontId="4" fillId="0" borderId="7" xfId="2" applyBorder="1">
      <alignment vertical="center"/>
    </xf>
    <xf numFmtId="0" fontId="4" fillId="0" borderId="6" xfId="2" applyBorder="1">
      <alignment vertical="center"/>
    </xf>
    <xf numFmtId="0" fontId="4" fillId="0" borderId="3" xfId="2" applyBorder="1" applyAlignment="1">
      <alignment vertical="center"/>
    </xf>
    <xf numFmtId="0" fontId="4" fillId="0" borderId="3" xfId="2" applyFill="1" applyBorder="1">
      <alignment vertical="center"/>
    </xf>
    <xf numFmtId="0" fontId="4" fillId="0" borderId="3" xfId="2" applyFill="1" applyBorder="1" applyAlignment="1">
      <alignment vertical="center"/>
    </xf>
    <xf numFmtId="38" fontId="4" fillId="0" borderId="3" xfId="1" applyFont="1" applyBorder="1">
      <alignment vertical="center"/>
    </xf>
    <xf numFmtId="38" fontId="4" fillId="0" borderId="3" xfId="1" applyFont="1" applyBorder="1" applyAlignment="1">
      <alignment vertical="center"/>
    </xf>
    <xf numFmtId="0" fontId="0" fillId="0" borderId="0" xfId="0" applyFill="1">
      <alignment vertical="center"/>
    </xf>
    <xf numFmtId="176" fontId="4" fillId="0" borderId="0" xfId="2" applyNumberFormat="1" applyFill="1" applyBorder="1">
      <alignment vertical="center"/>
    </xf>
    <xf numFmtId="176" fontId="4" fillId="0" borderId="3" xfId="2" applyNumberFormat="1" applyBorder="1" applyAlignment="1">
      <alignment horizontal="center" vertical="center"/>
    </xf>
    <xf numFmtId="0" fontId="4" fillId="0" borderId="4" xfId="2" applyFont="1" applyBorder="1">
      <alignment vertical="center"/>
    </xf>
    <xf numFmtId="176" fontId="4" fillId="0" borderId="2" xfId="2" applyNumberFormat="1" applyBorder="1" applyAlignment="1">
      <alignment horizontal="right" vertical="center"/>
    </xf>
    <xf numFmtId="176" fontId="4" fillId="0" borderId="8" xfId="2" applyNumberFormat="1" applyBorder="1" applyAlignment="1">
      <alignment horizontal="center" vertical="center"/>
    </xf>
    <xf numFmtId="0" fontId="4" fillId="0" borderId="7" xfId="2" applyBorder="1" applyAlignment="1">
      <alignment horizontal="right" vertical="center"/>
    </xf>
    <xf numFmtId="0" fontId="4" fillId="0" borderId="0" xfId="2" applyFont="1" applyBorder="1">
      <alignment vertical="center"/>
    </xf>
    <xf numFmtId="0" fontId="4" fillId="0" borderId="0" xfId="2" applyBorder="1" applyAlignment="1">
      <alignment horizontal="right" vertical="center"/>
    </xf>
    <xf numFmtId="176" fontId="4" fillId="0" borderId="0" xfId="2" applyNumberFormat="1" applyBorder="1">
      <alignment vertical="center"/>
    </xf>
    <xf numFmtId="0" fontId="4" fillId="0" borderId="0" xfId="2" applyBorder="1" applyAlignment="1">
      <alignment vertical="center"/>
    </xf>
    <xf numFmtId="0" fontId="4" fillId="0" borderId="3" xfId="2" applyBorder="1" applyAlignment="1">
      <alignment horizontal="right" vertical="center"/>
    </xf>
    <xf numFmtId="0" fontId="4" fillId="2" borderId="0" xfId="2" applyFill="1" applyBorder="1">
      <alignment vertical="center"/>
    </xf>
    <xf numFmtId="0" fontId="4" fillId="2" borderId="0" xfId="2" applyFill="1" applyBorder="1" applyAlignment="1">
      <alignment horizontal="center" vertical="center"/>
    </xf>
    <xf numFmtId="0" fontId="4" fillId="0" borderId="2" xfId="2" applyBorder="1" applyAlignment="1">
      <alignment horizontal="distributed" vertical="center"/>
    </xf>
    <xf numFmtId="0" fontId="4" fillId="0" borderId="2" xfId="2" applyFont="1" applyBorder="1" applyAlignment="1">
      <alignment horizontal="right" vertical="center"/>
    </xf>
    <xf numFmtId="0" fontId="4" fillId="0" borderId="10" xfId="2" applyBorder="1" applyAlignment="1">
      <alignment horizontal="distributed" vertical="center"/>
    </xf>
    <xf numFmtId="0" fontId="4" fillId="0" borderId="11" xfId="2" applyFont="1" applyBorder="1" applyAlignment="1">
      <alignment horizontal="right" vertical="center"/>
    </xf>
    <xf numFmtId="176" fontId="4" fillId="0" borderId="12" xfId="2" applyNumberFormat="1" applyBorder="1" applyAlignment="1">
      <alignment horizontal="right" vertical="center"/>
    </xf>
    <xf numFmtId="0" fontId="4" fillId="0" borderId="3" xfId="2" applyFont="1" applyBorder="1" applyAlignment="1">
      <alignment horizontal="right" vertical="center"/>
    </xf>
    <xf numFmtId="0" fontId="4" fillId="0" borderId="15" xfId="2" applyFont="1" applyBorder="1" applyAlignment="1">
      <alignment horizontal="right" vertical="center"/>
    </xf>
    <xf numFmtId="176" fontId="4" fillId="0" borderId="16" xfId="2" applyNumberFormat="1" applyBorder="1">
      <alignment vertical="center"/>
    </xf>
    <xf numFmtId="0" fontId="4" fillId="0" borderId="17" xfId="2" applyFont="1" applyBorder="1" applyAlignment="1">
      <alignment horizontal="right" vertical="center"/>
    </xf>
    <xf numFmtId="176" fontId="4" fillId="0" borderId="18" xfId="2" applyNumberFormat="1" applyBorder="1">
      <alignment vertical="center"/>
    </xf>
    <xf numFmtId="0" fontId="8" fillId="0" borderId="1" xfId="2" applyFont="1" applyBorder="1" applyAlignment="1">
      <alignment horizontal="distributed" vertical="center" shrinkToFit="1"/>
    </xf>
    <xf numFmtId="38" fontId="4" fillId="0" borderId="3" xfId="2" applyNumberFormat="1" applyFill="1" applyBorder="1">
      <alignment vertical="center"/>
    </xf>
    <xf numFmtId="0" fontId="4" fillId="0" borderId="15" xfId="2" applyFill="1" applyBorder="1">
      <alignment vertical="center"/>
    </xf>
    <xf numFmtId="38" fontId="4" fillId="0" borderId="15" xfId="2" applyNumberFormat="1" applyFill="1" applyBorder="1">
      <alignment vertical="center"/>
    </xf>
    <xf numFmtId="0" fontId="4" fillId="0" borderId="17" xfId="2" applyBorder="1">
      <alignment vertical="center"/>
    </xf>
    <xf numFmtId="0" fontId="4" fillId="0" borderId="3" xfId="2" applyFont="1" applyFill="1" applyBorder="1" applyAlignment="1">
      <alignment horizontal="right" vertical="center"/>
    </xf>
    <xf numFmtId="38" fontId="4" fillId="0" borderId="3" xfId="2" applyNumberFormat="1" applyFont="1" applyFill="1" applyBorder="1" applyAlignment="1">
      <alignment horizontal="right" vertical="center"/>
    </xf>
    <xf numFmtId="0" fontId="4" fillId="0" borderId="15" xfId="2" applyFont="1" applyFill="1" applyBorder="1" applyAlignment="1">
      <alignment horizontal="right" vertical="center"/>
    </xf>
    <xf numFmtId="38" fontId="4" fillId="0" borderId="15" xfId="2" applyNumberFormat="1" applyFont="1" applyFill="1" applyBorder="1" applyAlignment="1">
      <alignment horizontal="right" vertical="center"/>
    </xf>
    <xf numFmtId="0" fontId="4" fillId="0" borderId="15" xfId="2" applyBorder="1">
      <alignment vertical="center"/>
    </xf>
    <xf numFmtId="0" fontId="4" fillId="0" borderId="15" xfId="2" applyBorder="1" applyAlignment="1">
      <alignment vertical="center"/>
    </xf>
    <xf numFmtId="0" fontId="10" fillId="0" borderId="1" xfId="2" applyFont="1" applyBorder="1" applyAlignment="1">
      <alignment horizontal="distributed" vertical="center"/>
    </xf>
    <xf numFmtId="0" fontId="4" fillId="0" borderId="15" xfId="2" applyBorder="1" applyAlignment="1">
      <alignment horizontal="center" vertical="center"/>
    </xf>
    <xf numFmtId="176" fontId="4" fillId="0" borderId="16" xfId="2" applyNumberFormat="1" applyBorder="1" applyAlignment="1">
      <alignment horizontal="center" vertical="center"/>
    </xf>
    <xf numFmtId="176" fontId="4" fillId="0" borderId="18" xfId="2" applyNumberFormat="1" applyFill="1" applyBorder="1">
      <alignment vertical="center"/>
    </xf>
    <xf numFmtId="0" fontId="4" fillId="0" borderId="15" xfId="2" applyBorder="1" applyAlignment="1">
      <alignment horizontal="right" vertical="center"/>
    </xf>
    <xf numFmtId="38" fontId="4" fillId="0" borderId="3" xfId="1" applyFont="1" applyFill="1" applyBorder="1">
      <alignment vertical="center"/>
    </xf>
    <xf numFmtId="38" fontId="4" fillId="0" borderId="15" xfId="1" applyFont="1" applyBorder="1">
      <alignment vertical="center"/>
    </xf>
    <xf numFmtId="38" fontId="4" fillId="0" borderId="15" xfId="1" applyFont="1" applyBorder="1" applyAlignment="1">
      <alignment vertical="center"/>
    </xf>
    <xf numFmtId="38" fontId="4" fillId="0" borderId="17" xfId="1" applyFont="1" applyBorder="1">
      <alignment vertical="center"/>
    </xf>
    <xf numFmtId="0" fontId="4" fillId="0" borderId="3" xfId="2" applyFill="1" applyBorder="1" applyAlignment="1">
      <alignment horizontal="right" vertical="center"/>
    </xf>
    <xf numFmtId="0" fontId="4" fillId="0" borderId="19" xfId="2" applyFill="1" applyBorder="1">
      <alignment vertical="center"/>
    </xf>
    <xf numFmtId="0" fontId="4" fillId="0" borderId="17" xfId="2" applyBorder="1" applyAlignment="1">
      <alignment horizontal="right" vertical="center"/>
    </xf>
    <xf numFmtId="0" fontId="4" fillId="0" borderId="0" xfId="2" applyBorder="1" applyAlignment="1">
      <alignment horizontal="left" vertical="center"/>
    </xf>
    <xf numFmtId="0" fontId="4" fillId="0" borderId="15" xfId="2" applyFill="1" applyBorder="1" applyAlignment="1">
      <alignment horizontal="center" vertical="center"/>
    </xf>
    <xf numFmtId="176" fontId="4" fillId="0" borderId="16" xfId="2" applyNumberFormat="1" applyFill="1" applyBorder="1" applyAlignment="1">
      <alignment horizontal="center" vertical="center"/>
    </xf>
    <xf numFmtId="0" fontId="4" fillId="0" borderId="15" xfId="2" applyFill="1" applyBorder="1" applyAlignment="1">
      <alignment vertical="center"/>
    </xf>
    <xf numFmtId="176" fontId="4" fillId="0" borderId="3" xfId="2" applyNumberFormat="1" applyBorder="1" applyAlignment="1">
      <alignment vertical="center"/>
    </xf>
    <xf numFmtId="176" fontId="4" fillId="0" borderId="0" xfId="2" applyNumberFormat="1" applyBorder="1" applyAlignment="1">
      <alignment horizontal="center" vertical="center"/>
    </xf>
    <xf numFmtId="0" fontId="4" fillId="0" borderId="5" xfId="2" applyFill="1" applyBorder="1">
      <alignment vertical="center"/>
    </xf>
    <xf numFmtId="176" fontId="4" fillId="0" borderId="0" xfId="2" applyNumberFormat="1" applyFill="1" applyBorder="1" applyAlignment="1">
      <alignment horizontal="center" vertical="center"/>
    </xf>
    <xf numFmtId="0" fontId="4" fillId="0" borderId="5" xfId="2" applyFill="1" applyBorder="1" applyAlignment="1">
      <alignment horizontal="center" vertical="center"/>
    </xf>
    <xf numFmtId="0" fontId="4" fillId="0" borderId="3" xfId="2" applyBorder="1" applyAlignment="1">
      <alignment horizontal="left" vertical="center" shrinkToFit="1"/>
    </xf>
    <xf numFmtId="0" fontId="4" fillId="0" borderId="3" xfId="2" applyBorder="1" applyAlignment="1">
      <alignment vertical="center" shrinkToFit="1"/>
    </xf>
    <xf numFmtId="0" fontId="4" fillId="0" borderId="3" xfId="2" applyBorder="1" applyAlignment="1">
      <alignment horizontal="center" vertical="center"/>
    </xf>
    <xf numFmtId="0" fontId="4" fillId="0" borderId="3" xfId="2" applyFont="1" applyBorder="1" applyAlignment="1">
      <alignment horizontal="center" vertical="center"/>
    </xf>
    <xf numFmtId="0" fontId="4" fillId="0" borderId="1" xfId="2" applyBorder="1" applyAlignment="1">
      <alignment horizontal="center" vertical="center"/>
    </xf>
    <xf numFmtId="0" fontId="4" fillId="0" borderId="1" xfId="2" applyBorder="1" applyAlignment="1">
      <alignment vertical="center" shrinkToFit="1"/>
    </xf>
    <xf numFmtId="0" fontId="4" fillId="0" borderId="1" xfId="2" applyFont="1" applyBorder="1" applyAlignment="1">
      <alignment vertical="center"/>
    </xf>
    <xf numFmtId="0" fontId="4" fillId="0" borderId="3" xfId="2" applyFont="1" applyBorder="1" applyAlignment="1">
      <alignment vertical="center"/>
    </xf>
    <xf numFmtId="0" fontId="4" fillId="0" borderId="1" xfId="2" applyFont="1" applyBorder="1" applyAlignment="1">
      <alignment horizontal="distributed" vertical="center"/>
    </xf>
    <xf numFmtId="0" fontId="4" fillId="0" borderId="5" xfId="2" applyFont="1" applyBorder="1" applyAlignment="1">
      <alignment horizontal="center" vertical="center"/>
    </xf>
    <xf numFmtId="0" fontId="4" fillId="0" borderId="0" xfId="2" applyFont="1" applyBorder="1" applyAlignment="1">
      <alignment horizontal="center" vertical="center"/>
    </xf>
    <xf numFmtId="176" fontId="4" fillId="0" borderId="3" xfId="2" applyNumberFormat="1" applyFill="1" applyBorder="1" applyAlignment="1">
      <alignment vertical="center"/>
    </xf>
    <xf numFmtId="176" fontId="4" fillId="0" borderId="0" xfId="2" applyNumberFormat="1" applyBorder="1" applyAlignment="1">
      <alignment vertical="center"/>
    </xf>
    <xf numFmtId="0" fontId="4" fillId="0" borderId="5" xfId="2" applyFill="1" applyBorder="1" applyAlignment="1">
      <alignment vertical="center"/>
    </xf>
    <xf numFmtId="0" fontId="4" fillId="0" borderId="5" xfId="2" applyBorder="1" applyAlignment="1">
      <alignment horizontal="right" vertical="center"/>
    </xf>
    <xf numFmtId="0" fontId="4" fillId="0" borderId="5" xfId="2" applyBorder="1" applyAlignment="1">
      <alignment vertical="center"/>
    </xf>
    <xf numFmtId="176" fontId="4" fillId="0" borderId="3" xfId="2" applyNumberFormat="1" applyBorder="1" applyAlignment="1">
      <alignment horizontal="right" vertical="center"/>
    </xf>
    <xf numFmtId="0" fontId="4" fillId="0" borderId="0" xfId="2" applyBorder="1" applyAlignment="1">
      <alignment horizontal="center" vertical="center"/>
    </xf>
    <xf numFmtId="0" fontId="4" fillId="0" borderId="5" xfId="2" applyBorder="1" applyAlignment="1">
      <alignment horizontal="center" vertical="center"/>
    </xf>
    <xf numFmtId="176" fontId="4" fillId="0" borderId="5" xfId="2" applyNumberFormat="1" applyBorder="1" applyAlignment="1">
      <alignment horizontal="right" vertical="center"/>
    </xf>
    <xf numFmtId="0" fontId="8" fillId="0" borderId="6" xfId="2" applyFont="1" applyBorder="1" applyAlignment="1">
      <alignment vertical="center" wrapText="1"/>
    </xf>
    <xf numFmtId="0" fontId="8" fillId="0" borderId="3" xfId="2" applyFont="1" applyBorder="1" applyAlignment="1">
      <alignment vertical="center" wrapText="1"/>
    </xf>
    <xf numFmtId="0" fontId="4" fillId="0" borderId="0" xfId="2" applyFont="1" applyBorder="1" applyAlignment="1">
      <alignment horizontal="right" vertical="center"/>
    </xf>
    <xf numFmtId="0" fontId="7" fillId="0" borderId="0" xfId="2" applyFont="1" applyBorder="1" applyAlignment="1">
      <alignment horizontal="left" vertical="center"/>
    </xf>
    <xf numFmtId="0" fontId="7" fillId="0" borderId="0" xfId="2" applyFont="1" applyBorder="1" applyAlignment="1">
      <alignment horizontal="center" vertical="center"/>
    </xf>
    <xf numFmtId="0" fontId="8" fillId="0" borderId="3" xfId="2" applyFont="1" applyBorder="1">
      <alignment vertical="center"/>
    </xf>
    <xf numFmtId="0" fontId="4" fillId="0" borderId="4" xfId="2" applyBorder="1" applyAlignment="1">
      <alignment vertical="center"/>
    </xf>
    <xf numFmtId="0" fontId="4" fillId="0" borderId="0" xfId="2" applyBorder="1" applyAlignment="1">
      <alignment horizontal="center" vertical="center"/>
    </xf>
    <xf numFmtId="0" fontId="4" fillId="0" borderId="0" xfId="2" applyFont="1" applyBorder="1" applyAlignment="1">
      <alignment horizontal="center" vertical="center"/>
    </xf>
    <xf numFmtId="0" fontId="4" fillId="0" borderId="0" xfId="2" applyFill="1" applyBorder="1" applyAlignment="1">
      <alignment horizontal="center" vertical="center"/>
    </xf>
    <xf numFmtId="176" fontId="4" fillId="0" borderId="0" xfId="2" applyNumberFormat="1" applyFont="1" applyBorder="1" applyAlignment="1">
      <alignment horizontal="center" vertical="center"/>
    </xf>
    <xf numFmtId="176" fontId="4" fillId="2" borderId="0" xfId="2" applyNumberFormat="1" applyFill="1" applyBorder="1">
      <alignment vertical="center"/>
    </xf>
    <xf numFmtId="0" fontId="4" fillId="2" borderId="0" xfId="2" applyFont="1" applyFill="1" applyBorder="1">
      <alignment vertical="center"/>
    </xf>
    <xf numFmtId="0" fontId="4" fillId="2" borderId="0" xfId="2" applyFill="1" applyBorder="1" applyAlignment="1">
      <alignment horizontal="right" vertical="center"/>
    </xf>
    <xf numFmtId="0" fontId="4" fillId="2" borderId="0" xfId="2" applyFill="1" applyBorder="1" applyAlignment="1">
      <alignment vertical="center"/>
    </xf>
    <xf numFmtId="0" fontId="4" fillId="0" borderId="0" xfId="2" applyBorder="1" applyAlignment="1">
      <alignment horizontal="left" vertical="center" shrinkToFit="1"/>
    </xf>
    <xf numFmtId="0" fontId="4" fillId="0" borderId="1" xfId="2" applyBorder="1" applyAlignment="1">
      <alignment horizontal="left" vertical="center" shrinkToFit="1"/>
    </xf>
    <xf numFmtId="0" fontId="4" fillId="0" borderId="3" xfId="2" applyBorder="1" applyAlignment="1">
      <alignment horizontal="left" vertical="center" shrinkToFit="1"/>
    </xf>
    <xf numFmtId="0" fontId="4" fillId="0" borderId="1" xfId="2" applyBorder="1" applyAlignment="1">
      <alignment horizontal="center" vertical="center"/>
    </xf>
    <xf numFmtId="0" fontId="4" fillId="0" borderId="3" xfId="2" applyBorder="1" applyAlignment="1">
      <alignment horizontal="center"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4" fillId="0" borderId="1" xfId="2" applyFont="1" applyBorder="1" applyAlignment="1">
      <alignment horizontal="center" vertical="center"/>
    </xf>
    <xf numFmtId="0" fontId="4" fillId="0" borderId="16" xfId="2" applyFont="1" applyBorder="1" applyAlignment="1">
      <alignment horizontal="center" vertical="center"/>
    </xf>
    <xf numFmtId="0" fontId="4" fillId="0" borderId="16" xfId="2" applyBorder="1" applyAlignment="1">
      <alignment horizontal="center" vertical="center"/>
    </xf>
    <xf numFmtId="0" fontId="4" fillId="0" borderId="0" xfId="2" applyBorder="1" applyAlignment="1">
      <alignment horizontal="left" vertical="center" shrinkToFit="1"/>
    </xf>
    <xf numFmtId="0" fontId="4" fillId="0" borderId="0" xfId="2" applyBorder="1" applyAlignment="1">
      <alignment vertical="center" shrinkToFit="1"/>
    </xf>
    <xf numFmtId="0" fontId="4" fillId="0" borderId="1" xfId="2" applyBorder="1" applyAlignment="1">
      <alignment vertical="center" shrinkToFit="1"/>
    </xf>
    <xf numFmtId="0" fontId="4" fillId="0" borderId="3" xfId="2" applyBorder="1" applyAlignment="1">
      <alignment vertical="center" shrinkToFit="1"/>
    </xf>
    <xf numFmtId="0" fontId="4" fillId="0" borderId="0" xfId="2" applyBorder="1" applyAlignment="1">
      <alignment horizontal="center" vertical="center"/>
    </xf>
    <xf numFmtId="0" fontId="4" fillId="0" borderId="1" xfId="2" applyFont="1" applyBorder="1" applyAlignment="1">
      <alignment horizontal="left" vertical="center"/>
    </xf>
    <xf numFmtId="0" fontId="4" fillId="0" borderId="3" xfId="2" applyFont="1" applyBorder="1" applyAlignment="1">
      <alignment horizontal="left" vertical="center"/>
    </xf>
    <xf numFmtId="0" fontId="4" fillId="0" borderId="16" xfId="2" applyFont="1" applyBorder="1" applyAlignment="1">
      <alignment horizontal="left" vertical="center"/>
    </xf>
    <xf numFmtId="0" fontId="4" fillId="0" borderId="0" xfId="2" applyBorder="1" applyAlignment="1">
      <alignment horizontal="left" vertical="center"/>
    </xf>
    <xf numFmtId="0" fontId="4" fillId="0" borderId="0" xfId="2" applyFont="1" applyBorder="1" applyAlignment="1">
      <alignment horizontal="center" vertical="center"/>
    </xf>
    <xf numFmtId="0" fontId="4" fillId="2" borderId="0" xfId="2" applyFont="1" applyFill="1" applyBorder="1" applyAlignment="1">
      <alignment horizontal="center" vertical="center"/>
    </xf>
    <xf numFmtId="0" fontId="4" fillId="2" borderId="0" xfId="2" applyFill="1" applyBorder="1" applyAlignment="1">
      <alignment horizontal="center" vertical="center"/>
    </xf>
    <xf numFmtId="0" fontId="4" fillId="0" borderId="0" xfId="2" applyBorder="1" applyAlignment="1">
      <alignment horizontal="left" vertical="center" wrapText="1"/>
    </xf>
    <xf numFmtId="0" fontId="4" fillId="0" borderId="3" xfId="2" applyFont="1" applyBorder="1" applyAlignment="1">
      <alignment horizontal="center" vertical="center"/>
    </xf>
    <xf numFmtId="0" fontId="4" fillId="0" borderId="2" xfId="2" applyFont="1" applyBorder="1" applyAlignment="1">
      <alignment horizontal="center" vertical="center"/>
    </xf>
    <xf numFmtId="0" fontId="4" fillId="0" borderId="2" xfId="2" applyBorder="1" applyAlignment="1">
      <alignment horizontal="center" vertical="center"/>
    </xf>
    <xf numFmtId="0" fontId="4" fillId="0" borderId="5" xfId="2" applyBorder="1" applyAlignment="1">
      <alignment horizontal="center" vertical="center"/>
    </xf>
    <xf numFmtId="0" fontId="4" fillId="0" borderId="16" xfId="2" applyBorder="1" applyAlignment="1">
      <alignment vertical="center" shrinkToFit="1"/>
    </xf>
    <xf numFmtId="0" fontId="4" fillId="0" borderId="15" xfId="2" applyFont="1" applyBorder="1" applyAlignment="1">
      <alignment horizontal="center" vertical="center"/>
    </xf>
    <xf numFmtId="0" fontId="10" fillId="0" borderId="1" xfId="2" applyFont="1" applyBorder="1" applyAlignment="1">
      <alignment horizontal="left" vertical="center" wrapText="1"/>
    </xf>
    <xf numFmtId="0" fontId="10" fillId="0" borderId="16" xfId="2" applyFont="1" applyBorder="1" applyAlignment="1">
      <alignment horizontal="left" vertical="center" wrapText="1"/>
    </xf>
    <xf numFmtId="0" fontId="10" fillId="0" borderId="1"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8" fillId="0" borderId="1" xfId="2" applyFont="1" applyBorder="1" applyAlignment="1">
      <alignment horizontal="left" vertical="center" wrapText="1"/>
    </xf>
    <xf numFmtId="0" fontId="8" fillId="0" borderId="16" xfId="2" applyFont="1" applyBorder="1" applyAlignment="1">
      <alignment horizontal="left" vertical="center" wrapText="1"/>
    </xf>
    <xf numFmtId="0" fontId="4" fillId="0" borderId="9" xfId="2" applyFont="1" applyBorder="1" applyAlignment="1">
      <alignment horizontal="center" vertical="center"/>
    </xf>
    <xf numFmtId="0" fontId="4" fillId="0" borderId="20" xfId="2" applyFont="1" applyBorder="1" applyAlignment="1">
      <alignment horizontal="center" vertical="center"/>
    </xf>
    <xf numFmtId="0" fontId="4" fillId="0" borderId="1" xfId="2" applyBorder="1" applyAlignment="1">
      <alignment horizontal="left" vertical="center"/>
    </xf>
    <xf numFmtId="0" fontId="4" fillId="0" borderId="16" xfId="2" applyBorder="1" applyAlignment="1">
      <alignment horizontal="left" vertical="center"/>
    </xf>
    <xf numFmtId="0" fontId="4" fillId="0" borderId="16" xfId="2" applyBorder="1" applyAlignment="1">
      <alignment horizontal="left" vertical="center" shrinkToFit="1"/>
    </xf>
    <xf numFmtId="0" fontId="4" fillId="0" borderId="3"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 xfId="2" applyFont="1" applyBorder="1" applyAlignment="1">
      <alignment horizontal="left" vertical="center" shrinkToFit="1"/>
    </xf>
    <xf numFmtId="0" fontId="4" fillId="0" borderId="16" xfId="2" applyFont="1" applyBorder="1" applyAlignment="1">
      <alignment horizontal="left" vertical="center" shrinkToFit="1"/>
    </xf>
    <xf numFmtId="0" fontId="4" fillId="0" borderId="9" xfId="2" applyBorder="1" applyAlignment="1">
      <alignment horizontal="center" vertical="center"/>
    </xf>
    <xf numFmtId="0" fontId="4" fillId="0" borderId="20" xfId="2" applyBorder="1" applyAlignment="1">
      <alignment horizontal="center" vertical="center"/>
    </xf>
    <xf numFmtId="0" fontId="4" fillId="0" borderId="3" xfId="2" applyFont="1" applyBorder="1" applyAlignment="1">
      <alignment vertical="center" shrinkToFit="1"/>
    </xf>
    <xf numFmtId="0" fontId="4" fillId="0" borderId="5" xfId="2" applyFont="1" applyBorder="1" applyAlignment="1">
      <alignment horizontal="center" vertical="center"/>
    </xf>
    <xf numFmtId="0" fontId="4" fillId="0" borderId="3" xfId="2" applyFont="1" applyBorder="1" applyAlignment="1">
      <alignment horizontal="left" vertical="center" shrinkToFit="1"/>
    </xf>
    <xf numFmtId="0" fontId="4" fillId="0" borderId="1" xfId="2" applyFont="1" applyBorder="1" applyAlignment="1">
      <alignment horizontal="distributed" vertical="center"/>
    </xf>
    <xf numFmtId="0" fontId="4" fillId="0" borderId="16" xfId="2" applyFont="1" applyBorder="1" applyAlignment="1">
      <alignment horizontal="distributed" vertical="center"/>
    </xf>
    <xf numFmtId="0" fontId="6" fillId="0" borderId="1" xfId="2" applyFont="1" applyBorder="1" applyAlignment="1">
      <alignment horizontal="distributed" vertical="center"/>
    </xf>
    <xf numFmtId="0" fontId="6" fillId="0" borderId="16" xfId="2" applyFont="1" applyBorder="1" applyAlignment="1">
      <alignment horizontal="distributed" vertical="center"/>
    </xf>
    <xf numFmtId="0" fontId="4" fillId="0" borderId="21" xfId="2" applyFont="1" applyBorder="1" applyAlignment="1">
      <alignment horizontal="center" vertical="center"/>
    </xf>
    <xf numFmtId="0" fontId="11" fillId="0" borderId="1" xfId="2" applyFont="1" applyBorder="1" applyAlignment="1">
      <alignment horizontal="distributed" vertical="center"/>
    </xf>
    <xf numFmtId="0" fontId="11" fillId="0" borderId="3" xfId="2" applyFont="1" applyBorder="1" applyAlignment="1">
      <alignment horizontal="distributed" vertical="center"/>
    </xf>
    <xf numFmtId="0" fontId="4" fillId="0" borderId="3" xfId="2" applyFont="1" applyBorder="1" applyAlignment="1">
      <alignment horizontal="distributed" vertical="center"/>
    </xf>
    <xf numFmtId="0" fontId="5" fillId="0" borderId="0" xfId="2" applyFont="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10.xml.rels>&#65279;<?xml version="1.0" encoding="utf-8" standalone="yes"?>
<Relationships xmlns="http://schemas.openxmlformats.org/package/2006/relationships">
  <Relationship Id="rId2" Type="http://schemas.microsoft.com/office/2011/relationships/chartColorStyle" Target="colors10.xml" />
  <Relationship Id="rId1" Type="http://schemas.microsoft.com/office/2011/relationships/chartStyle" Target="style10.xml" />
</Relationships>
</file>

<file path=xl/charts/_rels/chart11.xml.rels>&#65279;<?xml version="1.0" encoding="utf-8" standalone="yes"?>
<Relationships xmlns="http://schemas.openxmlformats.org/package/2006/relationships">
  <Relationship Id="rId2" Type="http://schemas.microsoft.com/office/2011/relationships/chartColorStyle" Target="colors11.xml" />
  <Relationship Id="rId1" Type="http://schemas.microsoft.com/office/2011/relationships/chartStyle" Target="style11.xml" />
</Relationships>
</file>

<file path=xl/charts/_rels/chart12.xml.rels>&#65279;<?xml version="1.0" encoding="utf-8" standalone="yes"?>
<Relationships xmlns="http://schemas.openxmlformats.org/package/2006/relationships">
  <Relationship Id="rId2" Type="http://schemas.microsoft.com/office/2011/relationships/chartColorStyle" Target="colors12.xml" />
  <Relationship Id="rId1" Type="http://schemas.microsoft.com/office/2011/relationships/chartStyle" Target="style12.xml" />
</Relationships>
</file>

<file path=xl/charts/_rels/chart13.xml.rels>&#65279;<?xml version="1.0" encoding="utf-8" standalone="yes"?>
<Relationships xmlns="http://schemas.openxmlformats.org/package/2006/relationships">
  <Relationship Id="rId2" Type="http://schemas.microsoft.com/office/2011/relationships/chartColorStyle" Target="colors13.xml" />
  <Relationship Id="rId1" Type="http://schemas.microsoft.com/office/2011/relationships/chartStyle" Target="style13.xml" />
</Relationships>
</file>

<file path=xl/charts/_rels/chart14.xml.rels>&#65279;<?xml version="1.0" encoding="utf-8" standalone="yes"?>
<Relationships xmlns="http://schemas.openxmlformats.org/package/2006/relationships">
  <Relationship Id="rId2" Type="http://schemas.microsoft.com/office/2011/relationships/chartColorStyle" Target="colors14.xml" />
  <Relationship Id="rId1" Type="http://schemas.microsoft.com/office/2011/relationships/chartStyle" Target="style14.xml" />
</Relationships>
</file>

<file path=xl/charts/_rels/chart15.xml.rels>&#65279;<?xml version="1.0" encoding="utf-8" standalone="yes"?>
<Relationships xmlns="http://schemas.openxmlformats.org/package/2006/relationships">
  <Relationship Id="rId2" Type="http://schemas.microsoft.com/office/2011/relationships/chartColorStyle" Target="colors15.xml" />
  <Relationship Id="rId1" Type="http://schemas.microsoft.com/office/2011/relationships/chartStyle" Target="style15.xml" />
</Relationships>
</file>

<file path=xl/charts/_rels/chart16.xml.rels>&#65279;<?xml version="1.0" encoding="utf-8" standalone="yes"?>
<Relationships xmlns="http://schemas.openxmlformats.org/package/2006/relationships">
  <Relationship Id="rId2" Type="http://schemas.microsoft.com/office/2011/relationships/chartColorStyle" Target="colors16.xml" />
  <Relationship Id="rId1" Type="http://schemas.microsoft.com/office/2011/relationships/chartStyle" Target="style16.xml" />
</Relationships>
</file>

<file path=xl/charts/_rels/chart17.xml.rels>&#65279;<?xml version="1.0" encoding="utf-8" standalone="yes"?>
<Relationships xmlns="http://schemas.openxmlformats.org/package/2006/relationships">
  <Relationship Id="rId2" Type="http://schemas.microsoft.com/office/2011/relationships/chartColorStyle" Target="colors17.xml" />
  <Relationship Id="rId1" Type="http://schemas.microsoft.com/office/2011/relationships/chartStyle" Target="style17.xml" />
</Relationships>
</file>

<file path=xl/charts/_rels/chart18.xml.rels>&#65279;<?xml version="1.0" encoding="utf-8" standalone="yes"?>
<Relationships xmlns="http://schemas.openxmlformats.org/package/2006/relationships">
  <Relationship Id="rId2" Type="http://schemas.microsoft.com/office/2011/relationships/chartColorStyle" Target="colors18.xml" />
  <Relationship Id="rId1" Type="http://schemas.microsoft.com/office/2011/relationships/chartStyle" Target="style18.xml" />
</Relationships>
</file>

<file path=xl/charts/_rels/chart19.xml.rels>&#65279;<?xml version="1.0" encoding="utf-8" standalone="yes"?>
<Relationships xmlns="http://schemas.openxmlformats.org/package/2006/relationships">
  <Relationship Id="rId2" Type="http://schemas.microsoft.com/office/2011/relationships/chartColorStyle" Target="colors19.xml" />
  <Relationship Id="rId1" Type="http://schemas.microsoft.com/office/2011/relationships/chartStyle" Target="style19.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20.xml.rels>&#65279;<?xml version="1.0" encoding="utf-8" standalone="yes"?>
<Relationships xmlns="http://schemas.openxmlformats.org/package/2006/relationships">
  <Relationship Id="rId2" Type="http://schemas.microsoft.com/office/2011/relationships/chartColorStyle" Target="colors20.xml" />
  <Relationship Id="rId1" Type="http://schemas.microsoft.com/office/2011/relationships/chartStyle" Target="style20.xml" />
</Relationships>
</file>

<file path=xl/charts/_rels/chart21.xml.rels>&#65279;<?xml version="1.0" encoding="utf-8" standalone="yes"?>
<Relationships xmlns="http://schemas.openxmlformats.org/package/2006/relationships">
  <Relationship Id="rId2" Type="http://schemas.microsoft.com/office/2011/relationships/chartColorStyle" Target="colors21.xml" />
  <Relationship Id="rId1" Type="http://schemas.microsoft.com/office/2011/relationships/chartStyle" Target="style21.xml" />
</Relationships>
</file>

<file path=xl/charts/_rels/chart22.xml.rels>&#65279;<?xml version="1.0" encoding="utf-8" standalone="yes"?>
<Relationships xmlns="http://schemas.openxmlformats.org/package/2006/relationships">
  <Relationship Id="rId2" Type="http://schemas.microsoft.com/office/2011/relationships/chartColorStyle" Target="colors22.xml" />
  <Relationship Id="rId1" Type="http://schemas.microsoft.com/office/2011/relationships/chartStyle" Target="style22.xml" />
</Relationships>
</file>

<file path=xl/charts/_rels/chart24.xml.rels>&#65279;<?xml version="1.0" encoding="utf-8" standalone="yes"?>
<Relationships xmlns="http://schemas.openxmlformats.org/package/2006/relationships">
  <Relationship Id="rId2" Type="http://schemas.microsoft.com/office/2011/relationships/chartColorStyle" Target="colors23.xml" />
  <Relationship Id="rId1" Type="http://schemas.microsoft.com/office/2011/relationships/chartStyle" Target="style23.xml" />
</Relationships>
</file>

<file path=xl/charts/_rels/chart25.xml.rels>&#65279;<?xml version="1.0" encoding="utf-8" standalone="yes"?>
<Relationships xmlns="http://schemas.openxmlformats.org/package/2006/relationships">
  <Relationship Id="rId2" Type="http://schemas.microsoft.com/office/2011/relationships/chartColorStyle" Target="colors24.xml" />
  <Relationship Id="rId1" Type="http://schemas.microsoft.com/office/2011/relationships/chartStyle" Target="style24.xml" />
</Relationships>
</file>

<file path=xl/charts/_rels/chart26.xml.rels>&#65279;<?xml version="1.0" encoding="utf-8" standalone="yes"?>
<Relationships xmlns="http://schemas.openxmlformats.org/package/2006/relationships">
  <Relationship Id="rId2" Type="http://schemas.microsoft.com/office/2011/relationships/chartColorStyle" Target="colors25.xml" />
  <Relationship Id="rId1" Type="http://schemas.microsoft.com/office/2011/relationships/chartStyle" Target="style25.xml" />
</Relationships>
</file>

<file path=xl/charts/_rels/chart29.xml.rels>&#65279;<?xml version="1.0" encoding="utf-8" standalone="yes"?>
<Relationships xmlns="http://schemas.openxmlformats.org/package/2006/relationships">
  <Relationship Id="rId2" Type="http://schemas.microsoft.com/office/2011/relationships/chartColorStyle" Target="colors26.xml" />
  <Relationship Id="rId1" Type="http://schemas.microsoft.com/office/2011/relationships/chartStyle" Target="style26.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_rels/chart30.xml.rels>&#65279;<?xml version="1.0" encoding="utf-8" standalone="yes"?>
<Relationships xmlns="http://schemas.openxmlformats.org/package/2006/relationships">
  <Relationship Id="rId2" Type="http://schemas.microsoft.com/office/2011/relationships/chartColorStyle" Target="colors27.xml" />
  <Relationship Id="rId1" Type="http://schemas.microsoft.com/office/2011/relationships/chartStyle" Target="style27.xml" />
</Relationships>
</file>

<file path=xl/charts/_rels/chart31.xml.rels>&#65279;<?xml version="1.0" encoding="utf-8" standalone="yes"?>
<Relationships xmlns="http://schemas.openxmlformats.org/package/2006/relationships">
  <Relationship Id="rId2" Type="http://schemas.microsoft.com/office/2011/relationships/chartColorStyle" Target="colors28.xml" />
  <Relationship Id="rId1" Type="http://schemas.microsoft.com/office/2011/relationships/chartStyle" Target="style28.xml" />
</Relationships>
</file>

<file path=xl/charts/_rels/chart32.xml.rels>&#65279;<?xml version="1.0" encoding="utf-8" standalone="yes"?>
<Relationships xmlns="http://schemas.openxmlformats.org/package/2006/relationships">
  <Relationship Id="rId2" Type="http://schemas.microsoft.com/office/2011/relationships/chartColorStyle" Target="colors29.xml" />
  <Relationship Id="rId1" Type="http://schemas.microsoft.com/office/2011/relationships/chartStyle" Target="style29.xml" />
</Relationships>
</file>

<file path=xl/charts/_rels/chart33.xml.rels>&#65279;<?xml version="1.0" encoding="utf-8" standalone="yes"?>
<Relationships xmlns="http://schemas.openxmlformats.org/package/2006/relationships">
  <Relationship Id="rId2" Type="http://schemas.microsoft.com/office/2011/relationships/chartColorStyle" Target="colors30.xml" />
  <Relationship Id="rId1" Type="http://schemas.microsoft.com/office/2011/relationships/chartStyle" Target="style30.xml" />
</Relationships>
</file>

<file path=xl/charts/_rels/chart34.xml.rels>&#65279;<?xml version="1.0" encoding="utf-8" standalone="yes"?>
<Relationships xmlns="http://schemas.openxmlformats.org/package/2006/relationships">
  <Relationship Id="rId2" Type="http://schemas.microsoft.com/office/2011/relationships/chartColorStyle" Target="colors31.xml" />
  <Relationship Id="rId1" Type="http://schemas.microsoft.com/office/2011/relationships/chartStyle" Target="style31.xml" />
</Relationships>
</file>

<file path=xl/charts/_rels/chart35.xml.rels>&#65279;<?xml version="1.0" encoding="utf-8" standalone="yes"?>
<Relationships xmlns="http://schemas.openxmlformats.org/package/2006/relationships">
  <Relationship Id="rId2" Type="http://schemas.microsoft.com/office/2011/relationships/chartColorStyle" Target="colors32.xml" />
  <Relationship Id="rId1" Type="http://schemas.microsoft.com/office/2011/relationships/chartStyle" Target="style32.xml" />
</Relationships>
</file>

<file path=xl/charts/_rels/chart37.xml.rels>&#65279;<?xml version="1.0" encoding="utf-8" standalone="yes"?>
<Relationships xmlns="http://schemas.openxmlformats.org/package/2006/relationships">
  <Relationship Id="rId2" Type="http://schemas.microsoft.com/office/2011/relationships/chartColorStyle" Target="colors33.xml" />
  <Relationship Id="rId1" Type="http://schemas.microsoft.com/office/2011/relationships/chartStyle" Target="style33.xml" />
</Relationships>
</file>

<file path=xl/charts/_rels/chart38.xml.rels>&#65279;<?xml version="1.0" encoding="utf-8" standalone="yes"?>
<Relationships xmlns="http://schemas.openxmlformats.org/package/2006/relationships">
  <Relationship Id="rId2" Type="http://schemas.microsoft.com/office/2011/relationships/chartColorStyle" Target="colors34.xml" />
  <Relationship Id="rId1" Type="http://schemas.microsoft.com/office/2011/relationships/chartStyle" Target="style34.xml" />
</Relationships>
</file>

<file path=xl/charts/_rels/chart39.xml.rels>&#65279;<?xml version="1.0" encoding="utf-8" standalone="yes"?>
<Relationships xmlns="http://schemas.openxmlformats.org/package/2006/relationships">
  <Relationship Id="rId2" Type="http://schemas.microsoft.com/office/2011/relationships/chartColorStyle" Target="colors35.xml" />
  <Relationship Id="rId1" Type="http://schemas.microsoft.com/office/2011/relationships/chartStyle" Target="style35.xml" />
</Relationships>
</file>

<file path=xl/charts/_rels/chart4.xml.rels>&#65279;<?xml version="1.0" encoding="utf-8" standalone="yes"?>
<Relationships xmlns="http://schemas.openxmlformats.org/package/2006/relationships">
  <Relationship Id="rId2" Type="http://schemas.microsoft.com/office/2011/relationships/chartColorStyle" Target="colors4.xml" />
  <Relationship Id="rId1" Type="http://schemas.microsoft.com/office/2011/relationships/chartStyle" Target="style4.xml" />
</Relationships>
</file>

<file path=xl/charts/_rels/chart40.xml.rels>&#65279;<?xml version="1.0" encoding="utf-8" standalone="yes"?>
<Relationships xmlns="http://schemas.openxmlformats.org/package/2006/relationships">
  <Relationship Id="rId2" Type="http://schemas.microsoft.com/office/2011/relationships/chartColorStyle" Target="colors36.xml" />
  <Relationship Id="rId1" Type="http://schemas.microsoft.com/office/2011/relationships/chartStyle" Target="style36.xml" />
</Relationships>
</file>

<file path=xl/charts/_rels/chart41.xml.rels>&#65279;<?xml version="1.0" encoding="utf-8" standalone="yes"?>
<Relationships xmlns="http://schemas.openxmlformats.org/package/2006/relationships">
  <Relationship Id="rId2" Type="http://schemas.microsoft.com/office/2011/relationships/chartColorStyle" Target="colors37.xml" />
  <Relationship Id="rId1" Type="http://schemas.microsoft.com/office/2011/relationships/chartStyle" Target="style37.xml" />
</Relationships>
</file>

<file path=xl/charts/_rels/chart42.xml.rels>&#65279;<?xml version="1.0" encoding="utf-8" standalone="yes"?>
<Relationships xmlns="http://schemas.openxmlformats.org/package/2006/relationships">
  <Relationship Id="rId2" Type="http://schemas.microsoft.com/office/2011/relationships/chartColorStyle" Target="colors38.xml" />
  <Relationship Id="rId1" Type="http://schemas.microsoft.com/office/2011/relationships/chartStyle" Target="style38.xml" />
</Relationships>
</file>

<file path=xl/charts/_rels/chart5.xml.rels>&#65279;<?xml version="1.0" encoding="utf-8" standalone="yes"?>
<Relationships xmlns="http://schemas.openxmlformats.org/package/2006/relationships">
  <Relationship Id="rId2" Type="http://schemas.microsoft.com/office/2011/relationships/chartColorStyle" Target="colors5.xml" />
  <Relationship Id="rId1" Type="http://schemas.microsoft.com/office/2011/relationships/chartStyle" Target="style5.xml" />
</Relationships>
</file>

<file path=xl/charts/_rels/chart6.xml.rels>&#65279;<?xml version="1.0" encoding="utf-8" standalone="yes"?>
<Relationships xmlns="http://schemas.openxmlformats.org/package/2006/relationships">
  <Relationship Id="rId2" Type="http://schemas.microsoft.com/office/2011/relationships/chartColorStyle" Target="colors6.xml" />
  <Relationship Id="rId1" Type="http://schemas.microsoft.com/office/2011/relationships/chartStyle" Target="style6.xml" />
</Relationships>
</file>

<file path=xl/charts/_rels/chart7.xml.rels>&#65279;<?xml version="1.0" encoding="utf-8" standalone="yes"?>
<Relationships xmlns="http://schemas.openxmlformats.org/package/2006/relationships">
  <Relationship Id="rId2" Type="http://schemas.microsoft.com/office/2011/relationships/chartColorStyle" Target="colors7.xml" />
  <Relationship Id="rId1" Type="http://schemas.microsoft.com/office/2011/relationships/chartStyle" Target="style7.xml" />
</Relationships>
</file>

<file path=xl/charts/_rels/chart8.xml.rels>&#65279;<?xml version="1.0" encoding="utf-8" standalone="yes"?>
<Relationships xmlns="http://schemas.openxmlformats.org/package/2006/relationships">
  <Relationship Id="rId2" Type="http://schemas.microsoft.com/office/2011/relationships/chartColorStyle" Target="colors8.xml" />
  <Relationship Id="rId1" Type="http://schemas.microsoft.com/office/2011/relationships/chartStyle" Target="style8.xml" />
</Relationships>
</file>

<file path=xl/charts/_rels/chart9.xml.rels>&#65279;<?xml version="1.0" encoding="utf-8" standalone="yes"?>
<Relationships xmlns="http://schemas.openxmlformats.org/package/2006/relationships">
  <Relationship Id="rId2" Type="http://schemas.microsoft.com/office/2011/relationships/chartColorStyle" Target="colors9.xml" />
  <Relationship Id="rId1" Type="http://schemas.microsoft.com/office/2011/relationships/chartStyle" Target="style9.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56870281308383"/>
          <c:y val="0.13106367983446551"/>
          <c:w val="0.61747432396752766"/>
          <c:h val="0.72540651114761512"/>
        </c:manualLayout>
      </c:layout>
      <c:pieChart>
        <c:varyColors val="1"/>
        <c:ser>
          <c:idx val="0"/>
          <c:order val="0"/>
          <c:tx>
            <c:strRef>
              <c:f>'R3 集計結果'!$D$81</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3A4-4D9A-8D3E-36CDB71A48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3A4-4D9A-8D3E-36CDB71A48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3A4-4D9A-8D3E-36CDB71A48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3A4-4D9A-8D3E-36CDB71A4831}"/>
              </c:ext>
            </c:extLst>
          </c:dPt>
          <c:dLbls>
            <c:dLbl>
              <c:idx val="1"/>
              <c:layout>
                <c:manualLayout>
                  <c:x val="-8.0526279289727248E-2"/>
                  <c:y val="-0.2524371527949895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3A4-4D9A-8D3E-36CDB71A4831}"/>
                </c:ext>
              </c:extLst>
            </c:dLbl>
            <c:dLbl>
              <c:idx val="3"/>
              <c:layout>
                <c:manualLayout>
                  <c:x val="-0.2813117252489063"/>
                  <c:y val="8.25881058403815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3A4-4D9A-8D3E-36CDB71A48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'R3 集計結果'!$C$82:$C$86</c15:sqref>
                  </c15:fullRef>
                </c:ext>
              </c:extLst>
              <c:f>'R3 集計結果'!$C$82:$C$85</c:f>
              <c:strCache>
                <c:ptCount val="4"/>
                <c:pt idx="0">
                  <c:v>６年生</c:v>
                </c:pt>
                <c:pt idx="1">
                  <c:v>５年生</c:v>
                </c:pt>
                <c:pt idx="2">
                  <c:v>４年生</c:v>
                </c:pt>
                <c:pt idx="3">
                  <c:v>３年生以前</c:v>
                </c:pt>
              </c:strCache>
            </c:strRef>
          </c:cat>
          <c:val>
            <c:numRef>
              <c:extLst>
                <c:ext xmlns:c15="http://schemas.microsoft.com/office/drawing/2012/chart" uri="{02D57815-91ED-43cb-92C2-25804820EDAC}">
                  <c15:fullRef>
                    <c15:sqref>'R3 集計結果'!$E$82:$E$86</c15:sqref>
                  </c15:fullRef>
                </c:ext>
              </c:extLst>
              <c:f>'R3 集計結果'!$E$82:$E$85</c:f>
              <c:numCache>
                <c:formatCode>\(0.0%\)</c:formatCode>
                <c:ptCount val="4"/>
                <c:pt idx="0">
                  <c:v>0.23241590214067279</c:v>
                </c:pt>
                <c:pt idx="1">
                  <c:v>0.47094801223241589</c:v>
                </c:pt>
                <c:pt idx="2">
                  <c:v>0.26299694189602446</c:v>
                </c:pt>
                <c:pt idx="3">
                  <c:v>3.3639143730886847E-2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C3A4-4D9A-8D3E-36CDB71A4831}"/>
            </c:ext>
          </c:extLst>
        </c:ser>
        <c:ser>
          <c:idx val="1"/>
          <c:order val="1"/>
          <c:tx>
            <c:strRef>
              <c:f>'R3 集計結果'!$E$81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C3A4-4D9A-8D3E-36CDB71A48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C3A4-4D9A-8D3E-36CDB71A48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C3A4-4D9A-8D3E-36CDB71A48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C3A4-4D9A-8D3E-36CDB71A4831}"/>
              </c:ext>
            </c:extLst>
          </c:dPt>
          <c:cat>
            <c:strRef>
              <c:extLst>
                <c:ext xmlns:c15="http://schemas.microsoft.com/office/drawing/2012/chart" uri="{02D57815-91ED-43cb-92C2-25804820EDAC}">
                  <c15:fullRef>
                    <c15:sqref>'R3 集計結果'!$C$82:$C$86</c15:sqref>
                  </c15:fullRef>
                </c:ext>
              </c:extLst>
              <c:f>'R3 集計結果'!$C$82:$C$85</c:f>
              <c:strCache>
                <c:ptCount val="4"/>
                <c:pt idx="0">
                  <c:v>６年生</c:v>
                </c:pt>
                <c:pt idx="1">
                  <c:v>５年生</c:v>
                </c:pt>
                <c:pt idx="2">
                  <c:v>４年生</c:v>
                </c:pt>
                <c:pt idx="3">
                  <c:v>３年生以前</c:v>
                </c:pt>
              </c:strCache>
            </c:strRef>
          </c:cat>
          <c:val>
            <c:numRef>
              <c:extLst>
                <c:ext xmlns:c15="http://schemas.microsoft.com/office/drawing/2012/chart" uri="{02D57815-91ED-43cb-92C2-25804820EDAC}">
                  <c15:fullRef>
                    <c15:sqref>'R3 集計結果'!$E$82:$E$86</c15:sqref>
                  </c15:fullRef>
                </c:ext>
              </c:extLst>
              <c:f>'R3 集計結果'!$E$82:$E$85</c:f>
              <c:numCache>
                <c:formatCode>\(0.0%\)</c:formatCode>
                <c:ptCount val="4"/>
                <c:pt idx="0">
                  <c:v>0.23241590214067279</c:v>
                </c:pt>
                <c:pt idx="1">
                  <c:v>0.47094801223241589</c:v>
                </c:pt>
                <c:pt idx="2">
                  <c:v>0.26299694189602446</c:v>
                </c:pt>
                <c:pt idx="3">
                  <c:v>3.3639143730886847E-2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1-C3A4-4D9A-8D3E-36CDB71A483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31689478341705"/>
          <c:y val="0.22840791253826564"/>
          <c:w val="0.47722717413454746"/>
          <c:h val="0.77159208746173436"/>
        </c:manualLayout>
      </c:layout>
      <c:pieChart>
        <c:varyColors val="1"/>
        <c:ser>
          <c:idx val="0"/>
          <c:order val="0"/>
          <c:tx>
            <c:strRef>
              <c:f>'R3 集計結果'!$D$241</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87-4DE1-A39E-61AA46D18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87-4DE1-A39E-61AA46D18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87-4DE1-A39E-61AA46D18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87-4DE1-A39E-61AA46D18D3B}"/>
              </c:ext>
            </c:extLst>
          </c:dPt>
          <c:dLbls>
            <c:dLbl>
              <c:idx val="0"/>
              <c:layout>
                <c:manualLayout>
                  <c:x val="-0.17572260160462888"/>
                  <c:y val="-3.216503805799219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987-4DE1-A39E-61AA46D18D3B}"/>
                </c:ext>
              </c:extLst>
            </c:dLbl>
            <c:dLbl>
              <c:idx val="2"/>
              <c:layout>
                <c:manualLayout>
                  <c:x val="-0.20335342789268138"/>
                  <c:y val="1.612149769983040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987-4DE1-A39E-61AA46D18D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集計結果'!$B$242:$C$245</c:f>
              <c:strCache>
                <c:ptCount val="4"/>
                <c:pt idx="0">
                  <c:v>満足</c:v>
                </c:pt>
                <c:pt idx="1">
                  <c:v>どちらかというと満足</c:v>
                </c:pt>
                <c:pt idx="2">
                  <c:v>どちらかというと不満</c:v>
                </c:pt>
                <c:pt idx="3">
                  <c:v>不満</c:v>
                </c:pt>
              </c:strCache>
            </c:strRef>
          </c:cat>
          <c:val>
            <c:numRef>
              <c:f>'R3 集計結果'!$D$242:$D$245</c:f>
              <c:numCache>
                <c:formatCode>General</c:formatCode>
                <c:ptCount val="4"/>
                <c:pt idx="0">
                  <c:v>61</c:v>
                </c:pt>
                <c:pt idx="1">
                  <c:v>51</c:v>
                </c:pt>
                <c:pt idx="2">
                  <c:v>5</c:v>
                </c:pt>
                <c:pt idx="3">
                  <c:v>0</c:v>
                </c:pt>
              </c:numCache>
            </c:numRef>
          </c:val>
          <c:extLst>
            <c:ext xmlns:c16="http://schemas.microsoft.com/office/drawing/2014/chart" uri="{C3380CC4-5D6E-409C-BE32-E72D297353CC}">
              <c16:uniqueId val="{00000008-1987-4DE1-A39E-61AA46D18D3B}"/>
            </c:ext>
          </c:extLst>
        </c:ser>
        <c:ser>
          <c:idx val="1"/>
          <c:order val="1"/>
          <c:tx>
            <c:strRef>
              <c:f>'R3 集計結果'!$E$241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1987-4DE1-A39E-61AA46D18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1987-4DE1-A39E-61AA46D18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1987-4DE1-A39E-61AA46D18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1987-4DE1-A39E-61AA46D18D3B}"/>
              </c:ext>
            </c:extLst>
          </c:dPt>
          <c:cat>
            <c:strRef>
              <c:f>'R3 集計結果'!$B$242:$C$245</c:f>
              <c:strCache>
                <c:ptCount val="4"/>
                <c:pt idx="0">
                  <c:v>満足</c:v>
                </c:pt>
                <c:pt idx="1">
                  <c:v>どちらかというと満足</c:v>
                </c:pt>
                <c:pt idx="2">
                  <c:v>どちらかというと不満</c:v>
                </c:pt>
                <c:pt idx="3">
                  <c:v>不満</c:v>
                </c:pt>
              </c:strCache>
            </c:strRef>
          </c:cat>
          <c:val>
            <c:numRef>
              <c:f>'R3 集計結果'!$E$242:$E$245</c:f>
              <c:numCache>
                <c:formatCode>\(0.0%\)</c:formatCode>
                <c:ptCount val="4"/>
                <c:pt idx="0">
                  <c:v>0.5213675213675214</c:v>
                </c:pt>
                <c:pt idx="1">
                  <c:v>0.4358974358974359</c:v>
                </c:pt>
                <c:pt idx="2">
                  <c:v>4.2735042735042736E-2</c:v>
                </c:pt>
                <c:pt idx="3">
                  <c:v>0</c:v>
                </c:pt>
              </c:numCache>
            </c:numRef>
          </c:val>
          <c:extLst>
            <c:ext xmlns:c16="http://schemas.microsoft.com/office/drawing/2014/chart" uri="{C3380CC4-5D6E-409C-BE32-E72D297353CC}">
              <c16:uniqueId val="{00000011-1987-4DE1-A39E-61AA46D18D3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'R3 集計結果'!$D$250</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312-424F-98B2-8BCA7C359E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312-424F-98B2-8BCA7C359E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312-424F-98B2-8BCA7C359E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312-424F-98B2-8BCA7C359EF1}"/>
              </c:ext>
            </c:extLst>
          </c:dPt>
          <c:dLbls>
            <c:dLbl>
              <c:idx val="0"/>
              <c:layout>
                <c:manualLayout>
                  <c:x val="-0.22707444280628486"/>
                  <c:y val="1.15748863525973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312-424F-98B2-8BCA7C359EF1}"/>
                </c:ext>
              </c:extLst>
            </c:dLbl>
            <c:dLbl>
              <c:idx val="1"/>
              <c:layout>
                <c:manualLayout>
                  <c:x val="0.24508582511181148"/>
                  <c:y val="-8.919611190081104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312-424F-98B2-8BCA7C359E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集計結果'!$B$251:$C$254</c:f>
              <c:strCache>
                <c:ptCount val="4"/>
                <c:pt idx="0">
                  <c:v>満足</c:v>
                </c:pt>
                <c:pt idx="1">
                  <c:v>どちらかというと満足</c:v>
                </c:pt>
                <c:pt idx="2">
                  <c:v>どちらかというと不満</c:v>
                </c:pt>
                <c:pt idx="3">
                  <c:v>不満</c:v>
                </c:pt>
              </c:strCache>
            </c:strRef>
          </c:cat>
          <c:val>
            <c:numRef>
              <c:f>'R3 集計結果'!$D$251:$D$254</c:f>
              <c:numCache>
                <c:formatCode>General</c:formatCode>
                <c:ptCount val="4"/>
                <c:pt idx="0">
                  <c:v>151</c:v>
                </c:pt>
                <c:pt idx="1">
                  <c:v>131</c:v>
                </c:pt>
                <c:pt idx="2">
                  <c:v>22</c:v>
                </c:pt>
                <c:pt idx="3">
                  <c:v>8</c:v>
                </c:pt>
              </c:numCache>
            </c:numRef>
          </c:val>
          <c:extLst>
            <c:ext xmlns:c16="http://schemas.microsoft.com/office/drawing/2014/chart" uri="{C3380CC4-5D6E-409C-BE32-E72D297353CC}">
              <c16:uniqueId val="{00000008-C312-424F-98B2-8BCA7C359EF1}"/>
            </c:ext>
          </c:extLst>
        </c:ser>
        <c:ser>
          <c:idx val="1"/>
          <c:order val="1"/>
          <c:tx>
            <c:strRef>
              <c:f>'R3 集計結果'!$E$250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C312-424F-98B2-8BCA7C359E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C312-424F-98B2-8BCA7C359E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C312-424F-98B2-8BCA7C359E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C312-424F-98B2-8BCA7C359EF1}"/>
              </c:ext>
            </c:extLst>
          </c:dPt>
          <c:cat>
            <c:strRef>
              <c:f>'R3 集計結果'!$B$251:$C$254</c:f>
              <c:strCache>
                <c:ptCount val="4"/>
                <c:pt idx="0">
                  <c:v>満足</c:v>
                </c:pt>
                <c:pt idx="1">
                  <c:v>どちらかというと満足</c:v>
                </c:pt>
                <c:pt idx="2">
                  <c:v>どちらかというと不満</c:v>
                </c:pt>
                <c:pt idx="3">
                  <c:v>不満</c:v>
                </c:pt>
              </c:strCache>
            </c:strRef>
          </c:cat>
          <c:val>
            <c:numRef>
              <c:f>'R3 集計結果'!$E$251:$E$254</c:f>
              <c:numCache>
                <c:formatCode>\(0.0%\)</c:formatCode>
                <c:ptCount val="4"/>
                <c:pt idx="0">
                  <c:v>0.48397435897435898</c:v>
                </c:pt>
                <c:pt idx="1">
                  <c:v>0.41987179487179488</c:v>
                </c:pt>
                <c:pt idx="2">
                  <c:v>7.0512820512820512E-2</c:v>
                </c:pt>
                <c:pt idx="3">
                  <c:v>2.564102564102564E-2</c:v>
                </c:pt>
              </c:numCache>
            </c:numRef>
          </c:val>
          <c:extLst>
            <c:ext xmlns:c16="http://schemas.microsoft.com/office/drawing/2014/chart" uri="{C3380CC4-5D6E-409C-BE32-E72D297353CC}">
              <c16:uniqueId val="{00000011-C312-424F-98B2-8BCA7C359EF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05899752980156"/>
          <c:y val="0"/>
          <c:w val="0.65997431461000156"/>
          <c:h val="1"/>
        </c:manualLayout>
      </c:layout>
      <c:pieChart>
        <c:varyColors val="1"/>
        <c:ser>
          <c:idx val="0"/>
          <c:order val="0"/>
          <c:tx>
            <c:strRef>
              <c:f>'R3 集計結果'!$D$259</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CB-4D0F-BC53-71D08AC166B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2CB-4D0F-BC53-71D08AC166B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2CB-4D0F-BC53-71D08AC166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2CB-4D0F-BC53-71D08AC166BC}"/>
              </c:ext>
            </c:extLst>
          </c:dPt>
          <c:dLbls>
            <c:dLbl>
              <c:idx val="0"/>
              <c:layout>
                <c:manualLayout>
                  <c:x val="-0.20740368222167924"/>
                  <c:y val="0.156299212598425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2CB-4D0F-BC53-71D08AC166BC}"/>
                </c:ext>
              </c:extLst>
            </c:dLbl>
            <c:dLbl>
              <c:idx val="1"/>
              <c:layout>
                <c:manualLayout>
                  <c:x val="0.19634693970943767"/>
                  <c:y val="-0.1218147731533559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1147137948459797"/>
                      <c:h val="0.40026546681664793"/>
                    </c:manualLayout>
                  </c15:layout>
                </c:ext>
                <c:ext xmlns:c16="http://schemas.microsoft.com/office/drawing/2014/chart" uri="{C3380CC4-5D6E-409C-BE32-E72D297353CC}">
                  <c16:uniqueId val="{00000003-82CB-4D0F-BC53-71D08AC166BC}"/>
                </c:ext>
              </c:extLst>
            </c:dLbl>
            <c:dLbl>
              <c:idx val="2"/>
              <c:layout>
                <c:manualLayout>
                  <c:x val="0.11700125729075904"/>
                  <c:y val="6.8050902975579398E-3"/>
                </c:manualLayout>
              </c:layout>
              <c:showLegendKey val="0"/>
              <c:showVal val="0"/>
              <c:showCatName val="1"/>
              <c:showSerName val="0"/>
              <c:showPercent val="1"/>
              <c:showBubbleSize val="0"/>
              <c:extLst>
                <c:ext xmlns:c15="http://schemas.microsoft.com/office/drawing/2012/chart" uri="{CE6537A1-D6FC-4f65-9D91-7224C49458BB}">
                  <c15:layout>
                    <c:manualLayout>
                      <c:w val="0.30759422925817126"/>
                      <c:h val="0.47857142857142859"/>
                    </c:manualLayout>
                  </c15:layout>
                </c:ext>
                <c:ext xmlns:c16="http://schemas.microsoft.com/office/drawing/2014/chart" uri="{C3380CC4-5D6E-409C-BE32-E72D297353CC}">
                  <c16:uniqueId val="{00000005-82CB-4D0F-BC53-71D08AC166BC}"/>
                </c:ext>
              </c:extLst>
            </c:dLbl>
            <c:dLbl>
              <c:idx val="3"/>
              <c:layout>
                <c:manualLayout>
                  <c:x val="8.5226178994952898E-2"/>
                  <c:y val="2.94871767394576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2CB-4D0F-BC53-71D08AC166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集計結果'!$B$260:$C$263</c:f>
              <c:strCache>
                <c:ptCount val="4"/>
                <c:pt idx="0">
                  <c:v>満足</c:v>
                </c:pt>
                <c:pt idx="1">
                  <c:v>どちらかというと満足</c:v>
                </c:pt>
                <c:pt idx="2">
                  <c:v>どちらかというと不満</c:v>
                </c:pt>
                <c:pt idx="3">
                  <c:v>不満</c:v>
                </c:pt>
              </c:strCache>
            </c:strRef>
          </c:cat>
          <c:val>
            <c:numRef>
              <c:f>'R3 集計結果'!$D$260:$D$263</c:f>
              <c:numCache>
                <c:formatCode>General</c:formatCode>
                <c:ptCount val="4"/>
                <c:pt idx="0">
                  <c:v>127</c:v>
                </c:pt>
                <c:pt idx="1">
                  <c:v>126</c:v>
                </c:pt>
                <c:pt idx="2">
                  <c:v>43</c:v>
                </c:pt>
                <c:pt idx="3">
                  <c:v>16</c:v>
                </c:pt>
              </c:numCache>
            </c:numRef>
          </c:val>
          <c:extLst>
            <c:ext xmlns:c16="http://schemas.microsoft.com/office/drawing/2014/chart" uri="{C3380CC4-5D6E-409C-BE32-E72D297353CC}">
              <c16:uniqueId val="{00000008-82CB-4D0F-BC53-71D08AC166BC}"/>
            </c:ext>
          </c:extLst>
        </c:ser>
        <c:ser>
          <c:idx val="1"/>
          <c:order val="1"/>
          <c:tx>
            <c:strRef>
              <c:f>'R3 集計結果'!$E$259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82CB-4D0F-BC53-71D08AC166B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82CB-4D0F-BC53-71D08AC166B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82CB-4D0F-BC53-71D08AC166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82CB-4D0F-BC53-71D08AC166BC}"/>
              </c:ext>
            </c:extLst>
          </c:dPt>
          <c:cat>
            <c:strRef>
              <c:f>'R3 集計結果'!$B$260:$C$263</c:f>
              <c:strCache>
                <c:ptCount val="4"/>
                <c:pt idx="0">
                  <c:v>満足</c:v>
                </c:pt>
                <c:pt idx="1">
                  <c:v>どちらかというと満足</c:v>
                </c:pt>
                <c:pt idx="2">
                  <c:v>どちらかというと不満</c:v>
                </c:pt>
                <c:pt idx="3">
                  <c:v>不満</c:v>
                </c:pt>
              </c:strCache>
            </c:strRef>
          </c:cat>
          <c:val>
            <c:numRef>
              <c:f>'R3 集計結果'!$E$260:$E$263</c:f>
              <c:numCache>
                <c:formatCode>\(0.0%\)</c:formatCode>
                <c:ptCount val="4"/>
                <c:pt idx="0">
                  <c:v>0.40705128205128205</c:v>
                </c:pt>
                <c:pt idx="1">
                  <c:v>0.40384615384615385</c:v>
                </c:pt>
                <c:pt idx="2">
                  <c:v>0.13782051282051283</c:v>
                </c:pt>
                <c:pt idx="3">
                  <c:v>5.128205128205128E-2</c:v>
                </c:pt>
              </c:numCache>
            </c:numRef>
          </c:val>
          <c:extLst>
            <c:ext xmlns:c16="http://schemas.microsoft.com/office/drawing/2014/chart" uri="{C3380CC4-5D6E-409C-BE32-E72D297353CC}">
              <c16:uniqueId val="{00000011-82CB-4D0F-BC53-71D08AC166B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82374414435913"/>
          <c:y val="0.11853095748620546"/>
          <c:w val="0.49431374303643921"/>
          <c:h val="0.95492471560409653"/>
        </c:manualLayout>
      </c:layout>
      <c:pieChart>
        <c:varyColors val="1"/>
        <c:ser>
          <c:idx val="0"/>
          <c:order val="0"/>
          <c:tx>
            <c:strRef>
              <c:f>'R3 集計結果'!$D$267</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E39-453B-8499-2D39812D673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E39-453B-8499-2D39812D67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E39-453B-8499-2D39812D673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E39-453B-8499-2D39812D6733}"/>
              </c:ext>
            </c:extLst>
          </c:dPt>
          <c:dLbls>
            <c:dLbl>
              <c:idx val="0"/>
              <c:layout>
                <c:manualLayout>
                  <c:x val="-0.20786289628125837"/>
                  <c:y val="5.045733752283798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39-453B-8499-2D39812D6733}"/>
                </c:ext>
              </c:extLst>
            </c:dLbl>
            <c:dLbl>
              <c:idx val="1"/>
              <c:layout>
                <c:manualLayout>
                  <c:x val="9.0346963589206034E-2"/>
                  <c:y val="-6.172298333240731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254892602787982"/>
                      <c:h val="0.35736026819615863"/>
                    </c:manualLayout>
                  </c15:layout>
                </c:ext>
                <c:ext xmlns:c16="http://schemas.microsoft.com/office/drawing/2014/chart" uri="{C3380CC4-5D6E-409C-BE32-E72D297353CC}">
                  <c16:uniqueId val="{00000003-2E39-453B-8499-2D39812D6733}"/>
                </c:ext>
              </c:extLst>
            </c:dLbl>
            <c:dLbl>
              <c:idx val="2"/>
              <c:layout>
                <c:manualLayout>
                  <c:x val="-6.7846407107287148E-4"/>
                  <c:y val="7.9529725080143415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39-453B-8499-2D39812D6733}"/>
                </c:ext>
              </c:extLst>
            </c:dLbl>
            <c:dLbl>
              <c:idx val="3"/>
              <c:layout>
                <c:manualLayout>
                  <c:x val="6.5580692080645167E-2"/>
                  <c:y val="3.85875868217801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E39-453B-8499-2D39812D67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集計結果'!$B$268:$C$271</c:f>
              <c:strCache>
                <c:ptCount val="4"/>
                <c:pt idx="0">
                  <c:v>満足</c:v>
                </c:pt>
                <c:pt idx="1">
                  <c:v>どちらかというと満足</c:v>
                </c:pt>
                <c:pt idx="2">
                  <c:v>どちらかというと不満</c:v>
                </c:pt>
                <c:pt idx="3">
                  <c:v>不満</c:v>
                </c:pt>
              </c:strCache>
            </c:strRef>
          </c:cat>
          <c:val>
            <c:numRef>
              <c:f>'R3 集計結果'!$D$268:$D$271</c:f>
              <c:numCache>
                <c:formatCode>General</c:formatCode>
                <c:ptCount val="4"/>
                <c:pt idx="0">
                  <c:v>156</c:v>
                </c:pt>
                <c:pt idx="1">
                  <c:v>119</c:v>
                </c:pt>
                <c:pt idx="2">
                  <c:v>33</c:v>
                </c:pt>
                <c:pt idx="3">
                  <c:v>6</c:v>
                </c:pt>
              </c:numCache>
            </c:numRef>
          </c:val>
          <c:extLst>
            <c:ext xmlns:c16="http://schemas.microsoft.com/office/drawing/2014/chart" uri="{C3380CC4-5D6E-409C-BE32-E72D297353CC}">
              <c16:uniqueId val="{00000008-2E39-453B-8499-2D39812D6733}"/>
            </c:ext>
          </c:extLst>
        </c:ser>
        <c:ser>
          <c:idx val="1"/>
          <c:order val="1"/>
          <c:tx>
            <c:strRef>
              <c:f>'R3 集計結果'!$E$267</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2E39-453B-8499-2D39812D673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2E39-453B-8499-2D39812D67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2E39-453B-8499-2D39812D673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2E39-453B-8499-2D39812D6733}"/>
              </c:ext>
            </c:extLst>
          </c:dPt>
          <c:cat>
            <c:strRef>
              <c:f>'R3 集計結果'!$B$268:$C$271</c:f>
              <c:strCache>
                <c:ptCount val="4"/>
                <c:pt idx="0">
                  <c:v>満足</c:v>
                </c:pt>
                <c:pt idx="1">
                  <c:v>どちらかというと満足</c:v>
                </c:pt>
                <c:pt idx="2">
                  <c:v>どちらかというと不満</c:v>
                </c:pt>
                <c:pt idx="3">
                  <c:v>不満</c:v>
                </c:pt>
              </c:strCache>
            </c:strRef>
          </c:cat>
          <c:val>
            <c:numRef>
              <c:f>'R3 集計結果'!$E$268:$E$271</c:f>
              <c:numCache>
                <c:formatCode>\(0.0%\)</c:formatCode>
                <c:ptCount val="4"/>
                <c:pt idx="0">
                  <c:v>0.49681528662420382</c:v>
                </c:pt>
                <c:pt idx="1">
                  <c:v>0.37898089171974525</c:v>
                </c:pt>
                <c:pt idx="2">
                  <c:v>0.10509554140127389</c:v>
                </c:pt>
                <c:pt idx="3">
                  <c:v>1.9108280254777069E-2</c:v>
                </c:pt>
              </c:numCache>
            </c:numRef>
          </c:val>
          <c:extLst>
            <c:ext xmlns:c16="http://schemas.microsoft.com/office/drawing/2014/chart" uri="{C3380CC4-5D6E-409C-BE32-E72D297353CC}">
              <c16:uniqueId val="{00000011-2E39-453B-8499-2D39812D673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6645685014762"/>
          <c:y val="2.4705281347093846E-2"/>
          <c:w val="0.63193298894483996"/>
          <c:h val="0.97529471865290618"/>
        </c:manualLayout>
      </c:layout>
      <c:pieChart>
        <c:varyColors val="1"/>
        <c:ser>
          <c:idx val="0"/>
          <c:order val="0"/>
          <c:tx>
            <c:strRef>
              <c:f>'R3 集計結果'!$D$276</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FDB-461B-8567-2E3A97E388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FDB-461B-8567-2E3A97E388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FDB-461B-8567-2E3A97E388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FDB-461B-8567-2E3A97E38813}"/>
              </c:ext>
            </c:extLst>
          </c:dPt>
          <c:dLbls>
            <c:dLbl>
              <c:idx val="0"/>
              <c:layout>
                <c:manualLayout>
                  <c:x val="-0.21601424581813972"/>
                  <c:y val="0.118485777429243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DB-461B-8567-2E3A97E38813}"/>
                </c:ext>
              </c:extLst>
            </c:dLbl>
            <c:dLbl>
              <c:idx val="1"/>
              <c:layout>
                <c:manualLayout>
                  <c:x val="0.25509619002141576"/>
                  <c:y val="-0.10476640419947512"/>
                </c:manualLayout>
              </c:layout>
              <c:showLegendKey val="0"/>
              <c:showVal val="0"/>
              <c:showCatName val="1"/>
              <c:showSerName val="0"/>
              <c:showPercent val="1"/>
              <c:showBubbleSize val="0"/>
              <c:extLst>
                <c:ext xmlns:c15="http://schemas.microsoft.com/office/drawing/2012/chart" uri="{CE6537A1-D6FC-4f65-9D91-7224C49458BB}">
                  <c15:layout>
                    <c:manualLayout>
                      <c:w val="0.29518109336111592"/>
                      <c:h val="0.40523359580052493"/>
                    </c:manualLayout>
                  </c15:layout>
                </c:ext>
                <c:ext xmlns:c16="http://schemas.microsoft.com/office/drawing/2014/chart" uri="{C3380CC4-5D6E-409C-BE32-E72D297353CC}">
                  <c16:uniqueId val="{00000003-BFDB-461B-8567-2E3A97E38813}"/>
                </c:ext>
              </c:extLst>
            </c:dLbl>
            <c:dLbl>
              <c:idx val="2"/>
              <c:layout>
                <c:manualLayout>
                  <c:x val="-1.1576536001620653E-2"/>
                  <c:y val="1.6666666666666668E-3"/>
                </c:manualLayout>
              </c:layout>
              <c:showLegendKey val="0"/>
              <c:showVal val="0"/>
              <c:showCatName val="1"/>
              <c:showSerName val="0"/>
              <c:showPercent val="1"/>
              <c:showBubbleSize val="0"/>
              <c:extLst>
                <c:ext xmlns:c15="http://schemas.microsoft.com/office/drawing/2012/chart" uri="{CE6537A1-D6FC-4f65-9D91-7224C49458BB}">
                  <c15:layout>
                    <c:manualLayout>
                      <c:w val="0.24349568790878046"/>
                      <c:h val="0.44382722721387552"/>
                    </c:manualLayout>
                  </c15:layout>
                </c:ext>
                <c:ext xmlns:c16="http://schemas.microsoft.com/office/drawing/2014/chart" uri="{C3380CC4-5D6E-409C-BE32-E72D297353CC}">
                  <c16:uniqueId val="{00000005-BFDB-461B-8567-2E3A97E38813}"/>
                </c:ext>
              </c:extLst>
            </c:dLbl>
            <c:dLbl>
              <c:idx val="3"/>
              <c:layout>
                <c:manualLayout>
                  <c:x val="0.10769013717659316"/>
                  <c:y val="3.766871264404822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FDB-461B-8567-2E3A97E388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集計結果'!$B$277:$C$280</c:f>
              <c:strCache>
                <c:ptCount val="4"/>
                <c:pt idx="0">
                  <c:v>満足</c:v>
                </c:pt>
                <c:pt idx="1">
                  <c:v>どちらかというと満足</c:v>
                </c:pt>
                <c:pt idx="2">
                  <c:v>どちらかというと不満</c:v>
                </c:pt>
                <c:pt idx="3">
                  <c:v>不満</c:v>
                </c:pt>
              </c:strCache>
            </c:strRef>
          </c:cat>
          <c:val>
            <c:numRef>
              <c:f>'R3 集計結果'!$D$277:$D$280</c:f>
              <c:numCache>
                <c:formatCode>General</c:formatCode>
                <c:ptCount val="4"/>
                <c:pt idx="0">
                  <c:v>120</c:v>
                </c:pt>
                <c:pt idx="1">
                  <c:v>150</c:v>
                </c:pt>
                <c:pt idx="2">
                  <c:v>38</c:v>
                </c:pt>
                <c:pt idx="3">
                  <c:v>6</c:v>
                </c:pt>
              </c:numCache>
            </c:numRef>
          </c:val>
          <c:extLst>
            <c:ext xmlns:c16="http://schemas.microsoft.com/office/drawing/2014/chart" uri="{C3380CC4-5D6E-409C-BE32-E72D297353CC}">
              <c16:uniqueId val="{00000008-BFDB-461B-8567-2E3A97E38813}"/>
            </c:ext>
          </c:extLst>
        </c:ser>
        <c:ser>
          <c:idx val="1"/>
          <c:order val="1"/>
          <c:tx>
            <c:strRef>
              <c:f>'R3 集計結果'!$E$276</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BFDB-461B-8567-2E3A97E388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BFDB-461B-8567-2E3A97E388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BFDB-461B-8567-2E3A97E388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BFDB-461B-8567-2E3A97E38813}"/>
              </c:ext>
            </c:extLst>
          </c:dPt>
          <c:cat>
            <c:strRef>
              <c:f>'R3 集計結果'!$B$277:$C$280</c:f>
              <c:strCache>
                <c:ptCount val="4"/>
                <c:pt idx="0">
                  <c:v>満足</c:v>
                </c:pt>
                <c:pt idx="1">
                  <c:v>どちらかというと満足</c:v>
                </c:pt>
                <c:pt idx="2">
                  <c:v>どちらかというと不満</c:v>
                </c:pt>
                <c:pt idx="3">
                  <c:v>不満</c:v>
                </c:pt>
              </c:strCache>
            </c:strRef>
          </c:cat>
          <c:val>
            <c:numRef>
              <c:f>'R3 集計結果'!$E$277:$E$280</c:f>
              <c:numCache>
                <c:formatCode>\(0.0%\)</c:formatCode>
                <c:ptCount val="4"/>
                <c:pt idx="0">
                  <c:v>0.38216560509554143</c:v>
                </c:pt>
                <c:pt idx="1">
                  <c:v>0.47770700636942676</c:v>
                </c:pt>
                <c:pt idx="2">
                  <c:v>0.12101910828025478</c:v>
                </c:pt>
                <c:pt idx="3">
                  <c:v>1.9108280254777069E-2</c:v>
                </c:pt>
              </c:numCache>
            </c:numRef>
          </c:val>
          <c:extLst>
            <c:ext xmlns:c16="http://schemas.microsoft.com/office/drawing/2014/chart" uri="{C3380CC4-5D6E-409C-BE32-E72D297353CC}">
              <c16:uniqueId val="{00000011-BFDB-461B-8567-2E3A97E3881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44472062912285"/>
          <c:y val="5.3570668305270956E-2"/>
          <c:w val="0.68762806531318665"/>
          <c:h val="0.88667704138725578"/>
        </c:manualLayout>
      </c:layout>
      <c:pieChart>
        <c:varyColors val="1"/>
        <c:ser>
          <c:idx val="0"/>
          <c:order val="0"/>
          <c:tx>
            <c:strRef>
              <c:f>'R3 集計結果'!$D$285</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69-4A04-BF8E-AD7942B652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69-4A04-BF8E-AD7942B6528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769-4A04-BF8E-AD7942B652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769-4A04-BF8E-AD7942B6528A}"/>
              </c:ext>
            </c:extLst>
          </c:dPt>
          <c:dLbls>
            <c:dLbl>
              <c:idx val="0"/>
              <c:layout>
                <c:manualLayout>
                  <c:x val="-0.23241747827419049"/>
                  <c:y val="6.40687793203287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769-4A04-BF8E-AD7942B6528A}"/>
                </c:ext>
              </c:extLst>
            </c:dLbl>
            <c:dLbl>
              <c:idx val="1"/>
              <c:layout>
                <c:manualLayout>
                  <c:x val="0.17021364669890865"/>
                  <c:y val="-6.656491052597800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5173252225712309"/>
                      <c:h val="0.43698119777822542"/>
                    </c:manualLayout>
                  </c15:layout>
                </c:ext>
                <c:ext xmlns:c16="http://schemas.microsoft.com/office/drawing/2014/chart" uri="{C3380CC4-5D6E-409C-BE32-E72D297353CC}">
                  <c16:uniqueId val="{00000003-D769-4A04-BF8E-AD7942B6528A}"/>
                </c:ext>
              </c:extLst>
            </c:dLbl>
            <c:dLbl>
              <c:idx val="2"/>
              <c:layout>
                <c:manualLayout>
                  <c:x val="-0.11209814220197119"/>
                  <c:y val="1.4896492768733243E-2"/>
                </c:manualLayout>
              </c:layout>
              <c:showLegendKey val="0"/>
              <c:showVal val="0"/>
              <c:showCatName val="1"/>
              <c:showSerName val="0"/>
              <c:showPercent val="1"/>
              <c:showBubbleSize val="0"/>
              <c:extLst>
                <c:ext xmlns:c15="http://schemas.microsoft.com/office/drawing/2012/chart" uri="{CE6537A1-D6FC-4f65-9D91-7224C49458BB}">
                  <c15:layout>
                    <c:manualLayout>
                      <c:w val="0.29789605753489734"/>
                      <c:h val="0.40243452202043978"/>
                    </c:manualLayout>
                  </c15:layout>
                </c:ext>
                <c:ext xmlns:c16="http://schemas.microsoft.com/office/drawing/2014/chart" uri="{C3380CC4-5D6E-409C-BE32-E72D297353CC}">
                  <c16:uniqueId val="{00000005-D769-4A04-BF8E-AD7942B6528A}"/>
                </c:ext>
              </c:extLst>
            </c:dLbl>
            <c:dLbl>
              <c:idx val="3"/>
              <c:layout>
                <c:manualLayout>
                  <c:x val="0.22380765587870916"/>
                  <c:y val="2.0175421316810035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769-4A04-BF8E-AD7942B652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集計結果'!$B$286:$C$289</c:f>
              <c:strCache>
                <c:ptCount val="4"/>
                <c:pt idx="0">
                  <c:v>満足</c:v>
                </c:pt>
                <c:pt idx="1">
                  <c:v>どちらかというと満足</c:v>
                </c:pt>
                <c:pt idx="2">
                  <c:v>どちらかというと不満</c:v>
                </c:pt>
                <c:pt idx="3">
                  <c:v>不満</c:v>
                </c:pt>
              </c:strCache>
            </c:strRef>
          </c:cat>
          <c:val>
            <c:numRef>
              <c:f>'R3 集計結果'!$D$286:$D$289</c:f>
              <c:numCache>
                <c:formatCode>General</c:formatCode>
                <c:ptCount val="4"/>
                <c:pt idx="0">
                  <c:v>153</c:v>
                </c:pt>
                <c:pt idx="1">
                  <c:v>142</c:v>
                </c:pt>
                <c:pt idx="2">
                  <c:v>14</c:v>
                </c:pt>
                <c:pt idx="3">
                  <c:v>6</c:v>
                </c:pt>
              </c:numCache>
            </c:numRef>
          </c:val>
          <c:extLst>
            <c:ext xmlns:c16="http://schemas.microsoft.com/office/drawing/2014/chart" uri="{C3380CC4-5D6E-409C-BE32-E72D297353CC}">
              <c16:uniqueId val="{00000008-D769-4A04-BF8E-AD7942B6528A}"/>
            </c:ext>
          </c:extLst>
        </c:ser>
        <c:ser>
          <c:idx val="1"/>
          <c:order val="1"/>
          <c:tx>
            <c:strRef>
              <c:f>'R3 集計結果'!$E$285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D769-4A04-BF8E-AD7942B652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D769-4A04-BF8E-AD7942B6528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D769-4A04-BF8E-AD7942B652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D769-4A04-BF8E-AD7942B6528A}"/>
              </c:ext>
            </c:extLst>
          </c:dPt>
          <c:cat>
            <c:strRef>
              <c:f>'R3 集計結果'!$B$286:$C$289</c:f>
              <c:strCache>
                <c:ptCount val="4"/>
                <c:pt idx="0">
                  <c:v>満足</c:v>
                </c:pt>
                <c:pt idx="1">
                  <c:v>どちらかというと満足</c:v>
                </c:pt>
                <c:pt idx="2">
                  <c:v>どちらかというと不満</c:v>
                </c:pt>
                <c:pt idx="3">
                  <c:v>不満</c:v>
                </c:pt>
              </c:strCache>
            </c:strRef>
          </c:cat>
          <c:val>
            <c:numRef>
              <c:f>'R3 集計結果'!$E$286:$E$289</c:f>
              <c:numCache>
                <c:formatCode>\(0.0%\)</c:formatCode>
                <c:ptCount val="4"/>
                <c:pt idx="0">
                  <c:v>0.48571428571428571</c:v>
                </c:pt>
                <c:pt idx="1">
                  <c:v>0.4507936507936508</c:v>
                </c:pt>
                <c:pt idx="2">
                  <c:v>4.4444444444444446E-2</c:v>
                </c:pt>
                <c:pt idx="3">
                  <c:v>1.9047619047619049E-2</c:v>
                </c:pt>
              </c:numCache>
            </c:numRef>
          </c:val>
          <c:extLst>
            <c:ext xmlns:c16="http://schemas.microsoft.com/office/drawing/2014/chart" uri="{C3380CC4-5D6E-409C-BE32-E72D297353CC}">
              <c16:uniqueId val="{00000011-D769-4A04-BF8E-AD7942B6528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821199326480723"/>
          <c:y val="5.6111986001749783E-2"/>
          <c:w val="0.61308515881838999"/>
          <c:h val="0.82633187518226892"/>
        </c:manualLayout>
      </c:layout>
      <c:pieChart>
        <c:varyColors val="1"/>
        <c:ser>
          <c:idx val="0"/>
          <c:order val="0"/>
          <c:tx>
            <c:strRef>
              <c:f>'R3 集計結果'!$D$294</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B1-4E91-AFC3-88FF6659D3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B1-4E91-AFC3-88FF6659D3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B1-4E91-AFC3-88FF6659D3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B1-4E91-AFC3-88FF6659D34C}"/>
              </c:ext>
            </c:extLst>
          </c:dPt>
          <c:dLbls>
            <c:dLbl>
              <c:idx val="0"/>
              <c:layout>
                <c:manualLayout>
                  <c:x val="-0.22130747808070392"/>
                  <c:y val="3.875544493969360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7B1-4E91-AFC3-88FF6659D34C}"/>
                </c:ext>
              </c:extLst>
            </c:dLbl>
            <c:dLbl>
              <c:idx val="1"/>
              <c:layout>
                <c:manualLayout>
                  <c:x val="0.23448036188263055"/>
                  <c:y val="-0.10414694927371412"/>
                </c:manualLayout>
              </c:layout>
              <c:showLegendKey val="0"/>
              <c:showVal val="0"/>
              <c:showCatName val="1"/>
              <c:showSerName val="0"/>
              <c:showPercent val="1"/>
              <c:showBubbleSize val="0"/>
              <c:extLst>
                <c:ext xmlns:c15="http://schemas.microsoft.com/office/drawing/2012/chart" uri="{CE6537A1-D6FC-4f65-9D91-7224C49458BB}">
                  <c15:layout>
                    <c:manualLayout>
                      <c:w val="0.30907178090078624"/>
                      <c:h val="0.39493138056391436"/>
                    </c:manualLayout>
                  </c15:layout>
                </c:ext>
                <c:ext xmlns:c16="http://schemas.microsoft.com/office/drawing/2014/chart" uri="{C3380CC4-5D6E-409C-BE32-E72D297353CC}">
                  <c16:uniqueId val="{00000003-77B1-4E91-AFC3-88FF6659D34C}"/>
                </c:ext>
              </c:extLst>
            </c:dLbl>
            <c:dLbl>
              <c:idx val="2"/>
              <c:layout>
                <c:manualLayout>
                  <c:x val="8.060421135626894E-2"/>
                  <c:y val="2.345377661125691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637724609201737"/>
                      <c:h val="0.42315135608048987"/>
                    </c:manualLayout>
                  </c15:layout>
                </c:ext>
                <c:ext xmlns:c16="http://schemas.microsoft.com/office/drawing/2014/chart" uri="{C3380CC4-5D6E-409C-BE32-E72D297353CC}">
                  <c16:uniqueId val="{00000005-77B1-4E91-AFC3-88FF6659D34C}"/>
                </c:ext>
              </c:extLst>
            </c:dLbl>
            <c:dLbl>
              <c:idx val="3"/>
              <c:layout>
                <c:manualLayout>
                  <c:x val="8.9342998476316215E-2"/>
                  <c:y val="4.074074074074074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7B1-4E91-AFC3-88FF6659D3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集計結果'!$B$295:$C$298</c:f>
              <c:strCache>
                <c:ptCount val="4"/>
                <c:pt idx="0">
                  <c:v>満足</c:v>
                </c:pt>
                <c:pt idx="1">
                  <c:v>どちらかというと満足</c:v>
                </c:pt>
                <c:pt idx="2">
                  <c:v>どちらかというと不満</c:v>
                </c:pt>
                <c:pt idx="3">
                  <c:v>不満</c:v>
                </c:pt>
              </c:strCache>
            </c:strRef>
          </c:cat>
          <c:val>
            <c:numRef>
              <c:f>'R3 集計結果'!$D$295:$D$298</c:f>
              <c:numCache>
                <c:formatCode>General</c:formatCode>
                <c:ptCount val="4"/>
                <c:pt idx="0">
                  <c:v>143</c:v>
                </c:pt>
                <c:pt idx="1">
                  <c:v>109</c:v>
                </c:pt>
                <c:pt idx="2">
                  <c:v>35</c:v>
                </c:pt>
                <c:pt idx="3">
                  <c:v>27</c:v>
                </c:pt>
              </c:numCache>
            </c:numRef>
          </c:val>
          <c:extLst>
            <c:ext xmlns:c16="http://schemas.microsoft.com/office/drawing/2014/chart" uri="{C3380CC4-5D6E-409C-BE32-E72D297353CC}">
              <c16:uniqueId val="{00000008-77B1-4E91-AFC3-88FF6659D34C}"/>
            </c:ext>
          </c:extLst>
        </c:ser>
        <c:ser>
          <c:idx val="1"/>
          <c:order val="1"/>
          <c:tx>
            <c:strRef>
              <c:f>'R3 集計結果'!$E$294</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77B1-4E91-AFC3-88FF6659D3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77B1-4E91-AFC3-88FF6659D3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77B1-4E91-AFC3-88FF6659D3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77B1-4E91-AFC3-88FF6659D34C}"/>
              </c:ext>
            </c:extLst>
          </c:dPt>
          <c:cat>
            <c:strRef>
              <c:f>'R3 集計結果'!$B$295:$C$298</c:f>
              <c:strCache>
                <c:ptCount val="4"/>
                <c:pt idx="0">
                  <c:v>満足</c:v>
                </c:pt>
                <c:pt idx="1">
                  <c:v>どちらかというと満足</c:v>
                </c:pt>
                <c:pt idx="2">
                  <c:v>どちらかというと不満</c:v>
                </c:pt>
                <c:pt idx="3">
                  <c:v>不満</c:v>
                </c:pt>
              </c:strCache>
            </c:strRef>
          </c:cat>
          <c:val>
            <c:numRef>
              <c:f>'R3 集計結果'!$E$295:$E$298</c:f>
              <c:numCache>
                <c:formatCode>\(0.0%\)</c:formatCode>
                <c:ptCount val="4"/>
                <c:pt idx="0">
                  <c:v>0.45541401273885351</c:v>
                </c:pt>
                <c:pt idx="1">
                  <c:v>0.34713375796178342</c:v>
                </c:pt>
                <c:pt idx="2">
                  <c:v>0.11146496815286625</c:v>
                </c:pt>
                <c:pt idx="3">
                  <c:v>8.598726114649681E-2</c:v>
                </c:pt>
              </c:numCache>
            </c:numRef>
          </c:val>
          <c:extLst>
            <c:ext xmlns:c16="http://schemas.microsoft.com/office/drawing/2014/chart" uri="{C3380CC4-5D6E-409C-BE32-E72D297353CC}">
              <c16:uniqueId val="{00000011-77B1-4E91-AFC3-88FF6659D34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275127453157"/>
          <c:y val="0.23782648933289685"/>
          <c:w val="0.68881080070571465"/>
          <c:h val="0.80959721497431958"/>
        </c:manualLayout>
      </c:layout>
      <c:pieChart>
        <c:varyColors val="1"/>
        <c:ser>
          <c:idx val="0"/>
          <c:order val="0"/>
          <c:tx>
            <c:strRef>
              <c:f>'R3 集計結果'!$D$303</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381-4E75-B555-74488E8A32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381-4E75-B555-74488E8A32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381-4E75-B555-74488E8A32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381-4E75-B555-74488E8A32B8}"/>
              </c:ext>
            </c:extLst>
          </c:dPt>
          <c:dLbls>
            <c:dLbl>
              <c:idx val="0"/>
              <c:layout>
                <c:manualLayout>
                  <c:x val="-0.26199413072857636"/>
                  <c:y val="-1.833769174305184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381-4E75-B555-74488E8A32B8}"/>
                </c:ext>
              </c:extLst>
            </c:dLbl>
            <c:dLbl>
              <c:idx val="1"/>
              <c:layout>
                <c:manualLayout>
                  <c:x val="0.15183867487663624"/>
                  <c:y val="-0.10497392328738336"/>
                </c:manualLayout>
              </c:layout>
              <c:showLegendKey val="0"/>
              <c:showVal val="0"/>
              <c:showCatName val="1"/>
              <c:showSerName val="0"/>
              <c:showPercent val="1"/>
              <c:showBubbleSize val="0"/>
              <c:extLst>
                <c:ext xmlns:c15="http://schemas.microsoft.com/office/drawing/2012/chart" uri="{CE6537A1-D6FC-4f65-9D91-7224C49458BB}">
                  <c15:layout>
                    <c:manualLayout>
                      <c:w val="0.34870950027457442"/>
                      <c:h val="0.44172342918875368"/>
                    </c:manualLayout>
                  </c15:layout>
                </c:ext>
                <c:ext xmlns:c16="http://schemas.microsoft.com/office/drawing/2014/chart" uri="{C3380CC4-5D6E-409C-BE32-E72D297353CC}">
                  <c16:uniqueId val="{00000003-3381-4E75-B555-74488E8A32B8}"/>
                </c:ext>
              </c:extLst>
            </c:dLbl>
            <c:dLbl>
              <c:idx val="2"/>
              <c:layout>
                <c:manualLayout>
                  <c:x val="4.0182309618672619E-2"/>
                  <c:y val="6.9446570912886337E-3"/>
                </c:manualLayout>
              </c:layout>
              <c:showLegendKey val="0"/>
              <c:showVal val="0"/>
              <c:showCatName val="1"/>
              <c:showSerName val="0"/>
              <c:showPercent val="1"/>
              <c:showBubbleSize val="0"/>
              <c:extLst>
                <c:ext xmlns:c15="http://schemas.microsoft.com/office/drawing/2012/chart" uri="{CE6537A1-D6FC-4f65-9D91-7224C49458BB}">
                  <c15:layout>
                    <c:manualLayout>
                      <c:w val="0.3338707981352308"/>
                      <c:h val="0.41966787058144966"/>
                    </c:manualLayout>
                  </c15:layout>
                </c:ext>
                <c:ext xmlns:c16="http://schemas.microsoft.com/office/drawing/2014/chart" uri="{C3380CC4-5D6E-409C-BE32-E72D297353CC}">
                  <c16:uniqueId val="{00000005-3381-4E75-B555-74488E8A32B8}"/>
                </c:ext>
              </c:extLst>
            </c:dLbl>
            <c:dLbl>
              <c:idx val="3"/>
              <c:layout>
                <c:manualLayout>
                  <c:x val="0.32742219418058038"/>
                  <c:y val="4.09351850729258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381-4E75-B555-74488E8A32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集計結果'!$B$304:$C$307</c:f>
              <c:strCache>
                <c:ptCount val="4"/>
                <c:pt idx="0">
                  <c:v>満足</c:v>
                </c:pt>
                <c:pt idx="1">
                  <c:v>どちらかというと満足</c:v>
                </c:pt>
                <c:pt idx="2">
                  <c:v>どちらかというと不満</c:v>
                </c:pt>
                <c:pt idx="3">
                  <c:v>不満</c:v>
                </c:pt>
              </c:strCache>
            </c:strRef>
          </c:cat>
          <c:val>
            <c:numRef>
              <c:f>'R3 集計結果'!$D$304:$D$307</c:f>
              <c:numCache>
                <c:formatCode>General</c:formatCode>
                <c:ptCount val="4"/>
                <c:pt idx="0">
                  <c:v>61</c:v>
                </c:pt>
                <c:pt idx="1">
                  <c:v>51</c:v>
                </c:pt>
                <c:pt idx="2">
                  <c:v>10</c:v>
                </c:pt>
                <c:pt idx="3">
                  <c:v>2</c:v>
                </c:pt>
              </c:numCache>
            </c:numRef>
          </c:val>
          <c:extLst>
            <c:ext xmlns:c16="http://schemas.microsoft.com/office/drawing/2014/chart" uri="{C3380CC4-5D6E-409C-BE32-E72D297353CC}">
              <c16:uniqueId val="{00000008-3381-4E75-B555-74488E8A32B8}"/>
            </c:ext>
          </c:extLst>
        </c:ser>
        <c:ser>
          <c:idx val="1"/>
          <c:order val="1"/>
          <c:tx>
            <c:strRef>
              <c:f>'R3 集計結果'!$E$303</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3381-4E75-B555-74488E8A32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3381-4E75-B555-74488E8A32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3381-4E75-B555-74488E8A32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3381-4E75-B555-74488E8A32B8}"/>
              </c:ext>
            </c:extLst>
          </c:dPt>
          <c:cat>
            <c:strRef>
              <c:f>'R3 集計結果'!$B$304:$C$307</c:f>
              <c:strCache>
                <c:ptCount val="4"/>
                <c:pt idx="0">
                  <c:v>満足</c:v>
                </c:pt>
                <c:pt idx="1">
                  <c:v>どちらかというと満足</c:v>
                </c:pt>
                <c:pt idx="2">
                  <c:v>どちらかというと不満</c:v>
                </c:pt>
                <c:pt idx="3">
                  <c:v>不満</c:v>
                </c:pt>
              </c:strCache>
            </c:strRef>
          </c:cat>
          <c:val>
            <c:numRef>
              <c:f>'R3 集計結果'!$E$304:$E$307</c:f>
              <c:numCache>
                <c:formatCode>\(0.0%\)</c:formatCode>
                <c:ptCount val="4"/>
                <c:pt idx="0">
                  <c:v>0.49193548387096775</c:v>
                </c:pt>
                <c:pt idx="1">
                  <c:v>0.41129032258064518</c:v>
                </c:pt>
                <c:pt idx="2">
                  <c:v>8.0645161290322578E-2</c:v>
                </c:pt>
                <c:pt idx="3">
                  <c:v>1.6129032258064516E-2</c:v>
                </c:pt>
              </c:numCache>
            </c:numRef>
          </c:val>
          <c:extLst>
            <c:ext xmlns:c16="http://schemas.microsoft.com/office/drawing/2014/chart" uri="{C3380CC4-5D6E-409C-BE32-E72D297353CC}">
              <c16:uniqueId val="{00000011-3381-4E75-B555-74488E8A32B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67273431045684"/>
          <c:y val="0.15416666666666667"/>
          <c:w val="0.5972533040434429"/>
          <c:h val="0.84583333333333333"/>
        </c:manualLayout>
      </c:layout>
      <c:pieChart>
        <c:varyColors val="1"/>
        <c:ser>
          <c:idx val="0"/>
          <c:order val="0"/>
          <c:tx>
            <c:strRef>
              <c:f>'R3 集計結果'!$D$312</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53-4D9D-8CFB-1EED86FF85B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53-4D9D-8CFB-1EED86FF85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53-4D9D-8CFB-1EED86FF85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B53-4D9D-8CFB-1EED86FF85BD}"/>
              </c:ext>
            </c:extLst>
          </c:dPt>
          <c:dLbls>
            <c:dLbl>
              <c:idx val="0"/>
              <c:layout>
                <c:manualLayout>
                  <c:x val="-0.20576841421741413"/>
                  <c:y val="0.107372047244094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B53-4D9D-8CFB-1EED86FF85BD}"/>
                </c:ext>
              </c:extLst>
            </c:dLbl>
            <c:dLbl>
              <c:idx val="1"/>
              <c:layout>
                <c:manualLayout>
                  <c:x val="0.25268409017222576"/>
                  <c:y val="-7.461318897637794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714101155934751"/>
                      <c:h val="0.3741042856735019"/>
                    </c:manualLayout>
                  </c15:layout>
                </c:ext>
                <c:ext xmlns:c16="http://schemas.microsoft.com/office/drawing/2014/chart" uri="{C3380CC4-5D6E-409C-BE32-E72D297353CC}">
                  <c16:uniqueId val="{00000003-5B53-4D9D-8CFB-1EED86FF85BD}"/>
                </c:ext>
              </c:extLst>
            </c:dLbl>
            <c:dLbl>
              <c:idx val="2"/>
              <c:layout>
                <c:manualLayout>
                  <c:x val="0.11198499450814552"/>
                  <c:y val="4.374999999999999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9051177572071266"/>
                      <c:h val="0.45416666666666666"/>
                    </c:manualLayout>
                  </c15:layout>
                </c:ext>
                <c:ext xmlns:c16="http://schemas.microsoft.com/office/drawing/2014/chart" uri="{C3380CC4-5D6E-409C-BE32-E72D297353CC}">
                  <c16:uniqueId val="{00000005-5B53-4D9D-8CFB-1EED86FF85BD}"/>
                </c:ext>
              </c:extLst>
            </c:dLbl>
            <c:dLbl>
              <c:idx val="3"/>
              <c:layout>
                <c:manualLayout>
                  <c:x val="0.11430563651022832"/>
                  <c:y val="1.87499999999999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53-4D9D-8CFB-1EED86FF85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集計結果'!$B$313:$C$316</c:f>
              <c:strCache>
                <c:ptCount val="4"/>
                <c:pt idx="0">
                  <c:v>満足</c:v>
                </c:pt>
                <c:pt idx="1">
                  <c:v>どちらかというと満足</c:v>
                </c:pt>
                <c:pt idx="2">
                  <c:v>どちらかというと不満</c:v>
                </c:pt>
                <c:pt idx="3">
                  <c:v>不満</c:v>
                </c:pt>
              </c:strCache>
            </c:strRef>
          </c:cat>
          <c:val>
            <c:numRef>
              <c:f>'R3 集計結果'!$D$313:$D$316</c:f>
              <c:numCache>
                <c:formatCode>General</c:formatCode>
                <c:ptCount val="4"/>
                <c:pt idx="0">
                  <c:v>119</c:v>
                </c:pt>
                <c:pt idx="1">
                  <c:v>146</c:v>
                </c:pt>
                <c:pt idx="2">
                  <c:v>36</c:v>
                </c:pt>
                <c:pt idx="3">
                  <c:v>13</c:v>
                </c:pt>
              </c:numCache>
            </c:numRef>
          </c:val>
          <c:extLst>
            <c:ext xmlns:c16="http://schemas.microsoft.com/office/drawing/2014/chart" uri="{C3380CC4-5D6E-409C-BE32-E72D297353CC}">
              <c16:uniqueId val="{00000008-5B53-4D9D-8CFB-1EED86FF85BD}"/>
            </c:ext>
          </c:extLst>
        </c:ser>
        <c:ser>
          <c:idx val="1"/>
          <c:order val="1"/>
          <c:tx>
            <c:strRef>
              <c:f>'R3 集計結果'!$E$312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5B53-4D9D-8CFB-1EED86FF85B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5B53-4D9D-8CFB-1EED86FF85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5B53-4D9D-8CFB-1EED86FF85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5B53-4D9D-8CFB-1EED86FF85BD}"/>
              </c:ext>
            </c:extLst>
          </c:dPt>
          <c:cat>
            <c:strRef>
              <c:f>'R3 集計結果'!$B$313:$C$316</c:f>
              <c:strCache>
                <c:ptCount val="4"/>
                <c:pt idx="0">
                  <c:v>満足</c:v>
                </c:pt>
                <c:pt idx="1">
                  <c:v>どちらかというと満足</c:v>
                </c:pt>
                <c:pt idx="2">
                  <c:v>どちらかというと不満</c:v>
                </c:pt>
                <c:pt idx="3">
                  <c:v>不満</c:v>
                </c:pt>
              </c:strCache>
            </c:strRef>
          </c:cat>
          <c:val>
            <c:numRef>
              <c:f>'R3 集計結果'!$E$313:$E$316</c:f>
              <c:numCache>
                <c:formatCode>\(0.0%\)</c:formatCode>
                <c:ptCount val="4"/>
                <c:pt idx="0">
                  <c:v>0.37898089171974525</c:v>
                </c:pt>
                <c:pt idx="1">
                  <c:v>0.46496815286624205</c:v>
                </c:pt>
                <c:pt idx="2">
                  <c:v>0.11464968152866242</c:v>
                </c:pt>
                <c:pt idx="3">
                  <c:v>4.1401273885350316E-2</c:v>
                </c:pt>
              </c:numCache>
            </c:numRef>
          </c:val>
          <c:extLst>
            <c:ext xmlns:c16="http://schemas.microsoft.com/office/drawing/2014/chart" uri="{C3380CC4-5D6E-409C-BE32-E72D297353CC}">
              <c16:uniqueId val="{00000011-5B53-4D9D-8CFB-1EED86FF85B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85713988977206"/>
          <c:y val="0.14398133566637503"/>
          <c:w val="0.57225226410391339"/>
          <c:h val="0.77129658792650924"/>
        </c:manualLayout>
      </c:layout>
      <c:pieChart>
        <c:varyColors val="1"/>
        <c:ser>
          <c:idx val="0"/>
          <c:order val="0"/>
          <c:tx>
            <c:strRef>
              <c:f>'R3 集計結果'!$D$321</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3E-46D6-BCF6-A7FC2BB171F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3E-46D6-BCF6-A7FC2BB171F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B3E-46D6-BCF6-A7FC2BB171F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B3E-46D6-BCF6-A7FC2BB171F2}"/>
              </c:ext>
            </c:extLst>
          </c:dPt>
          <c:dLbls>
            <c:dLbl>
              <c:idx val="1"/>
              <c:layout>
                <c:manualLayout>
                  <c:x val="8.5185178774198914E-2"/>
                  <c:y val="-5.555555555555555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9677417121333816"/>
                      <c:h val="0.38333333333333336"/>
                    </c:manualLayout>
                  </c15:layout>
                </c:ext>
                <c:ext xmlns:c16="http://schemas.microsoft.com/office/drawing/2014/chart" uri="{C3380CC4-5D6E-409C-BE32-E72D297353CC}">
                  <c16:uniqueId val="{00000003-7B3E-46D6-BCF6-A7FC2BB171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集計結果'!$B$322:$C$325</c:f>
              <c:strCache>
                <c:ptCount val="4"/>
                <c:pt idx="0">
                  <c:v>満足</c:v>
                </c:pt>
                <c:pt idx="1">
                  <c:v>どちらかというと満足</c:v>
                </c:pt>
                <c:pt idx="2">
                  <c:v>どちらかというと不満</c:v>
                </c:pt>
                <c:pt idx="3">
                  <c:v>不満</c:v>
                </c:pt>
              </c:strCache>
            </c:strRef>
          </c:cat>
          <c:val>
            <c:numRef>
              <c:f>'R3 集計結果'!$D$322:$D$325</c:f>
              <c:numCache>
                <c:formatCode>General</c:formatCode>
                <c:ptCount val="4"/>
                <c:pt idx="0">
                  <c:v>100</c:v>
                </c:pt>
                <c:pt idx="1">
                  <c:v>174</c:v>
                </c:pt>
                <c:pt idx="2">
                  <c:v>30</c:v>
                </c:pt>
                <c:pt idx="3">
                  <c:v>11</c:v>
                </c:pt>
              </c:numCache>
            </c:numRef>
          </c:val>
          <c:extLst>
            <c:ext xmlns:c16="http://schemas.microsoft.com/office/drawing/2014/chart" uri="{C3380CC4-5D6E-409C-BE32-E72D297353CC}">
              <c16:uniqueId val="{00000008-7B3E-46D6-BCF6-A7FC2BB171F2}"/>
            </c:ext>
          </c:extLst>
        </c:ser>
        <c:ser>
          <c:idx val="1"/>
          <c:order val="1"/>
          <c:tx>
            <c:strRef>
              <c:f>'R3 集計結果'!$E$321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7B3E-46D6-BCF6-A7FC2BB171F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7B3E-46D6-BCF6-A7FC2BB171F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7B3E-46D6-BCF6-A7FC2BB171F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7B3E-46D6-BCF6-A7FC2BB171F2}"/>
              </c:ext>
            </c:extLst>
          </c:dPt>
          <c:cat>
            <c:strRef>
              <c:f>'R3 集計結果'!$B$322:$C$325</c:f>
              <c:strCache>
                <c:ptCount val="4"/>
                <c:pt idx="0">
                  <c:v>満足</c:v>
                </c:pt>
                <c:pt idx="1">
                  <c:v>どちらかというと満足</c:v>
                </c:pt>
                <c:pt idx="2">
                  <c:v>どちらかというと不満</c:v>
                </c:pt>
                <c:pt idx="3">
                  <c:v>不満</c:v>
                </c:pt>
              </c:strCache>
            </c:strRef>
          </c:cat>
          <c:val>
            <c:numRef>
              <c:f>'R3 集計結果'!$E$322:$E$325</c:f>
              <c:numCache>
                <c:formatCode>\(0.0%\)</c:formatCode>
                <c:ptCount val="4"/>
                <c:pt idx="0">
                  <c:v>0.31746031746031744</c:v>
                </c:pt>
                <c:pt idx="1">
                  <c:v>0.55238095238095242</c:v>
                </c:pt>
                <c:pt idx="2">
                  <c:v>9.5238095238095233E-2</c:v>
                </c:pt>
                <c:pt idx="3">
                  <c:v>3.4920634920634921E-2</c:v>
                </c:pt>
              </c:numCache>
            </c:numRef>
          </c:val>
          <c:extLst>
            <c:ext xmlns:c16="http://schemas.microsoft.com/office/drawing/2014/chart" uri="{C3380CC4-5D6E-409C-BE32-E72D297353CC}">
              <c16:uniqueId val="{00000011-7B3E-46D6-BCF6-A7FC2BB171F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90622635252909"/>
          <c:y val="0.1747292722779987"/>
          <c:w val="0.51652999213046014"/>
          <c:h val="0.72068477580087686"/>
        </c:manualLayout>
      </c:layout>
      <c:pieChart>
        <c:varyColors val="1"/>
        <c:ser>
          <c:idx val="0"/>
          <c:order val="0"/>
          <c:tx>
            <c:strRef>
              <c:f>'R3 集計結果'!$D$91</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656-4350-B4BD-B9264434FF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656-4350-B4BD-B9264434FF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656-4350-B4BD-B9264434FF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656-4350-B4BD-B9264434FF69}"/>
              </c:ext>
            </c:extLst>
          </c:dPt>
          <c:dLbls>
            <c:dLbl>
              <c:idx val="1"/>
              <c:layout>
                <c:manualLayout>
                  <c:x val="-6.4208378325525242E-2"/>
                  <c:y val="-0.2112028797810132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656-4350-B4BD-B9264434FF69}"/>
                </c:ext>
              </c:extLst>
            </c:dLbl>
            <c:dLbl>
              <c:idx val="3"/>
              <c:layout>
                <c:manualLayout>
                  <c:x val="-9.0491790819081291E-2"/>
                  <c:y val="5.2607509867014842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639340732073046"/>
                      <c:h val="0.25251604736167127"/>
                    </c:manualLayout>
                  </c15:layout>
                </c:ext>
                <c:ext xmlns:c16="http://schemas.microsoft.com/office/drawing/2014/chart" uri="{C3380CC4-5D6E-409C-BE32-E72D297353CC}">
                  <c16:uniqueId val="{00000007-1656-4350-B4BD-B9264434FF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集計結果'!$C$92:$C$95</c:f>
              <c:strCache>
                <c:ptCount val="4"/>
                <c:pt idx="0">
                  <c:v>６年生</c:v>
                </c:pt>
                <c:pt idx="1">
                  <c:v>５年生</c:v>
                </c:pt>
                <c:pt idx="2">
                  <c:v>４年生</c:v>
                </c:pt>
                <c:pt idx="3">
                  <c:v>３年生以前</c:v>
                </c:pt>
              </c:strCache>
            </c:strRef>
          </c:cat>
          <c:val>
            <c:numRef>
              <c:f>'R3 集計結果'!$D$92:$D$95</c:f>
              <c:numCache>
                <c:formatCode>General</c:formatCode>
                <c:ptCount val="4"/>
                <c:pt idx="0">
                  <c:v>55</c:v>
                </c:pt>
                <c:pt idx="1">
                  <c:v>192</c:v>
                </c:pt>
                <c:pt idx="2">
                  <c:v>75</c:v>
                </c:pt>
                <c:pt idx="3">
                  <c:v>3</c:v>
                </c:pt>
              </c:numCache>
            </c:numRef>
          </c:val>
          <c:extLst>
            <c:ext xmlns:c16="http://schemas.microsoft.com/office/drawing/2014/chart" uri="{C3380CC4-5D6E-409C-BE32-E72D297353CC}">
              <c16:uniqueId val="{00000008-1656-4350-B4BD-B9264434FF69}"/>
            </c:ext>
          </c:extLst>
        </c:ser>
        <c:ser>
          <c:idx val="1"/>
          <c:order val="1"/>
          <c:tx>
            <c:strRef>
              <c:f>'R3 集計結果'!$E$91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1656-4350-B4BD-B9264434FF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1656-4350-B4BD-B9264434FF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1656-4350-B4BD-B9264434FF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1656-4350-B4BD-B9264434FF69}"/>
              </c:ext>
            </c:extLst>
          </c:dPt>
          <c:cat>
            <c:strRef>
              <c:f>'R3 集計結果'!$C$92:$C$95</c:f>
              <c:strCache>
                <c:ptCount val="4"/>
                <c:pt idx="0">
                  <c:v>６年生</c:v>
                </c:pt>
                <c:pt idx="1">
                  <c:v>５年生</c:v>
                </c:pt>
                <c:pt idx="2">
                  <c:v>４年生</c:v>
                </c:pt>
                <c:pt idx="3">
                  <c:v>３年生以前</c:v>
                </c:pt>
              </c:strCache>
            </c:strRef>
          </c:cat>
          <c:val>
            <c:numRef>
              <c:f>'R3 集計結果'!$E$92:$E$95</c:f>
              <c:numCache>
                <c:formatCode>\(0.0%\)</c:formatCode>
                <c:ptCount val="4"/>
                <c:pt idx="0">
                  <c:v>0.16923076923076924</c:v>
                </c:pt>
                <c:pt idx="1">
                  <c:v>0.59076923076923082</c:v>
                </c:pt>
                <c:pt idx="2">
                  <c:v>0.23076923076923078</c:v>
                </c:pt>
                <c:pt idx="3">
                  <c:v>9.2307692307692316E-3</c:v>
                </c:pt>
              </c:numCache>
            </c:numRef>
          </c:val>
          <c:extLst>
            <c:ext xmlns:c16="http://schemas.microsoft.com/office/drawing/2014/chart" uri="{C3380CC4-5D6E-409C-BE32-E72D297353CC}">
              <c16:uniqueId val="{00000011-1656-4350-B4BD-B9264434FF6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36255907924131"/>
          <c:y val="0.14437662713674337"/>
          <c:w val="0.59446490948549258"/>
          <c:h val="0.80801046525121645"/>
        </c:manualLayout>
      </c:layout>
      <c:pieChart>
        <c:varyColors val="1"/>
        <c:ser>
          <c:idx val="0"/>
          <c:order val="0"/>
          <c:tx>
            <c:strRef>
              <c:f>'R3 集計結果'!$D$330</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19-45A4-A192-0E80788FED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19-45A4-A192-0E80788FED3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A19-45A4-A192-0E80788FED3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A19-45A4-A192-0E80788FED39}"/>
              </c:ext>
            </c:extLst>
          </c:dPt>
          <c:dLbls>
            <c:dLbl>
              <c:idx val="1"/>
              <c:layout>
                <c:manualLayout>
                  <c:x val="0.25150304144095353"/>
                  <c:y val="-3.2101994000766611E-2"/>
                </c:manualLayout>
              </c:layout>
              <c:showLegendKey val="0"/>
              <c:showVal val="0"/>
              <c:showCatName val="1"/>
              <c:showSerName val="0"/>
              <c:showPercent val="1"/>
              <c:showBubbleSize val="0"/>
              <c:extLst>
                <c:ext xmlns:c15="http://schemas.microsoft.com/office/drawing/2012/chart" uri="{CE6537A1-D6FC-4f65-9D91-7224C49458BB}">
                  <c15:layout>
                    <c:manualLayout>
                      <c:w val="0.30885706758264192"/>
                      <c:h val="0.45244511545417992"/>
                    </c:manualLayout>
                  </c15:layout>
                </c:ext>
                <c:ext xmlns:c16="http://schemas.microsoft.com/office/drawing/2014/chart" uri="{C3380CC4-5D6E-409C-BE32-E72D297353CC}">
                  <c16:uniqueId val="{00000003-7A19-45A4-A192-0E80788FED39}"/>
                </c:ext>
              </c:extLst>
            </c:dLbl>
            <c:dLbl>
              <c:idx val="2"/>
              <c:layout>
                <c:manualLayout>
                  <c:x val="-2.1908206134107974E-2"/>
                  <c:y val="2.29737726862775E-2"/>
                </c:manualLayout>
              </c:layout>
              <c:showLegendKey val="0"/>
              <c:showVal val="0"/>
              <c:showCatName val="1"/>
              <c:showSerName val="0"/>
              <c:showPercent val="1"/>
              <c:showBubbleSize val="0"/>
              <c:extLst>
                <c:ext xmlns:c15="http://schemas.microsoft.com/office/drawing/2012/chart" uri="{CE6537A1-D6FC-4f65-9D91-7224C49458BB}">
                  <c15:layout>
                    <c:manualLayout>
                      <c:w val="0.29242850015803334"/>
                      <c:h val="0.45244511545417992"/>
                    </c:manualLayout>
                  </c15:layout>
                </c:ext>
                <c:ext xmlns:c16="http://schemas.microsoft.com/office/drawing/2014/chart" uri="{C3380CC4-5D6E-409C-BE32-E72D297353CC}">
                  <c16:uniqueId val="{00000005-7A19-45A4-A192-0E80788FED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集計結果'!$B$331:$C$334</c:f>
              <c:strCache>
                <c:ptCount val="4"/>
                <c:pt idx="0">
                  <c:v>満足</c:v>
                </c:pt>
                <c:pt idx="1">
                  <c:v>どちらかというと満足</c:v>
                </c:pt>
                <c:pt idx="2">
                  <c:v>どちらかというと不満</c:v>
                </c:pt>
                <c:pt idx="3">
                  <c:v>不満</c:v>
                </c:pt>
              </c:strCache>
            </c:strRef>
          </c:cat>
          <c:val>
            <c:numRef>
              <c:f>'R3 集計結果'!$D$331:$D$334</c:f>
              <c:numCache>
                <c:formatCode>General</c:formatCode>
                <c:ptCount val="4"/>
                <c:pt idx="0">
                  <c:v>99</c:v>
                </c:pt>
                <c:pt idx="1">
                  <c:v>168</c:v>
                </c:pt>
                <c:pt idx="2">
                  <c:v>35</c:v>
                </c:pt>
                <c:pt idx="3">
                  <c:v>12</c:v>
                </c:pt>
              </c:numCache>
            </c:numRef>
          </c:val>
          <c:extLst>
            <c:ext xmlns:c16="http://schemas.microsoft.com/office/drawing/2014/chart" uri="{C3380CC4-5D6E-409C-BE32-E72D297353CC}">
              <c16:uniqueId val="{00000008-7A19-45A4-A192-0E80788FED39}"/>
            </c:ext>
          </c:extLst>
        </c:ser>
        <c:ser>
          <c:idx val="1"/>
          <c:order val="1"/>
          <c:tx>
            <c:strRef>
              <c:f>'R3 集計結果'!$E$330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7A19-45A4-A192-0E80788FED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7A19-45A4-A192-0E80788FED3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7A19-45A4-A192-0E80788FED3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7A19-45A4-A192-0E80788FED39}"/>
              </c:ext>
            </c:extLst>
          </c:dPt>
          <c:cat>
            <c:strRef>
              <c:f>'R3 集計結果'!$B$331:$C$334</c:f>
              <c:strCache>
                <c:ptCount val="4"/>
                <c:pt idx="0">
                  <c:v>満足</c:v>
                </c:pt>
                <c:pt idx="1">
                  <c:v>どちらかというと満足</c:v>
                </c:pt>
                <c:pt idx="2">
                  <c:v>どちらかというと不満</c:v>
                </c:pt>
                <c:pt idx="3">
                  <c:v>不満</c:v>
                </c:pt>
              </c:strCache>
            </c:strRef>
          </c:cat>
          <c:val>
            <c:numRef>
              <c:f>'R3 集計結果'!$E$331:$E$334</c:f>
              <c:numCache>
                <c:formatCode>\(0.0%\)</c:formatCode>
                <c:ptCount val="4"/>
                <c:pt idx="0">
                  <c:v>0.31528662420382164</c:v>
                </c:pt>
                <c:pt idx="1">
                  <c:v>0.53503184713375795</c:v>
                </c:pt>
                <c:pt idx="2">
                  <c:v>0.11146496815286625</c:v>
                </c:pt>
                <c:pt idx="3">
                  <c:v>3.8216560509554139E-2</c:v>
                </c:pt>
              </c:numCache>
            </c:numRef>
          </c:val>
          <c:extLst>
            <c:ext xmlns:c16="http://schemas.microsoft.com/office/drawing/2014/chart" uri="{C3380CC4-5D6E-409C-BE32-E72D297353CC}">
              <c16:uniqueId val="{00000011-7A19-45A4-A192-0E80788FED3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99634717681512"/>
          <c:y val="0.14398133566637503"/>
          <c:w val="0.66218984737685627"/>
          <c:h val="0.81574103237095363"/>
        </c:manualLayout>
      </c:layout>
      <c:pieChart>
        <c:varyColors val="1"/>
        <c:ser>
          <c:idx val="0"/>
          <c:order val="0"/>
          <c:tx>
            <c:strRef>
              <c:f>'R3 集計結果'!$D$339</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E8-4989-98B4-F8196908AF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E8-4989-98B4-F8196908AF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E8-4989-98B4-F8196908AF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5E8-4989-98B4-F8196908AF70}"/>
              </c:ext>
            </c:extLst>
          </c:dPt>
          <c:dLbls>
            <c:dLbl>
              <c:idx val="0"/>
              <c:layout>
                <c:manualLayout>
                  <c:x val="-0.23777061785503761"/>
                  <c:y val="8.49298990474768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5E8-4989-98B4-F8196908AF70}"/>
                </c:ext>
              </c:extLst>
            </c:dLbl>
            <c:dLbl>
              <c:idx val="1"/>
              <c:layout>
                <c:manualLayout>
                  <c:x val="0.18039217543020694"/>
                  <c:y val="-5.3426363371245261E-2"/>
                </c:manualLayout>
              </c:layout>
              <c:showLegendKey val="0"/>
              <c:showVal val="0"/>
              <c:showCatName val="1"/>
              <c:showSerName val="0"/>
              <c:showPercent val="1"/>
              <c:showBubbleSize val="0"/>
              <c:extLst>
                <c:ext xmlns:c15="http://schemas.microsoft.com/office/drawing/2012/chart" uri="{CE6537A1-D6FC-4f65-9D91-7224C49458BB}">
                  <c15:layout>
                    <c:manualLayout>
                      <c:w val="0.42091507600381617"/>
                      <c:h val="0.38567092569435751"/>
                    </c:manualLayout>
                  </c15:layout>
                </c:ext>
                <c:ext xmlns:c16="http://schemas.microsoft.com/office/drawing/2014/chart" uri="{C3380CC4-5D6E-409C-BE32-E72D297353CC}">
                  <c16:uniqueId val="{00000003-25E8-4989-98B4-F8196908AF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集計結果'!$B$340:$C$343</c:f>
              <c:strCache>
                <c:ptCount val="4"/>
                <c:pt idx="0">
                  <c:v>満足</c:v>
                </c:pt>
                <c:pt idx="1">
                  <c:v>どちらかというと満足</c:v>
                </c:pt>
                <c:pt idx="2">
                  <c:v>どちらかというと不満</c:v>
                </c:pt>
                <c:pt idx="3">
                  <c:v>不満</c:v>
                </c:pt>
              </c:strCache>
            </c:strRef>
          </c:cat>
          <c:val>
            <c:numRef>
              <c:f>'R3 集計結果'!$D$340:$D$343</c:f>
              <c:numCache>
                <c:formatCode>General</c:formatCode>
                <c:ptCount val="4"/>
                <c:pt idx="0">
                  <c:v>120</c:v>
                </c:pt>
                <c:pt idx="1">
                  <c:v>159</c:v>
                </c:pt>
                <c:pt idx="2">
                  <c:v>25</c:v>
                </c:pt>
                <c:pt idx="3">
                  <c:v>10</c:v>
                </c:pt>
              </c:numCache>
            </c:numRef>
          </c:val>
          <c:extLst>
            <c:ext xmlns:c16="http://schemas.microsoft.com/office/drawing/2014/chart" uri="{C3380CC4-5D6E-409C-BE32-E72D297353CC}">
              <c16:uniqueId val="{00000008-25E8-4989-98B4-F8196908AF70}"/>
            </c:ext>
          </c:extLst>
        </c:ser>
        <c:ser>
          <c:idx val="1"/>
          <c:order val="1"/>
          <c:tx>
            <c:strRef>
              <c:f>'R3 集計結果'!$E$339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25E8-4989-98B4-F8196908AF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25E8-4989-98B4-F8196908AF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25E8-4989-98B4-F8196908AF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25E8-4989-98B4-F8196908AF70}"/>
              </c:ext>
            </c:extLst>
          </c:dPt>
          <c:cat>
            <c:strRef>
              <c:f>'R3 集計結果'!$B$340:$C$343</c:f>
              <c:strCache>
                <c:ptCount val="4"/>
                <c:pt idx="0">
                  <c:v>満足</c:v>
                </c:pt>
                <c:pt idx="1">
                  <c:v>どちらかというと満足</c:v>
                </c:pt>
                <c:pt idx="2">
                  <c:v>どちらかというと不満</c:v>
                </c:pt>
                <c:pt idx="3">
                  <c:v>不満</c:v>
                </c:pt>
              </c:strCache>
            </c:strRef>
          </c:cat>
          <c:val>
            <c:numRef>
              <c:f>'R3 集計結果'!$E$340:$E$343</c:f>
              <c:numCache>
                <c:formatCode>\(0.0%\)</c:formatCode>
                <c:ptCount val="4"/>
                <c:pt idx="0">
                  <c:v>0.38216560509554143</c:v>
                </c:pt>
                <c:pt idx="1">
                  <c:v>0.50636942675159236</c:v>
                </c:pt>
                <c:pt idx="2">
                  <c:v>7.9617834394904455E-2</c:v>
                </c:pt>
                <c:pt idx="3">
                  <c:v>3.1847133757961783E-2</c:v>
                </c:pt>
              </c:numCache>
            </c:numRef>
          </c:val>
          <c:extLst>
            <c:ext xmlns:c16="http://schemas.microsoft.com/office/drawing/2014/chart" uri="{C3380CC4-5D6E-409C-BE32-E72D297353CC}">
              <c16:uniqueId val="{00000011-25E8-4989-98B4-F8196908AF7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79085498402595"/>
          <c:y val="0.37293712909752391"/>
          <c:w val="0.41687538061643425"/>
          <c:h val="0.60021881079545503"/>
        </c:manualLayout>
      </c:layout>
      <c:pieChart>
        <c:varyColors val="1"/>
        <c:ser>
          <c:idx val="0"/>
          <c:order val="0"/>
          <c:tx>
            <c:strRef>
              <c:f>'R3 集計結果'!$D$348</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F0-4BB6-A8EE-BBA6B09C3B0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FF0-4BB6-A8EE-BBA6B09C3B0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F0-4BB6-A8EE-BBA6B09C3B0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FF0-4BB6-A8EE-BBA6B09C3B0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FF0-4BB6-A8EE-BBA6B09C3B06}"/>
              </c:ext>
            </c:extLst>
          </c:dPt>
          <c:dLbls>
            <c:dLbl>
              <c:idx val="0"/>
              <c:layout>
                <c:manualLayout>
                  <c:x val="-0.15737256724905593"/>
                  <c:y val="0.1815372895700469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FF0-4BB6-A8EE-BBA6B09C3B06}"/>
                </c:ext>
              </c:extLst>
            </c:dLbl>
            <c:dLbl>
              <c:idx val="1"/>
              <c:layout>
                <c:manualLayout>
                  <c:x val="-0.14194233034735762"/>
                  <c:y val="-0.114255083673146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FF0-4BB6-A8EE-BBA6B09C3B06}"/>
                </c:ext>
              </c:extLst>
            </c:dLbl>
            <c:dLbl>
              <c:idx val="2"/>
              <c:layout>
                <c:manualLayout>
                  <c:x val="0.12580261436294607"/>
                  <c:y val="-5.216599966142951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701941836497087"/>
                      <c:h val="0.23145202268936055"/>
                    </c:manualLayout>
                  </c15:layout>
                </c:ext>
                <c:ext xmlns:c16="http://schemas.microsoft.com/office/drawing/2014/chart" uri="{C3380CC4-5D6E-409C-BE32-E72D297353CC}">
                  <c16:uniqueId val="{00000005-5FF0-4BB6-A8EE-BBA6B09C3B06}"/>
                </c:ext>
              </c:extLst>
            </c:dLbl>
            <c:dLbl>
              <c:idx val="3"/>
              <c:layout>
                <c:manualLayout>
                  <c:x val="6.3812920329030616E-3"/>
                  <c:y val="1.870925304183361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FF0-4BB6-A8EE-BBA6B09C3B06}"/>
                </c:ext>
              </c:extLst>
            </c:dLbl>
            <c:dLbl>
              <c:idx val="4"/>
              <c:layout>
                <c:manualLayout>
                  <c:x val="5.9300507029183373E-2"/>
                  <c:y val="4.616121485647516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FF0-4BB6-A8EE-BBA6B09C3B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集計結果'!$B$349:$C$353</c:f>
              <c:strCache>
                <c:ptCount val="5"/>
                <c:pt idx="0">
                  <c:v>業務量全般について</c:v>
                </c:pt>
                <c:pt idx="1">
                  <c:v>仕事のやりがい</c:v>
                </c:pt>
                <c:pt idx="2">
                  <c:v>職場の雰囲気</c:v>
                </c:pt>
                <c:pt idx="3">
                  <c:v>給与等（給与・手当等）</c:v>
                </c:pt>
                <c:pt idx="4">
                  <c:v>研修環境について</c:v>
                </c:pt>
              </c:strCache>
            </c:strRef>
          </c:cat>
          <c:val>
            <c:numRef>
              <c:f>'R3 集計結果'!$D$349:$D$353</c:f>
              <c:numCache>
                <c:formatCode>General</c:formatCode>
                <c:ptCount val="5"/>
                <c:pt idx="0">
                  <c:v>81</c:v>
                </c:pt>
                <c:pt idx="1">
                  <c:v>58</c:v>
                </c:pt>
                <c:pt idx="2">
                  <c:v>86</c:v>
                </c:pt>
                <c:pt idx="3">
                  <c:v>36</c:v>
                </c:pt>
                <c:pt idx="4">
                  <c:v>51</c:v>
                </c:pt>
              </c:numCache>
            </c:numRef>
          </c:val>
          <c:extLst>
            <c:ext xmlns:c16="http://schemas.microsoft.com/office/drawing/2014/chart" uri="{C3380CC4-5D6E-409C-BE32-E72D297353CC}">
              <c16:uniqueId val="{0000000A-5FF0-4BB6-A8EE-BBA6B09C3B06}"/>
            </c:ext>
          </c:extLst>
        </c:ser>
        <c:ser>
          <c:idx val="1"/>
          <c:order val="1"/>
          <c:tx>
            <c:strRef>
              <c:f>'R3 集計結果'!$E$348</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FF0-4BB6-A8EE-BBA6B09C3B0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FF0-4BB6-A8EE-BBA6B09C3B0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FF0-4BB6-A8EE-BBA6B09C3B0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FF0-4BB6-A8EE-BBA6B09C3B0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FF0-4BB6-A8EE-BBA6B09C3B06}"/>
              </c:ext>
            </c:extLst>
          </c:dPt>
          <c:cat>
            <c:strRef>
              <c:f>'R3 集計結果'!$B$349:$C$353</c:f>
              <c:strCache>
                <c:ptCount val="5"/>
                <c:pt idx="0">
                  <c:v>業務量全般について</c:v>
                </c:pt>
                <c:pt idx="1">
                  <c:v>仕事のやりがい</c:v>
                </c:pt>
                <c:pt idx="2">
                  <c:v>職場の雰囲気</c:v>
                </c:pt>
                <c:pt idx="3">
                  <c:v>給与等（給与・手当等）</c:v>
                </c:pt>
                <c:pt idx="4">
                  <c:v>研修環境について</c:v>
                </c:pt>
              </c:strCache>
            </c:strRef>
          </c:cat>
          <c:val>
            <c:numRef>
              <c:f>'R3 集計結果'!$E$349:$E$353</c:f>
              <c:numCache>
                <c:formatCode>\(0.0%\)</c:formatCode>
                <c:ptCount val="5"/>
                <c:pt idx="0">
                  <c:v>0.25961538461538464</c:v>
                </c:pt>
                <c:pt idx="1">
                  <c:v>0.1858974358974359</c:v>
                </c:pt>
                <c:pt idx="2">
                  <c:v>0.27564102564102566</c:v>
                </c:pt>
                <c:pt idx="3">
                  <c:v>0.11538461538461539</c:v>
                </c:pt>
                <c:pt idx="4">
                  <c:v>0.16346153846153846</c:v>
                </c:pt>
              </c:numCache>
            </c:numRef>
          </c:val>
          <c:extLst>
            <c:ext xmlns:c16="http://schemas.microsoft.com/office/drawing/2014/chart" uri="{C3380CC4-5D6E-409C-BE32-E72D297353CC}">
              <c16:uniqueId val="{00000015-5FF0-4BB6-A8EE-BBA6B09C3B0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3870730443017"/>
          <c:y val="0.21700086551522998"/>
          <c:w val="0.79252258539113962"/>
          <c:h val="0.66695848408634484"/>
        </c:manualLayout>
      </c:layout>
      <c:pieChart>
        <c:varyColors val="1"/>
        <c:ser>
          <c:idx val="0"/>
          <c:order val="0"/>
          <c:tx>
            <c:strRef>
              <c:f>'R3 集計結果'!$F$358</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0F-4302-B4C3-58D794A1E0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0F-4302-B4C3-58D794A1E04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0F-4302-B4C3-58D794A1E04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60F-4302-B4C3-58D794A1E04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60F-4302-B4C3-58D794A1E04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60F-4302-B4C3-58D794A1E04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60F-4302-B4C3-58D794A1E04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60F-4302-B4C3-58D794A1E04D}"/>
              </c:ext>
            </c:extLst>
          </c:dPt>
          <c:dLbls>
            <c:dLbl>
              <c:idx val="1"/>
              <c:layout>
                <c:manualLayout>
                  <c:x val="-3.6272120458568161E-3"/>
                  <c:y val="-3.8968594133881269E-2"/>
                </c:manualLayout>
              </c:layout>
              <c:tx>
                <c:rich>
                  <a:bodyPr/>
                  <a:lstStyle/>
                  <a:p>
                    <a:endParaRPr lang="en-US" altLang="ja-JP"/>
                  </a:p>
                </c:rich>
              </c:tx>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60F-4302-B4C3-58D794A1E04D}"/>
                </c:ext>
              </c:extLst>
            </c:dLbl>
            <c:dLbl>
              <c:idx val="2"/>
              <c:layout>
                <c:manualLayout>
                  <c:x val="-0.16036660892646923"/>
                  <c:y val="-0.195327459886698"/>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52860619414167254"/>
                      <c:h val="0.20145264459122542"/>
                    </c:manualLayout>
                  </c15:layout>
                </c:ext>
                <c:ext xmlns:c16="http://schemas.microsoft.com/office/drawing/2014/chart" uri="{C3380CC4-5D6E-409C-BE32-E72D297353CC}">
                  <c16:uniqueId val="{00000005-960F-4302-B4C3-58D794A1E04D}"/>
                </c:ext>
              </c:extLst>
            </c:dLbl>
            <c:dLbl>
              <c:idx val="4"/>
              <c:layout>
                <c:manualLayout>
                  <c:x val="3.6364073789374625E-2"/>
                  <c:y val="3.28771574532189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60F-4302-B4C3-58D794A1E04D}"/>
                </c:ext>
              </c:extLst>
            </c:dLbl>
            <c:dLbl>
              <c:idx val="5"/>
              <c:layout>
                <c:manualLayout>
                  <c:x val="3.9995713764483756E-2"/>
                  <c:y val="7.977918927754817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495512441300417"/>
                      <c:h val="0.22198980132284382"/>
                    </c:manualLayout>
                  </c15:layout>
                </c:ext>
                <c:ext xmlns:c16="http://schemas.microsoft.com/office/drawing/2014/chart" uri="{C3380CC4-5D6E-409C-BE32-E72D297353CC}">
                  <c16:uniqueId val="{0000000B-960F-4302-B4C3-58D794A1E04D}"/>
                </c:ext>
              </c:extLst>
            </c:dLbl>
            <c:dLbl>
              <c:idx val="6"/>
              <c:delete val="1"/>
              <c:extLst>
                <c:ext xmlns:c15="http://schemas.microsoft.com/office/drawing/2012/chart" uri="{CE6537A1-D6FC-4f65-9D91-7224C49458BB}"/>
                <c:ext xmlns:c16="http://schemas.microsoft.com/office/drawing/2014/chart" uri="{C3380CC4-5D6E-409C-BE32-E72D297353CC}">
                  <c16:uniqueId val="{0000000D-960F-4302-B4C3-58D794A1E04D}"/>
                </c:ext>
              </c:extLst>
            </c:dLbl>
            <c:dLbl>
              <c:idx val="7"/>
              <c:delete val="1"/>
              <c:extLst>
                <c:ext xmlns:c15="http://schemas.microsoft.com/office/drawing/2012/chart" uri="{CE6537A1-D6FC-4f65-9D91-7224C49458BB}"/>
                <c:ext xmlns:c16="http://schemas.microsoft.com/office/drawing/2014/chart" uri="{C3380CC4-5D6E-409C-BE32-E72D297353CC}">
                  <c16:uniqueId val="{0000000F-960F-4302-B4C3-58D794A1E0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'R3 集計結果'!$B$359:$D$366</c:f>
              <c:strCache>
                <c:ptCount val="8"/>
                <c:pt idx="0">
                  <c:v>指導体制の充実、熱心な指導医</c:v>
                </c:pt>
                <c:pt idx="1">
                  <c:v>プログラムの充実</c:v>
                </c:pt>
                <c:pt idx="2">
                  <c:v>給与等の処遇の向上</c:v>
                </c:pt>
                <c:pt idx="3">
                  <c:v>多くの症例を経験できること</c:v>
                </c:pt>
                <c:pt idx="4">
                  <c:v>多くの手技を経験できること</c:v>
                </c:pt>
                <c:pt idx="5">
                  <c:v>施設設備の充実</c:v>
                </c:pt>
                <c:pt idx="6">
                  <c:v>高度な技術が習得できること</c:v>
                </c:pt>
                <c:pt idx="7">
                  <c:v>その他</c:v>
                </c:pt>
              </c:strCache>
            </c:strRef>
          </c:cat>
          <c:val>
            <c:numRef>
              <c:f>'R3 集計結果'!$F$359:$F$366</c:f>
              <c:numCache>
                <c:formatCode>General</c:formatCode>
                <c:ptCount val="8"/>
                <c:pt idx="0">
                  <c:v>10</c:v>
                </c:pt>
                <c:pt idx="1">
                  <c:v>0</c:v>
                </c:pt>
                <c:pt idx="2">
                  <c:v>26</c:v>
                </c:pt>
                <c:pt idx="3">
                  <c:v>7</c:v>
                </c:pt>
                <c:pt idx="4">
                  <c:v>5</c:v>
                </c:pt>
                <c:pt idx="5">
                  <c:v>2</c:v>
                </c:pt>
                <c:pt idx="6">
                  <c:v>0</c:v>
                </c:pt>
                <c:pt idx="7">
                  <c:v>0</c:v>
                </c:pt>
              </c:numCache>
            </c:numRef>
          </c:val>
          <c:extLst>
            <c:ext xmlns:c16="http://schemas.microsoft.com/office/drawing/2014/chart" uri="{C3380CC4-5D6E-409C-BE32-E72D297353CC}">
              <c16:uniqueId val="{00000010-960F-4302-B4C3-58D794A1E04D}"/>
            </c:ext>
          </c:extLst>
        </c:ser>
        <c:ser>
          <c:idx val="1"/>
          <c:order val="1"/>
          <c:tx>
            <c:strRef>
              <c:f>'R3 集計結果'!$G$358</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960F-4302-B4C3-58D794A1E0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960F-4302-B4C3-58D794A1E04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960F-4302-B4C3-58D794A1E04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960F-4302-B4C3-58D794A1E04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960F-4302-B4C3-58D794A1E04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960F-4302-B4C3-58D794A1E04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960F-4302-B4C3-58D794A1E04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960F-4302-B4C3-58D794A1E04D}"/>
              </c:ext>
            </c:extLst>
          </c:dPt>
          <c:cat>
            <c:strRef>
              <c:f>'R3 集計結果'!$B$359:$D$366</c:f>
              <c:strCache>
                <c:ptCount val="8"/>
                <c:pt idx="0">
                  <c:v>指導体制の充実、熱心な指導医</c:v>
                </c:pt>
                <c:pt idx="1">
                  <c:v>プログラムの充実</c:v>
                </c:pt>
                <c:pt idx="2">
                  <c:v>給与等の処遇の向上</c:v>
                </c:pt>
                <c:pt idx="3">
                  <c:v>多くの症例を経験できること</c:v>
                </c:pt>
                <c:pt idx="4">
                  <c:v>多くの手技を経験できること</c:v>
                </c:pt>
                <c:pt idx="5">
                  <c:v>施設設備の充実</c:v>
                </c:pt>
                <c:pt idx="6">
                  <c:v>高度な技術が習得できること</c:v>
                </c:pt>
                <c:pt idx="7">
                  <c:v>その他</c:v>
                </c:pt>
              </c:strCache>
            </c:strRef>
          </c:cat>
          <c:val>
            <c:numRef>
              <c:f>'R3 集計結果'!$G$359:$G$366</c:f>
              <c:numCache>
                <c:formatCode>\(0.0%\)</c:formatCode>
                <c:ptCount val="8"/>
                <c:pt idx="0">
                  <c:v>0.2</c:v>
                </c:pt>
                <c:pt idx="1">
                  <c:v>0</c:v>
                </c:pt>
                <c:pt idx="2">
                  <c:v>0.52</c:v>
                </c:pt>
                <c:pt idx="3">
                  <c:v>0.14000000000000001</c:v>
                </c:pt>
                <c:pt idx="4">
                  <c:v>0.1</c:v>
                </c:pt>
                <c:pt idx="5">
                  <c:v>0.04</c:v>
                </c:pt>
                <c:pt idx="6">
                  <c:v>0</c:v>
                </c:pt>
                <c:pt idx="7">
                  <c:v>0</c:v>
                </c:pt>
              </c:numCache>
            </c:numRef>
          </c:val>
          <c:extLst>
            <c:ext xmlns:c16="http://schemas.microsoft.com/office/drawing/2014/chart" uri="{C3380CC4-5D6E-409C-BE32-E72D297353CC}">
              <c16:uniqueId val="{00000021-960F-4302-B4C3-58D794A1E04D}"/>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'R3 集計結果'!$F$369</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07-4C0A-A137-1C1A0EB246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07-4C0A-A137-1C1A0EB2462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07-4C0A-A137-1C1A0EB2462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07-4C0A-A137-1C1A0EB2462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07-4C0A-A137-1C1A0EB2462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C07-4C0A-A137-1C1A0EB2462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C07-4C0A-A137-1C1A0EB2462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C07-4C0A-A137-1C1A0EB2462C}"/>
              </c:ext>
            </c:extLst>
          </c:dPt>
          <c:dLbls>
            <c:dLbl>
              <c:idx val="2"/>
              <c:layout>
                <c:manualLayout>
                  <c:x val="0.11954307513102304"/>
                  <c:y val="-0.194166471459754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07-4C0A-A137-1C1A0EB2462C}"/>
                </c:ext>
              </c:extLst>
            </c:dLbl>
            <c:dLbl>
              <c:idx val="7"/>
              <c:layout>
                <c:manualLayout>
                  <c:x val="0.18809350876157999"/>
                  <c:y val="1.70538726315930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C07-4C0A-A137-1C1A0EB246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集計結果'!$B$370:$D$377</c:f>
              <c:strCache>
                <c:ptCount val="8"/>
                <c:pt idx="0">
                  <c:v>指導体制の充実、熱心な指導医</c:v>
                </c:pt>
                <c:pt idx="1">
                  <c:v>プログラムの充実</c:v>
                </c:pt>
                <c:pt idx="2">
                  <c:v>給与等の処遇の向上</c:v>
                </c:pt>
                <c:pt idx="3">
                  <c:v>多くの症例を経験できること</c:v>
                </c:pt>
                <c:pt idx="4">
                  <c:v>多くの手技を経験できること</c:v>
                </c:pt>
                <c:pt idx="5">
                  <c:v>施設や設備の充実</c:v>
                </c:pt>
                <c:pt idx="6">
                  <c:v>高度な技術の習得</c:v>
                </c:pt>
                <c:pt idx="7">
                  <c:v>その他</c:v>
                </c:pt>
              </c:strCache>
            </c:strRef>
          </c:cat>
          <c:val>
            <c:numRef>
              <c:f>'R3 集計結果'!$F$370:$F$377</c:f>
              <c:numCache>
                <c:formatCode>General</c:formatCode>
                <c:ptCount val="8"/>
                <c:pt idx="0">
                  <c:v>78</c:v>
                </c:pt>
                <c:pt idx="1">
                  <c:v>41</c:v>
                </c:pt>
                <c:pt idx="2">
                  <c:v>64</c:v>
                </c:pt>
                <c:pt idx="3">
                  <c:v>25</c:v>
                </c:pt>
                <c:pt idx="4">
                  <c:v>37</c:v>
                </c:pt>
                <c:pt idx="5">
                  <c:v>12</c:v>
                </c:pt>
                <c:pt idx="6">
                  <c:v>1</c:v>
                </c:pt>
                <c:pt idx="7">
                  <c:v>18</c:v>
                </c:pt>
              </c:numCache>
            </c:numRef>
          </c:val>
          <c:extLst>
            <c:ext xmlns:c16="http://schemas.microsoft.com/office/drawing/2014/chart" uri="{C3380CC4-5D6E-409C-BE32-E72D297353CC}">
              <c16:uniqueId val="{00000010-2C07-4C0A-A137-1C1A0EB2462C}"/>
            </c:ext>
          </c:extLst>
        </c:ser>
        <c:ser>
          <c:idx val="1"/>
          <c:order val="1"/>
          <c:tx>
            <c:strRef>
              <c:f>'R3 集計結果'!$G$369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2C07-4C0A-A137-1C1A0EB246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2C07-4C0A-A137-1C1A0EB2462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2C07-4C0A-A137-1C1A0EB2462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2C07-4C0A-A137-1C1A0EB2462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2C07-4C0A-A137-1C1A0EB2462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2C07-4C0A-A137-1C1A0EB2462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2C07-4C0A-A137-1C1A0EB2462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2C07-4C0A-A137-1C1A0EB2462C}"/>
              </c:ext>
            </c:extLst>
          </c:dPt>
          <c:cat>
            <c:strRef>
              <c:f>'R3 集計結果'!$B$370:$D$377</c:f>
              <c:strCache>
                <c:ptCount val="8"/>
                <c:pt idx="0">
                  <c:v>指導体制の充実、熱心な指導医</c:v>
                </c:pt>
                <c:pt idx="1">
                  <c:v>プログラムの充実</c:v>
                </c:pt>
                <c:pt idx="2">
                  <c:v>給与等の処遇の向上</c:v>
                </c:pt>
                <c:pt idx="3">
                  <c:v>多くの症例を経験できること</c:v>
                </c:pt>
                <c:pt idx="4">
                  <c:v>多くの手技を経験できること</c:v>
                </c:pt>
                <c:pt idx="5">
                  <c:v>施設や設備の充実</c:v>
                </c:pt>
                <c:pt idx="6">
                  <c:v>高度な技術の習得</c:v>
                </c:pt>
                <c:pt idx="7">
                  <c:v>その他</c:v>
                </c:pt>
              </c:strCache>
            </c:strRef>
          </c:cat>
          <c:val>
            <c:numRef>
              <c:f>'R3 集計結果'!$G$370:$G$377</c:f>
              <c:numCache>
                <c:formatCode>\(0.0%\)</c:formatCode>
                <c:ptCount val="8"/>
                <c:pt idx="0">
                  <c:v>0.28260869565217389</c:v>
                </c:pt>
                <c:pt idx="1">
                  <c:v>0.14855072463768115</c:v>
                </c:pt>
                <c:pt idx="2">
                  <c:v>0.2318840579710145</c:v>
                </c:pt>
                <c:pt idx="3">
                  <c:v>9.0579710144927536E-2</c:v>
                </c:pt>
                <c:pt idx="4">
                  <c:v>0.13405797101449277</c:v>
                </c:pt>
                <c:pt idx="5">
                  <c:v>4.3478260869565216E-2</c:v>
                </c:pt>
                <c:pt idx="6">
                  <c:v>3.6231884057971015E-3</c:v>
                </c:pt>
                <c:pt idx="7">
                  <c:v>6.5217391304347824E-2</c:v>
                </c:pt>
              </c:numCache>
            </c:numRef>
          </c:val>
          <c:extLst>
            <c:ext xmlns:c16="http://schemas.microsoft.com/office/drawing/2014/chart" uri="{C3380CC4-5D6E-409C-BE32-E72D297353CC}">
              <c16:uniqueId val="{00000021-2C07-4C0A-A137-1C1A0EB2462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02089793358775"/>
          <c:y val="0.14165864911699155"/>
          <c:w val="0.64698944606600495"/>
          <c:h val="0.7740770385462229"/>
        </c:manualLayout>
      </c:layout>
      <c:pieChart>
        <c:varyColors val="1"/>
        <c:ser>
          <c:idx val="0"/>
          <c:order val="0"/>
          <c:tx>
            <c:strRef>
              <c:f>'R3 集計結果'!$D$412</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F4-4480-A2C9-8D84E572D4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4F4-4480-A2C9-8D84E572D4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4F4-4480-A2C9-8D84E572D4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4F4-4480-A2C9-8D84E572D4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4F4-4480-A2C9-8D84E572D4D7}"/>
              </c:ext>
            </c:extLst>
          </c:dPt>
          <c:dLbls>
            <c:dLbl>
              <c:idx val="0"/>
              <c:layout>
                <c:manualLayout>
                  <c:x val="-0.10181865702020576"/>
                  <c:y val="-0.280112879461413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4F4-4480-A2C9-8D84E572D4D7}"/>
                </c:ext>
              </c:extLst>
            </c:dLbl>
            <c:dLbl>
              <c:idx val="1"/>
              <c:layout>
                <c:manualLayout>
                  <c:x val="-0.13090005365998075"/>
                  <c:y val="7.156959390475017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4F4-4480-A2C9-8D84E572D4D7}"/>
                </c:ext>
              </c:extLst>
            </c:dLbl>
            <c:dLbl>
              <c:idx val="2"/>
              <c:layout>
                <c:manualLayout>
                  <c:x val="-5.4224798312486173E-2"/>
                  <c:y val="8.72799925667685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4F4-4480-A2C9-8D84E572D4D7}"/>
                </c:ext>
              </c:extLst>
            </c:dLbl>
            <c:dLbl>
              <c:idx val="3"/>
              <c:layout>
                <c:manualLayout>
                  <c:x val="0.10353762674857524"/>
                  <c:y val="1.535791438071568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4F4-4480-A2C9-8D84E572D4D7}"/>
                </c:ext>
              </c:extLst>
            </c:dLbl>
            <c:dLbl>
              <c:idx val="4"/>
              <c:layout>
                <c:manualLayout>
                  <c:x val="0.25975732736288948"/>
                  <c:y val="1.996528869493038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4F4-4480-A2C9-8D84E572D4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集計結果'!$C$413:$C$417</c:f>
              <c:strCache>
                <c:ptCount val="5"/>
                <c:pt idx="0">
                  <c:v>１ヵ月</c:v>
                </c:pt>
                <c:pt idx="1">
                  <c:v>２ヵ月</c:v>
                </c:pt>
                <c:pt idx="2">
                  <c:v>３ヵ月</c:v>
                </c:pt>
                <c:pt idx="3">
                  <c:v>４ヵ月以上</c:v>
                </c:pt>
                <c:pt idx="4">
                  <c:v>その他</c:v>
                </c:pt>
              </c:strCache>
            </c:strRef>
          </c:cat>
          <c:val>
            <c:numRef>
              <c:f>'R3 集計結果'!$D$413:$D$417</c:f>
              <c:numCache>
                <c:formatCode>General</c:formatCode>
                <c:ptCount val="5"/>
                <c:pt idx="0">
                  <c:v>115</c:v>
                </c:pt>
                <c:pt idx="1">
                  <c:v>14</c:v>
                </c:pt>
                <c:pt idx="2">
                  <c:v>1</c:v>
                </c:pt>
                <c:pt idx="3">
                  <c:v>1</c:v>
                </c:pt>
                <c:pt idx="4">
                  <c:v>2</c:v>
                </c:pt>
              </c:numCache>
            </c:numRef>
          </c:val>
          <c:extLst>
            <c:ext xmlns:c16="http://schemas.microsoft.com/office/drawing/2014/chart" uri="{C3380CC4-5D6E-409C-BE32-E72D297353CC}">
              <c16:uniqueId val="{0000000A-14F4-4480-A2C9-8D84E572D4D7}"/>
            </c:ext>
          </c:extLst>
        </c:ser>
        <c:ser>
          <c:idx val="1"/>
          <c:order val="1"/>
          <c:tx>
            <c:strRef>
              <c:f>'R3 集計結果'!$E$412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4F4-4480-A2C9-8D84E572D4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4F4-4480-A2C9-8D84E572D4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4F4-4480-A2C9-8D84E572D4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4F4-4480-A2C9-8D84E572D4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4F4-4480-A2C9-8D84E572D4D7}"/>
              </c:ext>
            </c:extLst>
          </c:dPt>
          <c:cat>
            <c:strRef>
              <c:f>'R3 集計結果'!$C$413:$C$417</c:f>
              <c:strCache>
                <c:ptCount val="5"/>
                <c:pt idx="0">
                  <c:v>１ヵ月</c:v>
                </c:pt>
                <c:pt idx="1">
                  <c:v>２ヵ月</c:v>
                </c:pt>
                <c:pt idx="2">
                  <c:v>３ヵ月</c:v>
                </c:pt>
                <c:pt idx="3">
                  <c:v>４ヵ月以上</c:v>
                </c:pt>
                <c:pt idx="4">
                  <c:v>その他</c:v>
                </c:pt>
              </c:strCache>
            </c:strRef>
          </c:cat>
          <c:val>
            <c:numRef>
              <c:f>'R3 集計結果'!$E$413:$E$417</c:f>
              <c:numCache>
                <c:formatCode>\(0.0%\)</c:formatCode>
                <c:ptCount val="5"/>
                <c:pt idx="0">
                  <c:v>0.86470000000000002</c:v>
                </c:pt>
                <c:pt idx="1">
                  <c:v>0.1053</c:v>
                </c:pt>
                <c:pt idx="2">
                  <c:v>7.4999999999999997E-3</c:v>
                </c:pt>
                <c:pt idx="3">
                  <c:v>7.4999999999999997E-3</c:v>
                </c:pt>
                <c:pt idx="4">
                  <c:v>1.4999999999999999E-2</c:v>
                </c:pt>
              </c:numCache>
            </c:numRef>
          </c:val>
          <c:extLst>
            <c:ext xmlns:c16="http://schemas.microsoft.com/office/drawing/2014/chart" uri="{C3380CC4-5D6E-409C-BE32-E72D297353CC}">
              <c16:uniqueId val="{00000015-14F4-4480-A2C9-8D84E572D4D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6904158011317"/>
          <c:y val="7.0527484878117858E-2"/>
          <c:w val="0.6879290280375977"/>
          <c:h val="0.89736083728039373"/>
        </c:manualLayout>
      </c:layout>
      <c:pieChart>
        <c:varyColors val="1"/>
        <c:ser>
          <c:idx val="0"/>
          <c:order val="0"/>
          <c:tx>
            <c:strRef>
              <c:f>'R3 集計結果'!$D$404</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D5C-4789-9A2C-2FC29BDFB7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D5C-4789-9A2C-2FC29BDFB7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D5C-4789-9A2C-2FC29BDFB75B}"/>
              </c:ext>
            </c:extLst>
          </c:dPt>
          <c:dLbls>
            <c:dLbl>
              <c:idx val="0"/>
              <c:layout>
                <c:manualLayout>
                  <c:x val="-0.13333333333333333"/>
                  <c:y val="7.459831365867654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9743589743589743"/>
                      <c:h val="0.23616925349313919"/>
                    </c:manualLayout>
                  </c15:layout>
                </c:ext>
                <c:ext xmlns:c16="http://schemas.microsoft.com/office/drawing/2014/chart" uri="{C3380CC4-5D6E-409C-BE32-E72D297353CC}">
                  <c16:uniqueId val="{00000001-4D5C-4789-9A2C-2FC29BDFB75B}"/>
                </c:ext>
              </c:extLst>
            </c:dLbl>
            <c:dLbl>
              <c:idx val="1"/>
              <c:layout>
                <c:manualLayout>
                  <c:x val="0.26342992895917727"/>
                  <c:y val="-8.133040956928007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153856747730481"/>
                      <c:h val="0.38392039338069595"/>
                    </c:manualLayout>
                  </c15:layout>
                </c:ext>
                <c:ext xmlns:c16="http://schemas.microsoft.com/office/drawing/2014/chart" uri="{C3380CC4-5D6E-409C-BE32-E72D297353CC}">
                  <c16:uniqueId val="{00000003-4D5C-4789-9A2C-2FC29BDFB75B}"/>
                </c:ext>
              </c:extLst>
            </c:dLbl>
            <c:dLbl>
              <c:idx val="2"/>
              <c:delete val="1"/>
              <c:extLst>
                <c:ext xmlns:c15="http://schemas.microsoft.com/office/drawing/2012/chart" uri="{CE6537A1-D6FC-4f65-9D91-7224C49458BB}"/>
                <c:ext xmlns:c16="http://schemas.microsoft.com/office/drawing/2014/chart" uri="{C3380CC4-5D6E-409C-BE32-E72D297353CC}">
                  <c16:uniqueId val="{00000005-4D5C-4789-9A2C-2FC29BDFB7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集計結果'!$C$405:$C$407</c:f>
              <c:strCache>
                <c:ptCount val="3"/>
                <c:pt idx="0">
                  <c:v>修了した</c:v>
                </c:pt>
                <c:pt idx="1">
                  <c:v>修了していない</c:v>
                </c:pt>
                <c:pt idx="2">
                  <c:v>無回答</c:v>
                </c:pt>
              </c:strCache>
            </c:strRef>
          </c:cat>
          <c:val>
            <c:numRef>
              <c:f>'R3 集計結果'!$D$405:$D$407</c:f>
              <c:numCache>
                <c:formatCode>General</c:formatCode>
                <c:ptCount val="3"/>
                <c:pt idx="0">
                  <c:v>133</c:v>
                </c:pt>
                <c:pt idx="1">
                  <c:v>196</c:v>
                </c:pt>
                <c:pt idx="2">
                  <c:v>0</c:v>
                </c:pt>
              </c:numCache>
            </c:numRef>
          </c:val>
          <c:extLst>
            <c:ext xmlns:c16="http://schemas.microsoft.com/office/drawing/2014/chart" uri="{C3380CC4-5D6E-409C-BE32-E72D297353CC}">
              <c16:uniqueId val="{00000006-4D5C-4789-9A2C-2FC29BDFB75B}"/>
            </c:ext>
          </c:extLst>
        </c:ser>
        <c:ser>
          <c:idx val="1"/>
          <c:order val="1"/>
          <c:tx>
            <c:strRef>
              <c:f>'R3 集計結果'!$E$404</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4D5C-4789-9A2C-2FC29BDFB7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4D5C-4789-9A2C-2FC29BDFB7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4D5C-4789-9A2C-2FC29BDFB75B}"/>
              </c:ext>
            </c:extLst>
          </c:dPt>
          <c:cat>
            <c:strRef>
              <c:f>'R3 集計結果'!$C$405:$C$407</c:f>
              <c:strCache>
                <c:ptCount val="3"/>
                <c:pt idx="0">
                  <c:v>修了した</c:v>
                </c:pt>
                <c:pt idx="1">
                  <c:v>修了していない</c:v>
                </c:pt>
                <c:pt idx="2">
                  <c:v>無回答</c:v>
                </c:pt>
              </c:strCache>
            </c:strRef>
          </c:cat>
          <c:val>
            <c:numRef>
              <c:f>'R3 集計結果'!$E$405:$E$407</c:f>
              <c:numCache>
                <c:formatCode>\(0.0%\)</c:formatCode>
                <c:ptCount val="3"/>
                <c:pt idx="0">
                  <c:v>0.40400000000000003</c:v>
                </c:pt>
                <c:pt idx="1">
                  <c:v>0.59599999999999997</c:v>
                </c:pt>
                <c:pt idx="2">
                  <c:v>0</c:v>
                </c:pt>
              </c:numCache>
            </c:numRef>
          </c:val>
          <c:extLst>
            <c:ext xmlns:c16="http://schemas.microsoft.com/office/drawing/2014/chart" uri="{C3380CC4-5D6E-409C-BE32-E72D297353CC}">
              <c16:uniqueId val="{0000000D-4D5C-4789-9A2C-2FC29BDFB75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19511231042881"/>
          <c:y val="9.0837561971420233E-2"/>
          <c:w val="0.55540350469751276"/>
          <c:h val="0.84249577136191311"/>
        </c:manualLayout>
      </c:layout>
      <c:pieChart>
        <c:varyColors val="1"/>
        <c:ser>
          <c:idx val="0"/>
          <c:order val="0"/>
          <c:tx>
            <c:strRef>
              <c:f>'R3 集計結果'!$D$423</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F8D-49F9-AABE-A35427FA6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F8D-49F9-AABE-A35427FA6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F8D-49F9-AABE-A35427FA6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F8D-49F9-AABE-A35427FA6838}"/>
              </c:ext>
            </c:extLst>
          </c:dPt>
          <c:dLbls>
            <c:dLbl>
              <c:idx val="0"/>
              <c:layout>
                <c:manualLayout>
                  <c:x val="-8.7078360065489108E-2"/>
                  <c:y val="1.851851851851851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F8D-49F9-AABE-A35427FA6838}"/>
                </c:ext>
              </c:extLst>
            </c:dLbl>
            <c:dLbl>
              <c:idx val="1"/>
              <c:layout>
                <c:manualLayout>
                  <c:x val="-4.7835268296921876E-2"/>
                  <c:y val="0.1203703703703703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AF8D-49F9-AABE-A35427FA6838}"/>
                </c:ext>
              </c:extLst>
            </c:dLbl>
            <c:dLbl>
              <c:idx val="2"/>
              <c:layout>
                <c:manualLayout>
                  <c:x val="7.3248439481408745E-2"/>
                  <c:y val="-0.15691163364794145"/>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5647573880952255"/>
                      <c:h val="0.34302362204724401"/>
                    </c:manualLayout>
                  </c15:layout>
                </c:ext>
                <c:ext xmlns:c16="http://schemas.microsoft.com/office/drawing/2014/chart" uri="{C3380CC4-5D6E-409C-BE32-E72D297353CC}">
                  <c16:uniqueId val="{00000005-AF8D-49F9-AABE-A35427FA6838}"/>
                </c:ext>
              </c:extLst>
            </c:dLbl>
            <c:dLbl>
              <c:idx val="3"/>
              <c:layout>
                <c:manualLayout>
                  <c:x val="-0.2625216380888809"/>
                  <c:y val="6.85185185185185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F8D-49F9-AABE-A35427FA68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集計結果'!$B$424:$C$427</c:f>
              <c:strCache>
                <c:ptCount val="4"/>
                <c:pt idx="0">
                  <c:v>道内（札幌）</c:v>
                </c:pt>
                <c:pt idx="1">
                  <c:v>道内（旭川）</c:v>
                </c:pt>
                <c:pt idx="2">
                  <c:v>道内（札幌・旭川以外）</c:v>
                </c:pt>
                <c:pt idx="3">
                  <c:v>道外</c:v>
                </c:pt>
              </c:strCache>
            </c:strRef>
          </c:cat>
          <c:val>
            <c:numRef>
              <c:f>'R3 集計結果'!$D$424:$D$427</c:f>
              <c:numCache>
                <c:formatCode>General</c:formatCode>
                <c:ptCount val="4"/>
                <c:pt idx="0">
                  <c:v>12</c:v>
                </c:pt>
                <c:pt idx="1">
                  <c:v>2</c:v>
                </c:pt>
                <c:pt idx="2">
                  <c:v>112</c:v>
                </c:pt>
                <c:pt idx="3">
                  <c:v>7</c:v>
                </c:pt>
              </c:numCache>
            </c:numRef>
          </c:val>
          <c:extLst>
            <c:ext xmlns:c16="http://schemas.microsoft.com/office/drawing/2014/chart" uri="{C3380CC4-5D6E-409C-BE32-E72D297353CC}">
              <c16:uniqueId val="{00000008-AF8D-49F9-AABE-A35427FA6838}"/>
            </c:ext>
          </c:extLst>
        </c:ser>
        <c:ser>
          <c:idx val="1"/>
          <c:order val="1"/>
          <c:tx>
            <c:strRef>
              <c:f>'R3 集計結果'!$E$423</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AF8D-49F9-AABE-A35427FA6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AF8D-49F9-AABE-A35427FA6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AF8D-49F9-AABE-A35427FA6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AF8D-49F9-AABE-A35427FA6838}"/>
              </c:ext>
            </c:extLst>
          </c:dPt>
          <c:cat>
            <c:strRef>
              <c:f>'R3 集計結果'!$B$424:$C$427</c:f>
              <c:strCache>
                <c:ptCount val="4"/>
                <c:pt idx="0">
                  <c:v>道内（札幌）</c:v>
                </c:pt>
                <c:pt idx="1">
                  <c:v>道内（旭川）</c:v>
                </c:pt>
                <c:pt idx="2">
                  <c:v>道内（札幌・旭川以外）</c:v>
                </c:pt>
                <c:pt idx="3">
                  <c:v>道外</c:v>
                </c:pt>
              </c:strCache>
            </c:strRef>
          </c:cat>
          <c:val>
            <c:numRef>
              <c:f>'R3 集計結果'!$E$424:$E$427</c:f>
              <c:numCache>
                <c:formatCode>\(0.0%\)</c:formatCode>
                <c:ptCount val="4"/>
                <c:pt idx="0">
                  <c:v>9.0225563909774431E-2</c:v>
                </c:pt>
                <c:pt idx="1">
                  <c:v>1.5037593984962405E-2</c:v>
                </c:pt>
                <c:pt idx="2">
                  <c:v>0.84210526315789469</c:v>
                </c:pt>
                <c:pt idx="3">
                  <c:v>5.2631578947368418E-2</c:v>
                </c:pt>
              </c:numCache>
            </c:numRef>
          </c:val>
          <c:extLst>
            <c:ext xmlns:c16="http://schemas.microsoft.com/office/drawing/2014/chart" uri="{C3380CC4-5D6E-409C-BE32-E72D297353CC}">
              <c16:uniqueId val="{00000011-AF8D-49F9-AABE-A35427FA683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37395767151783"/>
          <c:y val="0.14398133566637503"/>
          <c:w val="0.59385281025415693"/>
          <c:h val="0.85601866433362495"/>
        </c:manualLayout>
      </c:layout>
      <c:pieChart>
        <c:varyColors val="1"/>
        <c:ser>
          <c:idx val="0"/>
          <c:order val="0"/>
          <c:tx>
            <c:strRef>
              <c:f>'R3 集計結果'!$D$432</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46-4FE1-92F5-9DBDA0E193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46-4FE1-92F5-9DBDA0E193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D46-4FE1-92F5-9DBDA0E193AC}"/>
              </c:ext>
            </c:extLst>
          </c:dPt>
          <c:dLbls>
            <c:dLbl>
              <c:idx val="0"/>
              <c:layout>
                <c:manualLayout>
                  <c:x val="-0.10506631514985977"/>
                  <c:y val="1.8518518518518519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D46-4FE1-92F5-9DBDA0E193AC}"/>
                </c:ext>
              </c:extLst>
            </c:dLbl>
            <c:dLbl>
              <c:idx val="1"/>
              <c:layout>
                <c:manualLayout>
                  <c:x val="-0.17092900587642679"/>
                  <c:y val="-5.982852143482057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147547992138377"/>
                      <c:h val="0.33499795858850978"/>
                    </c:manualLayout>
                  </c15:layout>
                </c:ext>
                <c:ext xmlns:c16="http://schemas.microsoft.com/office/drawing/2014/chart" uri="{C3380CC4-5D6E-409C-BE32-E72D297353CC}">
                  <c16:uniqueId val="{00000003-8D46-4FE1-92F5-9DBDA0E193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集計結果'!$B$433:$C$435</c:f>
              <c:strCache>
                <c:ptCount val="3"/>
                <c:pt idx="0">
                  <c:v>200床以上の病院</c:v>
                </c:pt>
                <c:pt idx="1">
                  <c:v>200床未満の病院</c:v>
                </c:pt>
                <c:pt idx="2">
                  <c:v>診療所</c:v>
                </c:pt>
              </c:strCache>
            </c:strRef>
          </c:cat>
          <c:val>
            <c:numRef>
              <c:f>'R3 集計結果'!$D$433:$D$435</c:f>
              <c:numCache>
                <c:formatCode>General</c:formatCode>
                <c:ptCount val="3"/>
                <c:pt idx="0">
                  <c:v>15</c:v>
                </c:pt>
                <c:pt idx="1">
                  <c:v>89</c:v>
                </c:pt>
                <c:pt idx="2">
                  <c:v>29</c:v>
                </c:pt>
              </c:numCache>
            </c:numRef>
          </c:val>
          <c:extLst>
            <c:ext xmlns:c16="http://schemas.microsoft.com/office/drawing/2014/chart" uri="{C3380CC4-5D6E-409C-BE32-E72D297353CC}">
              <c16:uniqueId val="{00000006-8D46-4FE1-92F5-9DBDA0E193AC}"/>
            </c:ext>
          </c:extLst>
        </c:ser>
        <c:ser>
          <c:idx val="1"/>
          <c:order val="1"/>
          <c:tx>
            <c:strRef>
              <c:f>'R3 集計結果'!$E$432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8D46-4FE1-92F5-9DBDA0E193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8D46-4FE1-92F5-9DBDA0E193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8D46-4FE1-92F5-9DBDA0E193AC}"/>
              </c:ext>
            </c:extLst>
          </c:dPt>
          <c:cat>
            <c:strRef>
              <c:f>'R3 集計結果'!$B$433:$C$435</c:f>
              <c:strCache>
                <c:ptCount val="3"/>
                <c:pt idx="0">
                  <c:v>200床以上の病院</c:v>
                </c:pt>
                <c:pt idx="1">
                  <c:v>200床未満の病院</c:v>
                </c:pt>
                <c:pt idx="2">
                  <c:v>診療所</c:v>
                </c:pt>
              </c:strCache>
            </c:strRef>
          </c:cat>
          <c:val>
            <c:numRef>
              <c:f>'R3 集計結果'!$E$433:$E$435</c:f>
              <c:numCache>
                <c:formatCode>\(0.0%\)</c:formatCode>
                <c:ptCount val="3"/>
                <c:pt idx="0">
                  <c:v>0.11278195488721804</c:v>
                </c:pt>
                <c:pt idx="1">
                  <c:v>0.66917293233082709</c:v>
                </c:pt>
                <c:pt idx="2">
                  <c:v>0.21804511278195488</c:v>
                </c:pt>
              </c:numCache>
            </c:numRef>
          </c:val>
          <c:extLst>
            <c:ext xmlns:c16="http://schemas.microsoft.com/office/drawing/2014/chart" uri="{C3380CC4-5D6E-409C-BE32-E72D297353CC}">
              <c16:uniqueId val="{0000000D-8D46-4FE1-92F5-9DBDA0E193A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33679440045928"/>
          <c:y val="0.20153254188320507"/>
          <c:w val="0.55932681098351766"/>
          <c:h val="0.72934720221701954"/>
        </c:manualLayout>
      </c:layout>
      <c:pieChart>
        <c:varyColors val="1"/>
        <c:ser>
          <c:idx val="0"/>
          <c:order val="0"/>
          <c:tx>
            <c:strRef>
              <c:f>'R3 集計結果'!$D$441</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D9D-4F8B-8F23-4DE28027BB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D9D-4F8B-8F23-4DE28027BB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D9D-4F8B-8F23-4DE28027BB88}"/>
              </c:ext>
            </c:extLst>
          </c:dPt>
          <c:dLbls>
            <c:dLbl>
              <c:idx val="0"/>
              <c:layout>
                <c:manualLayout>
                  <c:x val="-0.21578364945621317"/>
                  <c:y val="-0.1062170696118495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48741718465403455"/>
                      <c:h val="0.32109979350981699"/>
                    </c:manualLayout>
                  </c15:layout>
                </c:ext>
                <c:ext xmlns:c16="http://schemas.microsoft.com/office/drawing/2014/chart" uri="{C3380CC4-5D6E-409C-BE32-E72D297353CC}">
                  <c16:uniqueId val="{00000001-0D9D-4F8B-8F23-4DE28027BB88}"/>
                </c:ext>
              </c:extLst>
            </c:dLbl>
            <c:dLbl>
              <c:idx val="1"/>
              <c:layout>
                <c:manualLayout>
                  <c:x val="-9.8210644820312887E-2"/>
                  <c:y val="0.1026195216371580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9D-4F8B-8F23-4DE28027BB88}"/>
                </c:ext>
              </c:extLst>
            </c:dLbl>
            <c:dLbl>
              <c:idx val="2"/>
              <c:layout>
                <c:manualLayout>
                  <c:x val="4.1563988697294468E-2"/>
                  <c:y val="8.721225741573965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9D-4F8B-8F23-4DE28027BB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集計結果'!$B$442:$C$444</c:f>
              <c:strCache>
                <c:ptCount val="3"/>
                <c:pt idx="0">
                  <c:v>取得希望あり</c:v>
                </c:pt>
                <c:pt idx="1">
                  <c:v>所得希望なし</c:v>
                </c:pt>
                <c:pt idx="2">
                  <c:v>未定</c:v>
                </c:pt>
              </c:strCache>
            </c:strRef>
          </c:cat>
          <c:val>
            <c:numRef>
              <c:f>'R3 集計結果'!$D$442:$D$444</c:f>
              <c:numCache>
                <c:formatCode>General</c:formatCode>
                <c:ptCount val="3"/>
                <c:pt idx="0">
                  <c:v>298</c:v>
                </c:pt>
                <c:pt idx="1">
                  <c:v>4</c:v>
                </c:pt>
                <c:pt idx="2">
                  <c:v>24</c:v>
                </c:pt>
              </c:numCache>
            </c:numRef>
          </c:val>
          <c:extLst>
            <c:ext xmlns:c16="http://schemas.microsoft.com/office/drawing/2014/chart" uri="{C3380CC4-5D6E-409C-BE32-E72D297353CC}">
              <c16:uniqueId val="{00000006-0D9D-4F8B-8F23-4DE28027BB88}"/>
            </c:ext>
          </c:extLst>
        </c:ser>
        <c:ser>
          <c:idx val="1"/>
          <c:order val="1"/>
          <c:tx>
            <c:strRef>
              <c:f>'R3 集計結果'!$E$441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0D9D-4F8B-8F23-4DE28027BB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0D9D-4F8B-8F23-4DE28027BB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0D9D-4F8B-8F23-4DE28027BB88}"/>
              </c:ext>
            </c:extLst>
          </c:dPt>
          <c:cat>
            <c:strRef>
              <c:f>'R3 集計結果'!$B$442:$C$444</c:f>
              <c:strCache>
                <c:ptCount val="3"/>
                <c:pt idx="0">
                  <c:v>取得希望あり</c:v>
                </c:pt>
                <c:pt idx="1">
                  <c:v>所得希望なし</c:v>
                </c:pt>
                <c:pt idx="2">
                  <c:v>未定</c:v>
                </c:pt>
              </c:strCache>
            </c:strRef>
          </c:cat>
          <c:val>
            <c:numRef>
              <c:f>'R3 集計結果'!$E$442:$E$444</c:f>
              <c:numCache>
                <c:formatCode>\(0.0%\)</c:formatCode>
                <c:ptCount val="3"/>
                <c:pt idx="0">
                  <c:v>0.91400000000000003</c:v>
                </c:pt>
                <c:pt idx="1">
                  <c:v>1.2E-2</c:v>
                </c:pt>
                <c:pt idx="2">
                  <c:v>7.3999999999999996E-2</c:v>
                </c:pt>
              </c:numCache>
            </c:numRef>
          </c:val>
          <c:extLst>
            <c:ext xmlns:c16="http://schemas.microsoft.com/office/drawing/2014/chart" uri="{C3380CC4-5D6E-409C-BE32-E72D297353CC}">
              <c16:uniqueId val="{0000000D-0D9D-4F8B-8F23-4DE28027BB8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841441924008942"/>
          <c:y val="0.13366724758644896"/>
          <c:w val="0.51221773314661567"/>
          <c:h val="0.73266550482710202"/>
        </c:manualLayout>
      </c:layout>
      <c:pieChart>
        <c:varyColors val="1"/>
        <c:ser>
          <c:idx val="0"/>
          <c:order val="0"/>
          <c:tx>
            <c:strRef>
              <c:f>'R3 集計結果'!$D$101</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DE-4E68-9236-A7053AEF1F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DE-4E68-9236-A7053AEF1F3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DE-4E68-9236-A7053AEF1F3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DE-4E68-9236-A7053AEF1F39}"/>
              </c:ext>
            </c:extLst>
          </c:dPt>
          <c:dLbls>
            <c:dLbl>
              <c:idx val="0"/>
              <c:layout>
                <c:manualLayout>
                  <c:x val="-0.21801414913576589"/>
                  <c:y val="-1.42839021711388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8DE-4E68-9236-A7053AEF1F39}"/>
                </c:ext>
              </c:extLst>
            </c:dLbl>
            <c:dLbl>
              <c:idx val="1"/>
              <c:layout>
                <c:manualLayout>
                  <c:x val="0.16936367353276796"/>
                  <c:y val="-0.1173833240192584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8DE-4E68-9236-A7053AEF1F39}"/>
                </c:ext>
              </c:extLst>
            </c:dLbl>
            <c:dLbl>
              <c:idx val="2"/>
              <c:layout>
                <c:manualLayout>
                  <c:x val="-4.8577108658581581E-3"/>
                  <c:y val="-1.16313012008788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8DE-4E68-9236-A7053AEF1F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集計結果'!$C$102:$C$105</c:f>
              <c:strCache>
                <c:ptCount val="4"/>
                <c:pt idx="0">
                  <c:v>４箇所以上</c:v>
                </c:pt>
                <c:pt idx="1">
                  <c:v>３箇所</c:v>
                </c:pt>
                <c:pt idx="2">
                  <c:v>２箇所</c:v>
                </c:pt>
                <c:pt idx="3">
                  <c:v>１箇所</c:v>
                </c:pt>
              </c:strCache>
            </c:strRef>
          </c:cat>
          <c:val>
            <c:numRef>
              <c:f>'R3 集計結果'!$D$102:$D$105</c:f>
              <c:numCache>
                <c:formatCode>General</c:formatCode>
                <c:ptCount val="4"/>
                <c:pt idx="0">
                  <c:v>175</c:v>
                </c:pt>
                <c:pt idx="1">
                  <c:v>79</c:v>
                </c:pt>
                <c:pt idx="2">
                  <c:v>36</c:v>
                </c:pt>
                <c:pt idx="3">
                  <c:v>35</c:v>
                </c:pt>
              </c:numCache>
            </c:numRef>
          </c:val>
          <c:extLst>
            <c:ext xmlns:c16="http://schemas.microsoft.com/office/drawing/2014/chart" uri="{C3380CC4-5D6E-409C-BE32-E72D297353CC}">
              <c16:uniqueId val="{00000008-38DE-4E68-9236-A7053AEF1F39}"/>
            </c:ext>
          </c:extLst>
        </c:ser>
        <c:ser>
          <c:idx val="1"/>
          <c:order val="1"/>
          <c:tx>
            <c:strRef>
              <c:f>'R3 集計結果'!$E$101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38DE-4E68-9236-A7053AEF1F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38DE-4E68-9236-A7053AEF1F3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38DE-4E68-9236-A7053AEF1F3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38DE-4E68-9236-A7053AEF1F39}"/>
              </c:ext>
            </c:extLst>
          </c:dPt>
          <c:cat>
            <c:strRef>
              <c:f>'R3 集計結果'!$C$102:$C$105</c:f>
              <c:strCache>
                <c:ptCount val="4"/>
                <c:pt idx="0">
                  <c:v>４箇所以上</c:v>
                </c:pt>
                <c:pt idx="1">
                  <c:v>３箇所</c:v>
                </c:pt>
                <c:pt idx="2">
                  <c:v>２箇所</c:v>
                </c:pt>
                <c:pt idx="3">
                  <c:v>１箇所</c:v>
                </c:pt>
              </c:strCache>
            </c:strRef>
          </c:cat>
          <c:val>
            <c:numRef>
              <c:f>'R3 集計結果'!$E$102:$E$105</c:f>
              <c:numCache>
                <c:formatCode>\(0.0%\)</c:formatCode>
                <c:ptCount val="4"/>
                <c:pt idx="0">
                  <c:v>0.53846153846153844</c:v>
                </c:pt>
                <c:pt idx="1">
                  <c:v>0.24307692307692308</c:v>
                </c:pt>
                <c:pt idx="2">
                  <c:v>0.11076923076923077</c:v>
                </c:pt>
                <c:pt idx="3">
                  <c:v>0.1076923076923077</c:v>
                </c:pt>
              </c:numCache>
            </c:numRef>
          </c:val>
          <c:extLst>
            <c:ext xmlns:c16="http://schemas.microsoft.com/office/drawing/2014/chart" uri="{C3380CC4-5D6E-409C-BE32-E72D297353CC}">
              <c16:uniqueId val="{00000011-38DE-4E68-9236-A7053AEF1F3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'R3 集計結果'!$F$468</c:f>
              <c:strCache>
                <c:ptCount val="1"/>
                <c:pt idx="0">
                  <c:v>R3</c:v>
                </c:pt>
              </c:strCache>
            </c:strRef>
          </c:tx>
          <c:explosion val="3"/>
          <c:dPt>
            <c:idx val="0"/>
            <c:bubble3D val="0"/>
            <c:explosion val="0"/>
            <c:spPr>
              <a:solidFill>
                <a:schemeClr val="accent1"/>
              </a:solidFill>
              <a:ln w="19050">
                <a:solidFill>
                  <a:schemeClr val="lt1"/>
                </a:solidFill>
              </a:ln>
              <a:effectLst/>
            </c:spPr>
            <c:extLst>
              <c:ext xmlns:c16="http://schemas.microsoft.com/office/drawing/2014/chart" uri="{C3380CC4-5D6E-409C-BE32-E72D297353CC}">
                <c16:uniqueId val="{00000001-E03A-410F-9542-8235A918A3C5}"/>
              </c:ext>
            </c:extLst>
          </c:dPt>
          <c:dPt>
            <c:idx val="1"/>
            <c:bubble3D val="0"/>
            <c:explosion val="0"/>
            <c:spPr>
              <a:solidFill>
                <a:schemeClr val="accent2"/>
              </a:solidFill>
              <a:ln w="19050">
                <a:solidFill>
                  <a:schemeClr val="lt1"/>
                </a:solidFill>
              </a:ln>
              <a:effectLst/>
            </c:spPr>
            <c:extLst>
              <c:ext xmlns:c16="http://schemas.microsoft.com/office/drawing/2014/chart" uri="{C3380CC4-5D6E-409C-BE32-E72D297353CC}">
                <c16:uniqueId val="{00000003-E03A-410F-9542-8235A918A3C5}"/>
              </c:ext>
            </c:extLst>
          </c:dPt>
          <c:dPt>
            <c:idx val="2"/>
            <c:bubble3D val="0"/>
            <c:explosion val="0"/>
            <c:spPr>
              <a:solidFill>
                <a:schemeClr val="accent3"/>
              </a:solidFill>
              <a:ln w="19050">
                <a:solidFill>
                  <a:schemeClr val="lt1"/>
                </a:solidFill>
              </a:ln>
              <a:effectLst/>
            </c:spPr>
            <c:extLst>
              <c:ext xmlns:c16="http://schemas.microsoft.com/office/drawing/2014/chart" uri="{C3380CC4-5D6E-409C-BE32-E72D297353CC}">
                <c16:uniqueId val="{00000005-E03A-410F-9542-8235A918A3C5}"/>
              </c:ext>
            </c:extLst>
          </c:dPt>
          <c:dPt>
            <c:idx val="3"/>
            <c:bubble3D val="0"/>
            <c:explosion val="0"/>
            <c:spPr>
              <a:solidFill>
                <a:schemeClr val="accent4"/>
              </a:solidFill>
              <a:ln w="19050">
                <a:solidFill>
                  <a:schemeClr val="lt1"/>
                </a:solidFill>
              </a:ln>
              <a:effectLst/>
            </c:spPr>
            <c:extLst>
              <c:ext xmlns:c16="http://schemas.microsoft.com/office/drawing/2014/chart" uri="{C3380CC4-5D6E-409C-BE32-E72D297353CC}">
                <c16:uniqueId val="{00000007-E03A-410F-9542-8235A918A3C5}"/>
              </c:ext>
            </c:extLst>
          </c:dPt>
          <c:dPt>
            <c:idx val="4"/>
            <c:bubble3D val="0"/>
            <c:explosion val="0"/>
            <c:spPr>
              <a:solidFill>
                <a:schemeClr val="accent5"/>
              </a:solidFill>
              <a:ln w="19050">
                <a:solidFill>
                  <a:schemeClr val="lt1"/>
                </a:solidFill>
              </a:ln>
              <a:effectLst/>
            </c:spPr>
            <c:extLst>
              <c:ext xmlns:c16="http://schemas.microsoft.com/office/drawing/2014/chart" uri="{C3380CC4-5D6E-409C-BE32-E72D297353CC}">
                <c16:uniqueId val="{00000009-E03A-410F-9542-8235A918A3C5}"/>
              </c:ext>
            </c:extLst>
          </c:dPt>
          <c:dPt>
            <c:idx val="5"/>
            <c:bubble3D val="0"/>
            <c:explosion val="0"/>
            <c:spPr>
              <a:solidFill>
                <a:schemeClr val="accent6"/>
              </a:solidFill>
              <a:ln w="19050">
                <a:solidFill>
                  <a:schemeClr val="lt1"/>
                </a:solidFill>
              </a:ln>
              <a:effectLst/>
            </c:spPr>
            <c:extLst>
              <c:ext xmlns:c16="http://schemas.microsoft.com/office/drawing/2014/chart" uri="{C3380CC4-5D6E-409C-BE32-E72D297353CC}">
                <c16:uniqueId val="{0000000B-E03A-410F-9542-8235A918A3C5}"/>
              </c:ext>
            </c:extLst>
          </c:dPt>
          <c:dPt>
            <c:idx val="6"/>
            <c:bubble3D val="0"/>
            <c:explosion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03A-410F-9542-8235A918A3C5}"/>
              </c:ext>
            </c:extLst>
          </c:dPt>
          <c:dPt>
            <c:idx val="7"/>
            <c:bubble3D val="0"/>
            <c:explosion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03A-410F-9542-8235A918A3C5}"/>
              </c:ext>
            </c:extLst>
          </c:dPt>
          <c:dPt>
            <c:idx val="8"/>
            <c:bubble3D val="0"/>
            <c:explosion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03A-410F-9542-8235A918A3C5}"/>
              </c:ext>
            </c:extLst>
          </c:dPt>
          <c:dPt>
            <c:idx val="9"/>
            <c:bubble3D val="0"/>
            <c:explosion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03A-410F-9542-8235A918A3C5}"/>
              </c:ext>
            </c:extLst>
          </c:dPt>
          <c:dPt>
            <c:idx val="10"/>
            <c:bubble3D val="0"/>
            <c:explosion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03A-410F-9542-8235A918A3C5}"/>
              </c:ext>
            </c:extLst>
          </c:dPt>
          <c:dPt>
            <c:idx val="11"/>
            <c:bubble3D val="0"/>
            <c:explosion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03A-410F-9542-8235A918A3C5}"/>
              </c:ext>
            </c:extLst>
          </c:dPt>
          <c:dPt>
            <c:idx val="12"/>
            <c:bubble3D val="0"/>
            <c:explosion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03A-410F-9542-8235A918A3C5}"/>
              </c:ext>
            </c:extLst>
          </c:dPt>
          <c:dPt>
            <c:idx val="13"/>
            <c:bubble3D val="0"/>
            <c:explosion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E03A-410F-9542-8235A918A3C5}"/>
              </c:ext>
            </c:extLst>
          </c:dPt>
          <c:dLbls>
            <c:dLbl>
              <c:idx val="0"/>
              <c:layout>
                <c:manualLayout>
                  <c:x val="8.3949081388055319E-2"/>
                  <c:y val="-2.446978004756124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03A-410F-9542-8235A918A3C5}"/>
                </c:ext>
              </c:extLst>
            </c:dLbl>
            <c:dLbl>
              <c:idx val="1"/>
              <c:layout>
                <c:manualLayout>
                  <c:x val="0.11565305731163388"/>
                  <c:y val="-0.2542833207550856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03A-410F-9542-8235A918A3C5}"/>
                </c:ext>
              </c:extLst>
            </c:dLbl>
            <c:dLbl>
              <c:idx val="2"/>
              <c:layout>
                <c:manualLayout>
                  <c:x val="0.16070641057562646"/>
                  <c:y val="-1.2620625457771242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03A-410F-9542-8235A918A3C5}"/>
                </c:ext>
              </c:extLst>
            </c:dLbl>
            <c:dLbl>
              <c:idx val="3"/>
              <c:layout>
                <c:manualLayout>
                  <c:x val="1.4900423338535779E-2"/>
                  <c:y val="2.48976032942797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03A-410F-9542-8235A918A3C5}"/>
                </c:ext>
              </c:extLst>
            </c:dLbl>
            <c:dLbl>
              <c:idx val="4"/>
              <c:layout>
                <c:manualLayout>
                  <c:x val="-3.0299330044138373E-2"/>
                  <c:y val="7.83721229965526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878244262778164"/>
                      <c:h val="0.267532091405427"/>
                    </c:manualLayout>
                  </c15:layout>
                </c:ext>
                <c:ext xmlns:c16="http://schemas.microsoft.com/office/drawing/2014/chart" uri="{C3380CC4-5D6E-409C-BE32-E72D297353CC}">
                  <c16:uniqueId val="{00000009-E03A-410F-9542-8235A918A3C5}"/>
                </c:ext>
              </c:extLst>
            </c:dLbl>
            <c:dLbl>
              <c:idx val="5"/>
              <c:layout>
                <c:manualLayout>
                  <c:x val="-2.2832128731467914E-2"/>
                  <c:y val="2.88228093366365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03A-410F-9542-8235A918A3C5}"/>
                </c:ext>
              </c:extLst>
            </c:dLbl>
            <c:dLbl>
              <c:idx val="6"/>
              <c:layout>
                <c:manualLayout>
                  <c:x val="-0.21852296233446666"/>
                  <c:y val="1.921581415435968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395210048383612"/>
                      <c:h val="0.21772402704461427"/>
                    </c:manualLayout>
                  </c15:layout>
                </c:ext>
                <c:ext xmlns:c16="http://schemas.microsoft.com/office/drawing/2014/chart" uri="{C3380CC4-5D6E-409C-BE32-E72D297353CC}">
                  <c16:uniqueId val="{0000000D-E03A-410F-9542-8235A918A3C5}"/>
                </c:ext>
              </c:extLst>
            </c:dLbl>
            <c:dLbl>
              <c:idx val="7"/>
              <c:layout>
                <c:manualLayout>
                  <c:x val="-2.7544911218630249E-3"/>
                  <c:y val="2.885636706906764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281437853041175"/>
                      <c:h val="0.15518627459562934"/>
                    </c:manualLayout>
                  </c15:layout>
                </c:ext>
                <c:ext xmlns:c16="http://schemas.microsoft.com/office/drawing/2014/chart" uri="{C3380CC4-5D6E-409C-BE32-E72D297353CC}">
                  <c16:uniqueId val="{0000000F-E03A-410F-9542-8235A918A3C5}"/>
                </c:ext>
              </c:extLst>
            </c:dLbl>
            <c:dLbl>
              <c:idx val="8"/>
              <c:layout>
                <c:manualLayout>
                  <c:x val="-8.0934612573955553E-2"/>
                  <c:y val="-3.806614083158979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E03A-410F-9542-8235A918A3C5}"/>
                </c:ext>
              </c:extLst>
            </c:dLbl>
            <c:dLbl>
              <c:idx val="9"/>
              <c:layout>
                <c:manualLayout>
                  <c:x val="-0.18885629769209791"/>
                  <c:y val="-7.759496108762069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E03A-410F-9542-8235A918A3C5}"/>
                </c:ext>
              </c:extLst>
            </c:dLbl>
            <c:dLbl>
              <c:idx val="10"/>
              <c:delete val="1"/>
              <c:extLst>
                <c:ext xmlns:c15="http://schemas.microsoft.com/office/drawing/2012/chart" uri="{CE6537A1-D6FC-4f65-9D91-7224C49458BB}"/>
                <c:ext xmlns:c16="http://schemas.microsoft.com/office/drawing/2014/chart" uri="{C3380CC4-5D6E-409C-BE32-E72D297353CC}">
                  <c16:uniqueId val="{00000015-E03A-410F-9542-8235A918A3C5}"/>
                </c:ext>
              </c:extLst>
            </c:dLbl>
            <c:dLbl>
              <c:idx val="11"/>
              <c:delete val="1"/>
              <c:extLst>
                <c:ext xmlns:c15="http://schemas.microsoft.com/office/drawing/2012/chart" uri="{CE6537A1-D6FC-4f65-9D91-7224C49458BB}"/>
                <c:ext xmlns:c16="http://schemas.microsoft.com/office/drawing/2014/chart" uri="{C3380CC4-5D6E-409C-BE32-E72D297353CC}">
                  <c16:uniqueId val="{00000017-E03A-410F-9542-8235A918A3C5}"/>
                </c:ext>
              </c:extLst>
            </c:dLbl>
            <c:dLbl>
              <c:idx val="13"/>
              <c:layout>
                <c:manualLayout>
                  <c:x val="0.14234190739183961"/>
                  <c:y val="2.432023706349414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E03A-410F-9542-8235A918A3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集計結果'!$C$469:$E$482</c:f>
              <c:strCache>
                <c:ptCount val="14"/>
                <c:pt idx="0">
                  <c:v>専門医取得に繋がる（専門研修施設）</c:v>
                </c:pt>
                <c:pt idx="1">
                  <c:v>優れた指導者がいる</c:v>
                </c:pt>
                <c:pt idx="2">
                  <c:v>高度な技術や知識を取得できる</c:v>
                </c:pt>
                <c:pt idx="3">
                  <c:v>出身大学である</c:v>
                </c:pt>
                <c:pt idx="4">
                  <c:v>病院の施設・設備が充実している</c:v>
                </c:pt>
                <c:pt idx="5">
                  <c:v>臨床研修を受けた病院である</c:v>
                </c:pt>
                <c:pt idx="6">
                  <c:v>大学からの派遣</c:v>
                </c:pt>
                <c:pt idx="7">
                  <c:v>臨床研究が優れている</c:v>
                </c:pt>
                <c:pt idx="8">
                  <c:v>処遇が良い（給与・手当が良い）</c:v>
                </c:pt>
                <c:pt idx="9">
                  <c:v>先輩医師からの紹介</c:v>
                </c:pt>
                <c:pt idx="10">
                  <c:v>出産・育児・教育の環境が整っている</c:v>
                </c:pt>
                <c:pt idx="11">
                  <c:v>医師不足地域での医療への情熱</c:v>
                </c:pt>
                <c:pt idx="12">
                  <c:v>労働環境が良い（時間外や宿直が少ない）</c:v>
                </c:pt>
                <c:pt idx="13">
                  <c:v>その他</c:v>
                </c:pt>
              </c:strCache>
            </c:strRef>
          </c:cat>
          <c:val>
            <c:numRef>
              <c:f>'R3 集計結果'!$F$469:$F$482</c:f>
              <c:numCache>
                <c:formatCode>General</c:formatCode>
                <c:ptCount val="14"/>
                <c:pt idx="0">
                  <c:v>230</c:v>
                </c:pt>
                <c:pt idx="1">
                  <c:v>95</c:v>
                </c:pt>
                <c:pt idx="2">
                  <c:v>101</c:v>
                </c:pt>
                <c:pt idx="3">
                  <c:v>79</c:v>
                </c:pt>
                <c:pt idx="4">
                  <c:v>52</c:v>
                </c:pt>
                <c:pt idx="5">
                  <c:v>25</c:v>
                </c:pt>
                <c:pt idx="6">
                  <c:v>33</c:v>
                </c:pt>
                <c:pt idx="7">
                  <c:v>19</c:v>
                </c:pt>
                <c:pt idx="8">
                  <c:v>31</c:v>
                </c:pt>
                <c:pt idx="9">
                  <c:v>24</c:v>
                </c:pt>
                <c:pt idx="10">
                  <c:v>9</c:v>
                </c:pt>
                <c:pt idx="11">
                  <c:v>8</c:v>
                </c:pt>
                <c:pt idx="12">
                  <c:v>24</c:v>
                </c:pt>
                <c:pt idx="13">
                  <c:v>34</c:v>
                </c:pt>
              </c:numCache>
            </c:numRef>
          </c:val>
          <c:extLst>
            <c:ext xmlns:c16="http://schemas.microsoft.com/office/drawing/2014/chart" uri="{C3380CC4-5D6E-409C-BE32-E72D297353CC}">
              <c16:uniqueId val="{0000001C-E03A-410F-9542-8235A918A3C5}"/>
            </c:ext>
          </c:extLst>
        </c:ser>
        <c:ser>
          <c:idx val="1"/>
          <c:order val="1"/>
          <c:tx>
            <c:strRef>
              <c:f>'R3 集計結果'!$G$468</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E-E03A-410F-9542-8235A918A3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0-E03A-410F-9542-8235A918A3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2-E03A-410F-9542-8235A918A3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4-E03A-410F-9542-8235A918A3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6-E03A-410F-9542-8235A918A3C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8-E03A-410F-9542-8235A918A3C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A-E03A-410F-9542-8235A918A3C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C-E03A-410F-9542-8235A918A3C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E-E03A-410F-9542-8235A918A3C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30-E03A-410F-9542-8235A918A3C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32-E03A-410F-9542-8235A918A3C5}"/>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4-E03A-410F-9542-8235A918A3C5}"/>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6-E03A-410F-9542-8235A918A3C5}"/>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E03A-410F-9542-8235A918A3C5}"/>
              </c:ext>
            </c:extLst>
          </c:dPt>
          <c:cat>
            <c:strRef>
              <c:f>'R3 集計結果'!$C$469:$E$482</c:f>
              <c:strCache>
                <c:ptCount val="14"/>
                <c:pt idx="0">
                  <c:v>専門医取得に繋がる（専門研修施設）</c:v>
                </c:pt>
                <c:pt idx="1">
                  <c:v>優れた指導者がいる</c:v>
                </c:pt>
                <c:pt idx="2">
                  <c:v>高度な技術や知識を取得できる</c:v>
                </c:pt>
                <c:pt idx="3">
                  <c:v>出身大学である</c:v>
                </c:pt>
                <c:pt idx="4">
                  <c:v>病院の施設・設備が充実している</c:v>
                </c:pt>
                <c:pt idx="5">
                  <c:v>臨床研修を受けた病院である</c:v>
                </c:pt>
                <c:pt idx="6">
                  <c:v>大学からの派遣</c:v>
                </c:pt>
                <c:pt idx="7">
                  <c:v>臨床研究が優れている</c:v>
                </c:pt>
                <c:pt idx="8">
                  <c:v>処遇が良い（給与・手当が良い）</c:v>
                </c:pt>
                <c:pt idx="9">
                  <c:v>先輩医師からの紹介</c:v>
                </c:pt>
                <c:pt idx="10">
                  <c:v>出産・育児・教育の環境が整っている</c:v>
                </c:pt>
                <c:pt idx="11">
                  <c:v>医師不足地域での医療への情熱</c:v>
                </c:pt>
                <c:pt idx="12">
                  <c:v>労働環境が良い（時間外や宿直が少ない）</c:v>
                </c:pt>
                <c:pt idx="13">
                  <c:v>その他</c:v>
                </c:pt>
              </c:strCache>
            </c:strRef>
          </c:cat>
          <c:val>
            <c:numRef>
              <c:f>'R3 集計結果'!$G$469:$G$482</c:f>
              <c:numCache>
                <c:formatCode>\(0.0%\)</c:formatCode>
                <c:ptCount val="14"/>
                <c:pt idx="0">
                  <c:v>0.30104712041884818</c:v>
                </c:pt>
                <c:pt idx="1">
                  <c:v>0.1243455497382199</c:v>
                </c:pt>
                <c:pt idx="2">
                  <c:v>0.13219895287958114</c:v>
                </c:pt>
                <c:pt idx="3">
                  <c:v>0.10340314136125654</c:v>
                </c:pt>
                <c:pt idx="4">
                  <c:v>6.8062827225130892E-2</c:v>
                </c:pt>
                <c:pt idx="5">
                  <c:v>3.2722513089005235E-2</c:v>
                </c:pt>
                <c:pt idx="6">
                  <c:v>4.3193717277486908E-2</c:v>
                </c:pt>
                <c:pt idx="7">
                  <c:v>2.4869109947643978E-2</c:v>
                </c:pt>
                <c:pt idx="8">
                  <c:v>4.0575916230366493E-2</c:v>
                </c:pt>
                <c:pt idx="9">
                  <c:v>3.1413612565445025E-2</c:v>
                </c:pt>
                <c:pt idx="10">
                  <c:v>1.1780104712041885E-2</c:v>
                </c:pt>
                <c:pt idx="11">
                  <c:v>1.0471204188481676E-2</c:v>
                </c:pt>
                <c:pt idx="12">
                  <c:v>3.1413612565445025E-2</c:v>
                </c:pt>
                <c:pt idx="13">
                  <c:v>4.4502617801047119E-2</c:v>
                </c:pt>
              </c:numCache>
            </c:numRef>
          </c:val>
          <c:extLst>
            <c:ext xmlns:c16="http://schemas.microsoft.com/office/drawing/2014/chart" uri="{C3380CC4-5D6E-409C-BE32-E72D297353CC}">
              <c16:uniqueId val="{00000039-E03A-410F-9542-8235A918A3C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83295250037804"/>
          <c:y val="0.10978012499013491"/>
          <c:w val="0.19850434274332832"/>
          <c:h val="0.86486677096718678"/>
        </c:manualLayout>
      </c:layout>
      <c:pieChart>
        <c:varyColors val="1"/>
        <c:ser>
          <c:idx val="0"/>
          <c:order val="0"/>
          <c:tx>
            <c:strRef>
              <c:f>'R3 集計結果'!$F$449</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7B6-4E29-854A-1FDAC398EE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7B6-4E29-854A-1FDAC398EE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7B6-4E29-854A-1FDAC398EE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7B6-4E29-854A-1FDAC398EE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7B6-4E29-854A-1FDAC398EE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7B6-4E29-854A-1FDAC398EEA8}"/>
              </c:ext>
            </c:extLst>
          </c:dPt>
          <c:dLbls>
            <c:dLbl>
              <c:idx val="0"/>
              <c:layout>
                <c:manualLayout>
                  <c:x val="2.2804961311050708E-2"/>
                  <c:y val="7.60935215875955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7B6-4E29-854A-1FDAC398EEA8}"/>
                </c:ext>
              </c:extLst>
            </c:dLbl>
            <c:dLbl>
              <c:idx val="1"/>
              <c:layout>
                <c:manualLayout>
                  <c:x val="-1.2898881784060644E-2"/>
                  <c:y val="6.739806435833828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7B6-4E29-854A-1FDAC398EEA8}"/>
                </c:ext>
              </c:extLst>
            </c:dLbl>
            <c:dLbl>
              <c:idx val="2"/>
              <c:layout>
                <c:manualLayout>
                  <c:x val="-6.6159291178522095E-2"/>
                  <c:y val="0.349124556763160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7B6-4E29-854A-1FDAC398EEA8}"/>
                </c:ext>
              </c:extLst>
            </c:dLbl>
            <c:dLbl>
              <c:idx val="3"/>
              <c:layout>
                <c:manualLayout>
                  <c:x val="-0.1799696996276002"/>
                  <c:y val="5.241658279701925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7B6-4E29-854A-1FDAC398EEA8}"/>
                </c:ext>
              </c:extLst>
            </c:dLbl>
            <c:dLbl>
              <c:idx val="4"/>
              <c:layout>
                <c:manualLayout>
                  <c:x val="-2.4694303599672729E-2"/>
                  <c:y val="-1.39530435882316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7B6-4E29-854A-1FDAC398EE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集計結果'!$C$450:$E$455</c:f>
              <c:strCache>
                <c:ptCount val="6"/>
                <c:pt idx="0">
                  <c:v>大学病院以外の病院（臨床研修病院を含む）</c:v>
                </c:pt>
                <c:pt idx="1">
                  <c:v>卒業した大学の大学病院</c:v>
                </c:pt>
                <c:pt idx="2">
                  <c:v>卒業した大学以外の大学病院</c:v>
                </c:pt>
                <c:pt idx="3">
                  <c:v>臨床医以外の進路（基礎医学、行政機関等）</c:v>
                </c:pt>
                <c:pt idx="4">
                  <c:v>診療所等</c:v>
                </c:pt>
                <c:pt idx="5">
                  <c:v>その他</c:v>
                </c:pt>
              </c:strCache>
            </c:strRef>
          </c:cat>
          <c:val>
            <c:numRef>
              <c:f>'R3 集計結果'!$F$450:$F$455</c:f>
              <c:numCache>
                <c:formatCode>General</c:formatCode>
                <c:ptCount val="6"/>
                <c:pt idx="0">
                  <c:v>120</c:v>
                </c:pt>
                <c:pt idx="1">
                  <c:v>130</c:v>
                </c:pt>
                <c:pt idx="2">
                  <c:v>67</c:v>
                </c:pt>
                <c:pt idx="3">
                  <c:v>1</c:v>
                </c:pt>
                <c:pt idx="4">
                  <c:v>1</c:v>
                </c:pt>
                <c:pt idx="5">
                  <c:v>8</c:v>
                </c:pt>
              </c:numCache>
            </c:numRef>
          </c:val>
          <c:extLst>
            <c:ext xmlns:c16="http://schemas.microsoft.com/office/drawing/2014/chart" uri="{C3380CC4-5D6E-409C-BE32-E72D297353CC}">
              <c16:uniqueId val="{0000000C-07B6-4E29-854A-1FDAC398EEA8}"/>
            </c:ext>
          </c:extLst>
        </c:ser>
        <c:ser>
          <c:idx val="1"/>
          <c:order val="1"/>
          <c:tx>
            <c:strRef>
              <c:f>'R3 集計結果'!$G$449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07B6-4E29-854A-1FDAC398EE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07B6-4E29-854A-1FDAC398EE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07B6-4E29-854A-1FDAC398EE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07B6-4E29-854A-1FDAC398EE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07B6-4E29-854A-1FDAC398EE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07B6-4E29-854A-1FDAC398EEA8}"/>
              </c:ext>
            </c:extLst>
          </c:dPt>
          <c:cat>
            <c:strRef>
              <c:f>'R3 集計結果'!$C$450:$E$455</c:f>
              <c:strCache>
                <c:ptCount val="6"/>
                <c:pt idx="0">
                  <c:v>大学病院以外の病院（臨床研修病院を含む）</c:v>
                </c:pt>
                <c:pt idx="1">
                  <c:v>卒業した大学の大学病院</c:v>
                </c:pt>
                <c:pt idx="2">
                  <c:v>卒業した大学以外の大学病院</c:v>
                </c:pt>
                <c:pt idx="3">
                  <c:v>臨床医以外の進路（基礎医学、行政機関等）</c:v>
                </c:pt>
                <c:pt idx="4">
                  <c:v>診療所等</c:v>
                </c:pt>
                <c:pt idx="5">
                  <c:v>その他</c:v>
                </c:pt>
              </c:strCache>
            </c:strRef>
          </c:cat>
          <c:val>
            <c:numRef>
              <c:f>'R3 集計結果'!$G$450:$G$455</c:f>
              <c:numCache>
                <c:formatCode>\(0.0%\)</c:formatCode>
                <c:ptCount val="6"/>
                <c:pt idx="0">
                  <c:v>0.3669724770642202</c:v>
                </c:pt>
                <c:pt idx="1">
                  <c:v>0.39755351681957185</c:v>
                </c:pt>
                <c:pt idx="2">
                  <c:v>0.20489296636085627</c:v>
                </c:pt>
                <c:pt idx="3">
                  <c:v>3.0581039755351682E-3</c:v>
                </c:pt>
                <c:pt idx="4">
                  <c:v>3.0581039755351682E-3</c:v>
                </c:pt>
                <c:pt idx="5">
                  <c:v>2.4464831804281346E-2</c:v>
                </c:pt>
              </c:numCache>
            </c:numRef>
          </c:val>
          <c:extLst>
            <c:ext xmlns:c16="http://schemas.microsoft.com/office/drawing/2014/chart" uri="{C3380CC4-5D6E-409C-BE32-E72D297353CC}">
              <c16:uniqueId val="{00000019-07B6-4E29-854A-1FDAC398EEA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38666452684728E-2"/>
          <c:y val="0.11110840123750297"/>
          <c:w val="0.79175454833211434"/>
          <c:h val="0.75474479272591088"/>
        </c:manualLayout>
      </c:layout>
      <c:pieChart>
        <c:varyColors val="1"/>
        <c:ser>
          <c:idx val="0"/>
          <c:order val="0"/>
          <c:tx>
            <c:strRef>
              <c:f>'R3 集計結果'!$F$501</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5BC-46D7-B45E-EAAA3A6C6F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5BC-46D7-B45E-EAAA3A6C6F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5BC-46D7-B45E-EAAA3A6C6F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5BC-46D7-B45E-EAAA3A6C6F09}"/>
              </c:ext>
            </c:extLst>
          </c:dPt>
          <c:dLbls>
            <c:dLbl>
              <c:idx val="0"/>
              <c:layout>
                <c:manualLayout>
                  <c:x val="-0.14594825274754569"/>
                  <c:y val="-0.308101313169812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5BC-46D7-B45E-EAAA3A6C6F09}"/>
                </c:ext>
              </c:extLst>
            </c:dLbl>
            <c:dLbl>
              <c:idx val="1"/>
              <c:layout>
                <c:manualLayout>
                  <c:x val="-4.1048615157985927E-2"/>
                  <c:y val="8.781232336493964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5BC-46D7-B45E-EAAA3A6C6F09}"/>
                </c:ext>
              </c:extLst>
            </c:dLbl>
            <c:dLbl>
              <c:idx val="2"/>
              <c:layout>
                <c:manualLayout>
                  <c:x val="-3.8844732180876383E-2"/>
                  <c:y val="1.344666211657465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5BC-46D7-B45E-EAAA3A6C6F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集計結果'!$C$502:$E$505</c:f>
              <c:strCache>
                <c:ptCount val="4"/>
                <c:pt idx="0">
                  <c:v>道内を中心に考えている</c:v>
                </c:pt>
                <c:pt idx="1">
                  <c:v>道内と道外の両方とも考えている</c:v>
                </c:pt>
                <c:pt idx="2">
                  <c:v>道外を中心に考えている</c:v>
                </c:pt>
                <c:pt idx="3">
                  <c:v>その他</c:v>
                </c:pt>
              </c:strCache>
            </c:strRef>
          </c:cat>
          <c:val>
            <c:numRef>
              <c:f>'R3 集計結果'!$F$502:$F$505</c:f>
              <c:numCache>
                <c:formatCode>General</c:formatCode>
                <c:ptCount val="4"/>
                <c:pt idx="0">
                  <c:v>241</c:v>
                </c:pt>
                <c:pt idx="1">
                  <c:v>41</c:v>
                </c:pt>
                <c:pt idx="2">
                  <c:v>28</c:v>
                </c:pt>
                <c:pt idx="3">
                  <c:v>2</c:v>
                </c:pt>
              </c:numCache>
            </c:numRef>
          </c:val>
          <c:extLst>
            <c:ext xmlns:c16="http://schemas.microsoft.com/office/drawing/2014/chart" uri="{C3380CC4-5D6E-409C-BE32-E72D297353CC}">
              <c16:uniqueId val="{0000000C-55BC-46D7-B45E-EAAA3A6C6F09}"/>
            </c:ext>
          </c:extLst>
        </c:ser>
        <c:ser>
          <c:idx val="1"/>
          <c:order val="1"/>
          <c:tx>
            <c:strRef>
              <c:f>'R3 集計結果'!$G$501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55BC-46D7-B45E-EAAA3A6C6F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55BC-46D7-B45E-EAAA3A6C6F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55BC-46D7-B45E-EAAA3A6C6F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55BC-46D7-B45E-EAAA3A6C6F09}"/>
              </c:ext>
            </c:extLst>
          </c:dPt>
          <c:cat>
            <c:strRef>
              <c:f>'R3 集計結果'!$C$502:$E$505</c:f>
              <c:strCache>
                <c:ptCount val="4"/>
                <c:pt idx="0">
                  <c:v>道内を中心に考えている</c:v>
                </c:pt>
                <c:pt idx="1">
                  <c:v>道内と道外の両方とも考えている</c:v>
                </c:pt>
                <c:pt idx="2">
                  <c:v>道外を中心に考えている</c:v>
                </c:pt>
                <c:pt idx="3">
                  <c:v>その他</c:v>
                </c:pt>
              </c:strCache>
            </c:strRef>
          </c:cat>
          <c:val>
            <c:numRef>
              <c:f>'R3 集計結果'!$G$502:$G$505</c:f>
              <c:numCache>
                <c:formatCode>\(0.0%\)</c:formatCode>
                <c:ptCount val="4"/>
                <c:pt idx="0">
                  <c:v>0.77243589743589747</c:v>
                </c:pt>
                <c:pt idx="1">
                  <c:v>0.13141025641025642</c:v>
                </c:pt>
                <c:pt idx="2">
                  <c:v>8.9743589743589744E-2</c:v>
                </c:pt>
                <c:pt idx="3">
                  <c:v>6.41025641025641E-3</c:v>
                </c:pt>
              </c:numCache>
            </c:numRef>
          </c:val>
          <c:extLst>
            <c:ext xmlns:c16="http://schemas.microsoft.com/office/drawing/2014/chart" uri="{C3380CC4-5D6E-409C-BE32-E72D297353CC}">
              <c16:uniqueId val="{00000019-55BC-46D7-B45E-EAAA3A6C6F0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294005884708599E-2"/>
          <c:y val="1.9438565640000377E-2"/>
          <c:w val="0.91036129050208825"/>
          <c:h val="0.88664466016504639"/>
        </c:manualLayout>
      </c:layout>
      <c:pieChart>
        <c:varyColors val="1"/>
        <c:ser>
          <c:idx val="0"/>
          <c:order val="0"/>
          <c:tx>
            <c:strRef>
              <c:f>'R3 集計結果'!$F$526</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74F-49CB-8359-4C4CA44BC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74F-49CB-8359-4C4CA44BC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74F-49CB-8359-4C4CA44BC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74F-49CB-8359-4C4CA44BC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74F-49CB-8359-4C4CA44BCF64}"/>
              </c:ext>
            </c:extLst>
          </c:dPt>
          <c:dLbls>
            <c:dLbl>
              <c:idx val="0"/>
              <c:layout>
                <c:manualLayout>
                  <c:x val="-0.21634555214003201"/>
                  <c:y val="3.680691151079864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74F-49CB-8359-4C4CA44BCF64}"/>
                </c:ext>
              </c:extLst>
            </c:dLbl>
            <c:dLbl>
              <c:idx val="1"/>
              <c:layout>
                <c:manualLayout>
                  <c:x val="0.23027345176675412"/>
                  <c:y val="-0.2197947030068949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74F-49CB-8359-4C4CA44BCF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集計結果'!$C$527:$E$531</c:f>
              <c:strCache>
                <c:ptCount val="5"/>
                <c:pt idx="0">
                  <c:v>地元・実家が道外</c:v>
                </c:pt>
                <c:pt idx="1">
                  <c:v>道外の後期研修プログラムが魅力的だから</c:v>
                </c:pt>
                <c:pt idx="2">
                  <c:v>都市部（東京等）で研修したいから</c:v>
                </c:pt>
                <c:pt idx="3">
                  <c:v>友人、恋人等が道外にいるから</c:v>
                </c:pt>
                <c:pt idx="4">
                  <c:v>その他</c:v>
                </c:pt>
              </c:strCache>
            </c:strRef>
          </c:cat>
          <c:val>
            <c:numRef>
              <c:f>'R3 集計結果'!$F$527:$F$531</c:f>
              <c:numCache>
                <c:formatCode>General</c:formatCode>
                <c:ptCount val="5"/>
                <c:pt idx="0">
                  <c:v>20</c:v>
                </c:pt>
                <c:pt idx="1">
                  <c:v>14</c:v>
                </c:pt>
                <c:pt idx="2">
                  <c:v>4</c:v>
                </c:pt>
                <c:pt idx="3">
                  <c:v>1</c:v>
                </c:pt>
                <c:pt idx="4">
                  <c:v>2</c:v>
                </c:pt>
              </c:numCache>
            </c:numRef>
          </c:val>
          <c:extLst>
            <c:ext xmlns:c16="http://schemas.microsoft.com/office/drawing/2014/chart" uri="{C3380CC4-5D6E-409C-BE32-E72D297353CC}">
              <c16:uniqueId val="{0000000A-374F-49CB-8359-4C4CA44BCF64}"/>
            </c:ext>
          </c:extLst>
        </c:ser>
        <c:ser>
          <c:idx val="1"/>
          <c:order val="1"/>
          <c:tx>
            <c:strRef>
              <c:f>'R3 集計結果'!$G$526</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74F-49CB-8359-4C4CA44BC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74F-49CB-8359-4C4CA44BC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74F-49CB-8359-4C4CA44BC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74F-49CB-8359-4C4CA44BC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74F-49CB-8359-4C4CA44BCF64}"/>
              </c:ext>
            </c:extLst>
          </c:dPt>
          <c:cat>
            <c:strRef>
              <c:f>'R3 集計結果'!$C$527:$E$531</c:f>
              <c:strCache>
                <c:ptCount val="5"/>
                <c:pt idx="0">
                  <c:v>地元・実家が道外</c:v>
                </c:pt>
                <c:pt idx="1">
                  <c:v>道外の後期研修プログラムが魅力的だから</c:v>
                </c:pt>
                <c:pt idx="2">
                  <c:v>都市部（東京等）で研修したいから</c:v>
                </c:pt>
                <c:pt idx="3">
                  <c:v>友人、恋人等が道外にいるから</c:v>
                </c:pt>
                <c:pt idx="4">
                  <c:v>その他</c:v>
                </c:pt>
              </c:strCache>
            </c:strRef>
          </c:cat>
          <c:val>
            <c:numRef>
              <c:f>'R3 集計結果'!$G$527:$G$531</c:f>
              <c:numCache>
                <c:formatCode>\(0.0%\)</c:formatCode>
                <c:ptCount val="5"/>
                <c:pt idx="0">
                  <c:v>0.48780487804878048</c:v>
                </c:pt>
                <c:pt idx="1">
                  <c:v>0.34146341463414637</c:v>
                </c:pt>
                <c:pt idx="2">
                  <c:v>9.7560975609756101E-2</c:v>
                </c:pt>
                <c:pt idx="3">
                  <c:v>2.4390243902439025E-2</c:v>
                </c:pt>
                <c:pt idx="4">
                  <c:v>4.878048780487805E-2</c:v>
                </c:pt>
              </c:numCache>
            </c:numRef>
          </c:val>
          <c:extLst>
            <c:ext xmlns:c16="http://schemas.microsoft.com/office/drawing/2014/chart" uri="{C3380CC4-5D6E-409C-BE32-E72D297353CC}">
              <c16:uniqueId val="{00000015-374F-49CB-8359-4C4CA44BCF6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'R3 集計結果'!$D$553</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A7-4316-BC7E-E8F54433E4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A7-4316-BC7E-E8F54433E4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DA7-4316-BC7E-E8F54433E4A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DA7-4316-BC7E-E8F54433E4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DA7-4316-BC7E-E8F54433E4A6}"/>
              </c:ext>
            </c:extLst>
          </c:dPt>
          <c:dLbls>
            <c:dLbl>
              <c:idx val="0"/>
              <c:layout>
                <c:manualLayout>
                  <c:x val="-0.26419123803276623"/>
                  <c:y val="-4.368989224290688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DA7-4316-BC7E-E8F54433E4A6}"/>
                </c:ext>
              </c:extLst>
            </c:dLbl>
            <c:dLbl>
              <c:idx val="1"/>
              <c:layout>
                <c:manualLayout>
                  <c:x val="0.15327642602489358"/>
                  <c:y val="-0.105349758830879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DA7-4316-BC7E-E8F54433E4A6}"/>
                </c:ext>
              </c:extLst>
            </c:dLbl>
            <c:dLbl>
              <c:idx val="2"/>
              <c:layout>
                <c:manualLayout>
                  <c:x val="0.10146415353038564"/>
                  <c:y val="-9.14768098786128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DA7-4316-BC7E-E8F54433E4A6}"/>
                </c:ext>
              </c:extLst>
            </c:dLbl>
            <c:dLbl>
              <c:idx val="3"/>
              <c:delete val="1"/>
              <c:extLst>
                <c:ext xmlns:c15="http://schemas.microsoft.com/office/drawing/2012/chart" uri="{CE6537A1-D6FC-4f65-9D91-7224C49458BB}"/>
                <c:ext xmlns:c16="http://schemas.microsoft.com/office/drawing/2014/chart" uri="{C3380CC4-5D6E-409C-BE32-E72D297353CC}">
                  <c16:uniqueId val="{00000007-CDA7-4316-BC7E-E8F54433E4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集計結果'!$B$554:$C$558</c:f>
              <c:strCache>
                <c:ptCount val="5"/>
                <c:pt idx="0">
                  <c:v>出身大学の講座に所属予定</c:v>
                </c:pt>
                <c:pt idx="1">
                  <c:v>出身大学以外の講座に所属予定</c:v>
                </c:pt>
                <c:pt idx="2">
                  <c:v>民間の専門研修プログラムに所属予定</c:v>
                </c:pt>
                <c:pt idx="3">
                  <c:v>その他</c:v>
                </c:pt>
                <c:pt idx="4">
                  <c:v>未定</c:v>
                </c:pt>
              </c:strCache>
            </c:strRef>
          </c:cat>
          <c:val>
            <c:numRef>
              <c:f>'R3 集計結果'!$D$554:$D$558</c:f>
              <c:numCache>
                <c:formatCode>General</c:formatCode>
                <c:ptCount val="5"/>
                <c:pt idx="0">
                  <c:v>164</c:v>
                </c:pt>
                <c:pt idx="1">
                  <c:v>68</c:v>
                </c:pt>
                <c:pt idx="2">
                  <c:v>31</c:v>
                </c:pt>
                <c:pt idx="3">
                  <c:v>0</c:v>
                </c:pt>
                <c:pt idx="4">
                  <c:v>46</c:v>
                </c:pt>
              </c:numCache>
            </c:numRef>
          </c:val>
          <c:extLst>
            <c:ext xmlns:c16="http://schemas.microsoft.com/office/drawing/2014/chart" uri="{C3380CC4-5D6E-409C-BE32-E72D297353CC}">
              <c16:uniqueId val="{0000000A-CDA7-4316-BC7E-E8F54433E4A6}"/>
            </c:ext>
          </c:extLst>
        </c:ser>
        <c:ser>
          <c:idx val="1"/>
          <c:order val="1"/>
          <c:tx>
            <c:strRef>
              <c:f>'R3 集計結果'!$E$553</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DA7-4316-BC7E-E8F54433E4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DA7-4316-BC7E-E8F54433E4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DA7-4316-BC7E-E8F54433E4A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DA7-4316-BC7E-E8F54433E4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DA7-4316-BC7E-E8F54433E4A6}"/>
              </c:ext>
            </c:extLst>
          </c:dPt>
          <c:cat>
            <c:strRef>
              <c:f>'R3 集計結果'!$B$554:$C$558</c:f>
              <c:strCache>
                <c:ptCount val="5"/>
                <c:pt idx="0">
                  <c:v>出身大学の講座に所属予定</c:v>
                </c:pt>
                <c:pt idx="1">
                  <c:v>出身大学以外の講座に所属予定</c:v>
                </c:pt>
                <c:pt idx="2">
                  <c:v>民間の専門研修プログラムに所属予定</c:v>
                </c:pt>
                <c:pt idx="3">
                  <c:v>その他</c:v>
                </c:pt>
                <c:pt idx="4">
                  <c:v>未定</c:v>
                </c:pt>
              </c:strCache>
            </c:strRef>
          </c:cat>
          <c:val>
            <c:numRef>
              <c:f>'R3 集計結果'!$E$554:$E$558</c:f>
              <c:numCache>
                <c:formatCode>\(0.0%\)</c:formatCode>
                <c:ptCount val="5"/>
                <c:pt idx="0">
                  <c:v>0.53074433656957931</c:v>
                </c:pt>
                <c:pt idx="1">
                  <c:v>0.22006472491909385</c:v>
                </c:pt>
                <c:pt idx="2">
                  <c:v>0.10032362459546926</c:v>
                </c:pt>
                <c:pt idx="3">
                  <c:v>0</c:v>
                </c:pt>
                <c:pt idx="4">
                  <c:v>0.14886731391585761</c:v>
                </c:pt>
              </c:numCache>
            </c:numRef>
          </c:val>
          <c:extLst>
            <c:ext xmlns:c16="http://schemas.microsoft.com/office/drawing/2014/chart" uri="{C3380CC4-5D6E-409C-BE32-E72D297353CC}">
              <c16:uniqueId val="{00000015-CDA7-4316-BC7E-E8F54433E4A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52390851498641"/>
          <c:y val="0.10700297441089175"/>
          <c:w val="0.37475327307460016"/>
          <c:h val="0.83454285913614346"/>
        </c:manualLayout>
      </c:layout>
      <c:pieChart>
        <c:varyColors val="1"/>
        <c:ser>
          <c:idx val="0"/>
          <c:order val="0"/>
          <c:tx>
            <c:strRef>
              <c:f>'R3 集計結果'!$D$563</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95-4F84-8196-4B7C6C1592B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95-4F84-8196-4B7C6C1592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95-4F84-8196-4B7C6C1592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695-4F84-8196-4B7C6C1592B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695-4F84-8196-4B7C6C1592B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695-4F84-8196-4B7C6C1592B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695-4F84-8196-4B7C6C1592B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695-4F84-8196-4B7C6C1592B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695-4F84-8196-4B7C6C1592B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695-4F84-8196-4B7C6C1592B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695-4F84-8196-4B7C6C1592BD}"/>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695-4F84-8196-4B7C6C1592BD}"/>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695-4F84-8196-4B7C6C1592BD}"/>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9695-4F84-8196-4B7C6C1592BD}"/>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9695-4F84-8196-4B7C6C1592BD}"/>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9695-4F84-8196-4B7C6C1592BD}"/>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9695-4F84-8196-4B7C6C1592BD}"/>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9695-4F84-8196-4B7C6C1592BD}"/>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9695-4F84-8196-4B7C6C1592BD}"/>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9695-4F84-8196-4B7C6C1592BD}"/>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9695-4F84-8196-4B7C6C1592BD}"/>
              </c:ext>
            </c:extLst>
          </c:dPt>
          <c:dLbls>
            <c:dLbl>
              <c:idx val="0"/>
              <c:layout>
                <c:manualLayout>
                  <c:x val="-0.13794113803721064"/>
                  <c:y val="0.18308013515937169"/>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9.8924796489852557E-2"/>
                      <c:h val="0.14046820292000053"/>
                    </c:manualLayout>
                  </c15:layout>
                </c:ext>
                <c:ext xmlns:c16="http://schemas.microsoft.com/office/drawing/2014/chart" uri="{C3380CC4-5D6E-409C-BE32-E72D297353CC}">
                  <c16:uniqueId val="{00000001-9695-4F84-8196-4B7C6C1592BD}"/>
                </c:ext>
              </c:extLst>
            </c:dLbl>
            <c:dLbl>
              <c:idx val="1"/>
              <c:layout>
                <c:manualLayout>
                  <c:x val="1.3526177947837267E-2"/>
                  <c:y val="-2.64262884786734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695-4F84-8196-4B7C6C1592BD}"/>
                </c:ext>
              </c:extLst>
            </c:dLbl>
            <c:dLbl>
              <c:idx val="7"/>
              <c:layout>
                <c:manualLayout>
                  <c:x val="-8.7789207106428957E-2"/>
                  <c:y val="7.342847922770442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695-4F84-8196-4B7C6C1592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集計結果'!$B$564:$C$584</c:f>
              <c:strCache>
                <c:ptCount val="21"/>
                <c:pt idx="0">
                  <c:v>内科</c:v>
                </c:pt>
                <c:pt idx="1">
                  <c:v>外科</c:v>
                </c:pt>
                <c:pt idx="2">
                  <c:v>小児科</c:v>
                </c:pt>
                <c:pt idx="3">
                  <c:v>麻酔科</c:v>
                </c:pt>
                <c:pt idx="4">
                  <c:v>整形外科</c:v>
                </c:pt>
                <c:pt idx="5">
                  <c:v>総合診療</c:v>
                </c:pt>
                <c:pt idx="6">
                  <c:v>産婦人科</c:v>
                </c:pt>
                <c:pt idx="7">
                  <c:v>精神科</c:v>
                </c:pt>
                <c:pt idx="8">
                  <c:v>泌尿器科</c:v>
                </c:pt>
                <c:pt idx="9">
                  <c:v>放射線科</c:v>
                </c:pt>
                <c:pt idx="10">
                  <c:v>救急科</c:v>
                </c:pt>
                <c:pt idx="11">
                  <c:v>皮膚科</c:v>
                </c:pt>
                <c:pt idx="12">
                  <c:v>病理</c:v>
                </c:pt>
                <c:pt idx="13">
                  <c:v>耳鼻咽喉科</c:v>
                </c:pt>
                <c:pt idx="14">
                  <c:v>脳神経外科</c:v>
                </c:pt>
                <c:pt idx="15">
                  <c:v>眼科</c:v>
                </c:pt>
                <c:pt idx="16">
                  <c:v>形成外科</c:v>
                </c:pt>
                <c:pt idx="17">
                  <c:v>ﾘﾊﾋﾞﾘﾃｰｼｮﾝ科</c:v>
                </c:pt>
                <c:pt idx="18">
                  <c:v>臨床検査</c:v>
                </c:pt>
                <c:pt idx="19">
                  <c:v>その他</c:v>
                </c:pt>
                <c:pt idx="20">
                  <c:v>未定</c:v>
                </c:pt>
              </c:strCache>
            </c:strRef>
          </c:cat>
          <c:val>
            <c:numRef>
              <c:f>'R3 集計結果'!$D$564:$D$584</c:f>
              <c:numCache>
                <c:formatCode>General</c:formatCode>
                <c:ptCount val="21"/>
                <c:pt idx="0">
                  <c:v>92</c:v>
                </c:pt>
                <c:pt idx="1">
                  <c:v>17</c:v>
                </c:pt>
                <c:pt idx="2">
                  <c:v>16</c:v>
                </c:pt>
                <c:pt idx="3">
                  <c:v>15</c:v>
                </c:pt>
                <c:pt idx="4">
                  <c:v>15</c:v>
                </c:pt>
                <c:pt idx="5">
                  <c:v>14</c:v>
                </c:pt>
                <c:pt idx="6">
                  <c:v>15</c:v>
                </c:pt>
                <c:pt idx="7">
                  <c:v>18</c:v>
                </c:pt>
                <c:pt idx="8">
                  <c:v>14</c:v>
                </c:pt>
                <c:pt idx="9">
                  <c:v>6</c:v>
                </c:pt>
                <c:pt idx="10">
                  <c:v>7</c:v>
                </c:pt>
                <c:pt idx="11">
                  <c:v>10</c:v>
                </c:pt>
                <c:pt idx="12">
                  <c:v>6</c:v>
                </c:pt>
                <c:pt idx="13">
                  <c:v>18</c:v>
                </c:pt>
                <c:pt idx="14">
                  <c:v>4</c:v>
                </c:pt>
                <c:pt idx="15">
                  <c:v>9</c:v>
                </c:pt>
                <c:pt idx="16">
                  <c:v>2</c:v>
                </c:pt>
                <c:pt idx="17">
                  <c:v>4</c:v>
                </c:pt>
                <c:pt idx="18">
                  <c:v>0</c:v>
                </c:pt>
                <c:pt idx="19">
                  <c:v>1</c:v>
                </c:pt>
                <c:pt idx="20">
                  <c:v>30</c:v>
                </c:pt>
              </c:numCache>
            </c:numRef>
          </c:val>
          <c:extLst>
            <c:ext xmlns:c16="http://schemas.microsoft.com/office/drawing/2014/chart" uri="{C3380CC4-5D6E-409C-BE32-E72D297353CC}">
              <c16:uniqueId val="{0000002A-9695-4F84-8196-4B7C6C1592BD}"/>
            </c:ext>
          </c:extLst>
        </c:ser>
        <c:ser>
          <c:idx val="1"/>
          <c:order val="1"/>
          <c:tx>
            <c:strRef>
              <c:f>'R3 集計結果'!$E$563</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2C-9695-4F84-8196-4B7C6C1592B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E-9695-4F84-8196-4B7C6C1592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0-9695-4F84-8196-4B7C6C1592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2-9695-4F84-8196-4B7C6C1592B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34-9695-4F84-8196-4B7C6C1592B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36-9695-4F84-8196-4B7C6C1592B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38-9695-4F84-8196-4B7C6C1592B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3A-9695-4F84-8196-4B7C6C1592B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3C-9695-4F84-8196-4B7C6C1592B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3E-9695-4F84-8196-4B7C6C1592B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40-9695-4F84-8196-4B7C6C1592BD}"/>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42-9695-4F84-8196-4B7C6C1592BD}"/>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44-9695-4F84-8196-4B7C6C1592BD}"/>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46-9695-4F84-8196-4B7C6C1592BD}"/>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48-9695-4F84-8196-4B7C6C1592BD}"/>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4A-9695-4F84-8196-4B7C6C1592BD}"/>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4C-9695-4F84-8196-4B7C6C1592BD}"/>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4E-9695-4F84-8196-4B7C6C1592BD}"/>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50-9695-4F84-8196-4B7C6C1592BD}"/>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52-9695-4F84-8196-4B7C6C1592BD}"/>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54-9695-4F84-8196-4B7C6C1592BD}"/>
              </c:ext>
            </c:extLst>
          </c:dPt>
          <c:cat>
            <c:strRef>
              <c:f>'R3 集計結果'!$B$564:$C$584</c:f>
              <c:strCache>
                <c:ptCount val="21"/>
                <c:pt idx="0">
                  <c:v>内科</c:v>
                </c:pt>
                <c:pt idx="1">
                  <c:v>外科</c:v>
                </c:pt>
                <c:pt idx="2">
                  <c:v>小児科</c:v>
                </c:pt>
                <c:pt idx="3">
                  <c:v>麻酔科</c:v>
                </c:pt>
                <c:pt idx="4">
                  <c:v>整形外科</c:v>
                </c:pt>
                <c:pt idx="5">
                  <c:v>総合診療</c:v>
                </c:pt>
                <c:pt idx="6">
                  <c:v>産婦人科</c:v>
                </c:pt>
                <c:pt idx="7">
                  <c:v>精神科</c:v>
                </c:pt>
                <c:pt idx="8">
                  <c:v>泌尿器科</c:v>
                </c:pt>
                <c:pt idx="9">
                  <c:v>放射線科</c:v>
                </c:pt>
                <c:pt idx="10">
                  <c:v>救急科</c:v>
                </c:pt>
                <c:pt idx="11">
                  <c:v>皮膚科</c:v>
                </c:pt>
                <c:pt idx="12">
                  <c:v>病理</c:v>
                </c:pt>
                <c:pt idx="13">
                  <c:v>耳鼻咽喉科</c:v>
                </c:pt>
                <c:pt idx="14">
                  <c:v>脳神経外科</c:v>
                </c:pt>
                <c:pt idx="15">
                  <c:v>眼科</c:v>
                </c:pt>
                <c:pt idx="16">
                  <c:v>形成外科</c:v>
                </c:pt>
                <c:pt idx="17">
                  <c:v>ﾘﾊﾋﾞﾘﾃｰｼｮﾝ科</c:v>
                </c:pt>
                <c:pt idx="18">
                  <c:v>臨床検査</c:v>
                </c:pt>
                <c:pt idx="19">
                  <c:v>その他</c:v>
                </c:pt>
                <c:pt idx="20">
                  <c:v>未定</c:v>
                </c:pt>
              </c:strCache>
            </c:strRef>
          </c:cat>
          <c:val>
            <c:numRef>
              <c:f>'R3 集計結果'!$E$564:$E$584</c:f>
              <c:numCache>
                <c:formatCode>\(0.0%\)</c:formatCode>
                <c:ptCount val="21"/>
                <c:pt idx="0">
                  <c:v>0.29392971246006389</c:v>
                </c:pt>
                <c:pt idx="1">
                  <c:v>5.4313099041533544E-2</c:v>
                </c:pt>
                <c:pt idx="2">
                  <c:v>5.1118210862619806E-2</c:v>
                </c:pt>
                <c:pt idx="3">
                  <c:v>4.7923322683706068E-2</c:v>
                </c:pt>
                <c:pt idx="4">
                  <c:v>4.7923322683706068E-2</c:v>
                </c:pt>
                <c:pt idx="5">
                  <c:v>4.472843450479233E-2</c:v>
                </c:pt>
                <c:pt idx="6">
                  <c:v>4.7923322683706068E-2</c:v>
                </c:pt>
                <c:pt idx="7">
                  <c:v>5.7507987220447282E-2</c:v>
                </c:pt>
                <c:pt idx="8">
                  <c:v>4.472843450479233E-2</c:v>
                </c:pt>
                <c:pt idx="9">
                  <c:v>1.9169329073482427E-2</c:v>
                </c:pt>
                <c:pt idx="10">
                  <c:v>2.2364217252396165E-2</c:v>
                </c:pt>
                <c:pt idx="11">
                  <c:v>3.1948881789137379E-2</c:v>
                </c:pt>
                <c:pt idx="12">
                  <c:v>1.9169329073482427E-2</c:v>
                </c:pt>
                <c:pt idx="13">
                  <c:v>5.7507987220447282E-2</c:v>
                </c:pt>
                <c:pt idx="14">
                  <c:v>1.2779552715654952E-2</c:v>
                </c:pt>
                <c:pt idx="15">
                  <c:v>2.8753993610223641E-2</c:v>
                </c:pt>
                <c:pt idx="16">
                  <c:v>6.3897763578274758E-3</c:v>
                </c:pt>
                <c:pt idx="17">
                  <c:v>1.2779552715654952E-2</c:v>
                </c:pt>
                <c:pt idx="18">
                  <c:v>0</c:v>
                </c:pt>
                <c:pt idx="19">
                  <c:v>3.1948881789137379E-3</c:v>
                </c:pt>
                <c:pt idx="20">
                  <c:v>9.5846645367412137E-2</c:v>
                </c:pt>
              </c:numCache>
            </c:numRef>
          </c:val>
          <c:extLst>
            <c:ext xmlns:c16="http://schemas.microsoft.com/office/drawing/2014/chart" uri="{C3380CC4-5D6E-409C-BE32-E72D297353CC}">
              <c16:uniqueId val="{00000055-9695-4F84-8196-4B7C6C1592B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70504968886341"/>
          <c:y val="0.19266786975792149"/>
          <c:w val="0.60481470512158275"/>
          <c:h val="0.65898323037239204"/>
        </c:manualLayout>
      </c:layout>
      <c:pieChart>
        <c:varyColors val="1"/>
        <c:ser>
          <c:idx val="0"/>
          <c:order val="0"/>
          <c:tx>
            <c:strRef>
              <c:f>'R3 集計結果'!$D$607</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A1D-45B8-A98B-4DC3A9EB52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A1D-45B8-A98B-4DC3A9EB52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A1D-45B8-A98B-4DC3A9EB52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A1D-45B8-A98B-4DC3A9EB528E}"/>
              </c:ext>
            </c:extLst>
          </c:dPt>
          <c:dLbls>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5A1D-45B8-A98B-4DC3A9EB528E}"/>
                </c:ext>
              </c:extLst>
            </c:dLbl>
            <c:dLbl>
              <c:idx val="2"/>
              <c:layout>
                <c:manualLayout>
                  <c:x val="0.14691739153198929"/>
                  <c:y val="6.469318831528483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A1D-45B8-A98B-4DC3A9EB528E}"/>
                </c:ext>
              </c:extLst>
            </c:dLbl>
            <c:dLbl>
              <c:idx val="3"/>
              <c:layout>
                <c:manualLayout>
                  <c:x val="0.20841424656335297"/>
                  <c:y val="0.1201656570662028"/>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781015001605892"/>
                      <c:h val="0.25988703192545687"/>
                    </c:manualLayout>
                  </c15:layout>
                </c:ext>
                <c:ext xmlns:c16="http://schemas.microsoft.com/office/drawing/2014/chart" uri="{C3380CC4-5D6E-409C-BE32-E72D297353CC}">
                  <c16:uniqueId val="{00000007-5A1D-45B8-A98B-4DC3A9EB52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集計結果'!$B$608:$C$611</c:f>
              <c:strCache>
                <c:ptCount val="4"/>
                <c:pt idx="0">
                  <c:v>在学中</c:v>
                </c:pt>
                <c:pt idx="1">
                  <c:v>初期臨床研修中</c:v>
                </c:pt>
                <c:pt idx="2">
                  <c:v>入学する前から</c:v>
                </c:pt>
                <c:pt idx="3">
                  <c:v>まだ決めていない</c:v>
                </c:pt>
              </c:strCache>
            </c:strRef>
          </c:cat>
          <c:val>
            <c:numRef>
              <c:f>'R3 集計結果'!$D$608:$D$611</c:f>
              <c:numCache>
                <c:formatCode>General</c:formatCode>
                <c:ptCount val="4"/>
                <c:pt idx="0">
                  <c:v>124</c:v>
                </c:pt>
                <c:pt idx="1">
                  <c:v>113</c:v>
                </c:pt>
                <c:pt idx="2">
                  <c:v>42</c:v>
                </c:pt>
                <c:pt idx="3">
                  <c:v>32</c:v>
                </c:pt>
              </c:numCache>
            </c:numRef>
          </c:val>
          <c:extLst>
            <c:ext xmlns:c16="http://schemas.microsoft.com/office/drawing/2014/chart" uri="{C3380CC4-5D6E-409C-BE32-E72D297353CC}">
              <c16:uniqueId val="{00000008-5A1D-45B8-A98B-4DC3A9EB528E}"/>
            </c:ext>
          </c:extLst>
        </c:ser>
        <c:ser>
          <c:idx val="1"/>
          <c:order val="1"/>
          <c:tx>
            <c:strRef>
              <c:f>'R3 集計結果'!$E$607</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5A1D-45B8-A98B-4DC3A9EB52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5A1D-45B8-A98B-4DC3A9EB52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5A1D-45B8-A98B-4DC3A9EB52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5A1D-45B8-A98B-4DC3A9EB528E}"/>
              </c:ext>
            </c:extLst>
          </c:dPt>
          <c:cat>
            <c:strRef>
              <c:f>'R3 集計結果'!$B$608:$C$611</c:f>
              <c:strCache>
                <c:ptCount val="4"/>
                <c:pt idx="0">
                  <c:v>在学中</c:v>
                </c:pt>
                <c:pt idx="1">
                  <c:v>初期臨床研修中</c:v>
                </c:pt>
                <c:pt idx="2">
                  <c:v>入学する前から</c:v>
                </c:pt>
                <c:pt idx="3">
                  <c:v>まだ決めていない</c:v>
                </c:pt>
              </c:strCache>
            </c:strRef>
          </c:cat>
          <c:val>
            <c:numRef>
              <c:f>'R3 集計結果'!$E$608:$E$611</c:f>
              <c:numCache>
                <c:formatCode>\(0.0%\)</c:formatCode>
                <c:ptCount val="4"/>
                <c:pt idx="0">
                  <c:v>0.3987138263665595</c:v>
                </c:pt>
                <c:pt idx="1">
                  <c:v>0.36334405144694532</c:v>
                </c:pt>
                <c:pt idx="2">
                  <c:v>0.13504823151125403</c:v>
                </c:pt>
                <c:pt idx="3">
                  <c:v>0.10289389067524116</c:v>
                </c:pt>
              </c:numCache>
            </c:numRef>
          </c:val>
          <c:extLst>
            <c:ext xmlns:c16="http://schemas.microsoft.com/office/drawing/2014/chart" uri="{C3380CC4-5D6E-409C-BE32-E72D297353CC}">
              <c16:uniqueId val="{00000011-5A1D-45B8-A98B-4DC3A9EB528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6893096207917"/>
          <c:y val="0.1311753763626925"/>
          <c:w val="0.61014931657078819"/>
          <c:h val="0.77510854347244729"/>
        </c:manualLayout>
      </c:layout>
      <c:pieChart>
        <c:varyColors val="1"/>
        <c:ser>
          <c:idx val="0"/>
          <c:order val="0"/>
          <c:tx>
            <c:strRef>
              <c:f>'R3 集計結果'!$D$619</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5A-4D55-9555-851FD8BEDD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5A-4D55-9555-851FD8BEDD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5A-4D55-9555-851FD8BEDD49}"/>
              </c:ext>
            </c:extLst>
          </c:dPt>
          <c:dLbls>
            <c:dLbl>
              <c:idx val="0"/>
              <c:layout>
                <c:manualLayout>
                  <c:x val="-0.18770136995419048"/>
                  <c:y val="-0.261520945743994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5A-4D55-9555-851FD8BEDD49}"/>
                </c:ext>
              </c:extLst>
            </c:dLbl>
            <c:dLbl>
              <c:idx val="1"/>
              <c:layout>
                <c:manualLayout>
                  <c:x val="0.1941777140393797"/>
                  <c:y val="0.119193317497522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45A-4D55-9555-851FD8BEDD49}"/>
                </c:ext>
              </c:extLst>
            </c:dLbl>
            <c:dLbl>
              <c:idx val="2"/>
              <c:delete val="1"/>
              <c:extLst>
                <c:ext xmlns:c15="http://schemas.microsoft.com/office/drawing/2012/chart" uri="{CE6537A1-D6FC-4f65-9D91-7224C49458BB}"/>
                <c:ext xmlns:c16="http://schemas.microsoft.com/office/drawing/2014/chart" uri="{C3380CC4-5D6E-409C-BE32-E72D297353CC}">
                  <c16:uniqueId val="{00000005-445A-4D55-9555-851FD8BEDD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集計結果'!$B$620:$C$622</c:f>
              <c:strCache>
                <c:ptCount val="3"/>
                <c:pt idx="0">
                  <c:v>地域で勤務する意志はある</c:v>
                </c:pt>
                <c:pt idx="1">
                  <c:v>地域で勤務する意志はない</c:v>
                </c:pt>
                <c:pt idx="2">
                  <c:v>無回答</c:v>
                </c:pt>
              </c:strCache>
            </c:strRef>
          </c:cat>
          <c:val>
            <c:numRef>
              <c:f>'R3 集計結果'!$D$620:$D$622</c:f>
              <c:numCache>
                <c:formatCode>General</c:formatCode>
                <c:ptCount val="3"/>
                <c:pt idx="0">
                  <c:v>236</c:v>
                </c:pt>
                <c:pt idx="1">
                  <c:v>90</c:v>
                </c:pt>
                <c:pt idx="2">
                  <c:v>0</c:v>
                </c:pt>
              </c:numCache>
            </c:numRef>
          </c:val>
          <c:extLst>
            <c:ext xmlns:c16="http://schemas.microsoft.com/office/drawing/2014/chart" uri="{C3380CC4-5D6E-409C-BE32-E72D297353CC}">
              <c16:uniqueId val="{00000006-445A-4D55-9555-851FD8BEDD49}"/>
            </c:ext>
          </c:extLst>
        </c:ser>
        <c:ser>
          <c:idx val="1"/>
          <c:order val="1"/>
          <c:tx>
            <c:strRef>
              <c:f>'R3 集計結果'!$E$619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445A-4D55-9555-851FD8BEDD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445A-4D55-9555-851FD8BEDD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445A-4D55-9555-851FD8BEDD49}"/>
              </c:ext>
            </c:extLst>
          </c:dPt>
          <c:cat>
            <c:strRef>
              <c:f>'R3 集計結果'!$B$620:$C$622</c:f>
              <c:strCache>
                <c:ptCount val="3"/>
                <c:pt idx="0">
                  <c:v>地域で勤務する意志はある</c:v>
                </c:pt>
                <c:pt idx="1">
                  <c:v>地域で勤務する意志はない</c:v>
                </c:pt>
                <c:pt idx="2">
                  <c:v>無回答</c:v>
                </c:pt>
              </c:strCache>
            </c:strRef>
          </c:cat>
          <c:val>
            <c:numRef>
              <c:f>'R3 集計結果'!$E$620:$E$622</c:f>
              <c:numCache>
                <c:formatCode>\(0.0%\)</c:formatCode>
                <c:ptCount val="3"/>
                <c:pt idx="0">
                  <c:v>0.7239263803680982</c:v>
                </c:pt>
                <c:pt idx="1">
                  <c:v>0.27607361963190186</c:v>
                </c:pt>
                <c:pt idx="2">
                  <c:v>0</c:v>
                </c:pt>
              </c:numCache>
            </c:numRef>
          </c:val>
          <c:extLst>
            <c:ext xmlns:c16="http://schemas.microsoft.com/office/drawing/2014/chart" uri="{C3380CC4-5D6E-409C-BE32-E72D297353CC}">
              <c16:uniqueId val="{0000000D-445A-4D55-9555-851FD8BEDD4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99125879392297E-2"/>
          <c:y val="0.12110839423879605"/>
          <c:w val="0.85070999288022764"/>
          <c:h val="0.7976396387187481"/>
        </c:manualLayout>
      </c:layout>
      <c:pieChart>
        <c:varyColors val="1"/>
        <c:ser>
          <c:idx val="0"/>
          <c:order val="0"/>
          <c:tx>
            <c:strRef>
              <c:f>'R3 集計結果'!$D$627</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881-4E2C-84BB-19D89E2D78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881-4E2C-84BB-19D89E2D78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881-4E2C-84BB-19D89E2D78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881-4E2C-84BB-19D89E2D78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881-4E2C-84BB-19D89E2D7812}"/>
              </c:ext>
            </c:extLst>
          </c:dPt>
          <c:dLbls>
            <c:dLbl>
              <c:idx val="0"/>
              <c:layout>
                <c:manualLayout>
                  <c:x val="0.19878387300994313"/>
                  <c:y val="0.109376785133829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881-4E2C-84BB-19D89E2D7812}"/>
                </c:ext>
              </c:extLst>
            </c:dLbl>
            <c:dLbl>
              <c:idx val="1"/>
              <c:layout>
                <c:manualLayout>
                  <c:x val="6.4300346451517179E-2"/>
                  <c:y val="0.1869390303318883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881-4E2C-84BB-19D89E2D7812}"/>
                </c:ext>
              </c:extLst>
            </c:dLbl>
            <c:dLbl>
              <c:idx val="2"/>
              <c:layout>
                <c:manualLayout>
                  <c:x val="-4.6934693209231097E-2"/>
                  <c:y val="-7.592812217373005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881-4E2C-84BB-19D89E2D7812}"/>
                </c:ext>
              </c:extLst>
            </c:dLbl>
            <c:dLbl>
              <c:idx val="3"/>
              <c:layout>
                <c:manualLayout>
                  <c:x val="-0.1274592530810304"/>
                  <c:y val="0.193545545743282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881-4E2C-84BB-19D89E2D7812}"/>
                </c:ext>
              </c:extLst>
            </c:dLbl>
            <c:dLbl>
              <c:idx val="4"/>
              <c:layout>
                <c:manualLayout>
                  <c:x val="-7.0454905159754971E-2"/>
                  <c:y val="3.558609571101803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881-4E2C-84BB-19D89E2D78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集計結果'!$B$628:$C$632</c:f>
              <c:strCache>
                <c:ptCount val="5"/>
                <c:pt idx="0">
                  <c:v>半年程度であれば地域で勤務する意志はある</c:v>
                </c:pt>
                <c:pt idx="1">
                  <c:v>１年程度の大学病院等とのローテーションであれば地域で勤務する意志はある</c:v>
                </c:pt>
                <c:pt idx="2">
                  <c:v>２～４年程度の大学病院等とのローテーションであれば地域で勤務する意志はある</c:v>
                </c:pt>
                <c:pt idx="3">
                  <c:v>５年以上は継続して地域で勤務したい</c:v>
                </c:pt>
                <c:pt idx="4">
                  <c:v>10年以上は継続して地域で勤務したい</c:v>
                </c:pt>
              </c:strCache>
            </c:strRef>
          </c:cat>
          <c:val>
            <c:numRef>
              <c:f>'R3 集計結果'!$D$628:$D$632</c:f>
              <c:numCache>
                <c:formatCode>General</c:formatCode>
                <c:ptCount val="5"/>
                <c:pt idx="0">
                  <c:v>12</c:v>
                </c:pt>
                <c:pt idx="1">
                  <c:v>77</c:v>
                </c:pt>
                <c:pt idx="2">
                  <c:v>120</c:v>
                </c:pt>
                <c:pt idx="3">
                  <c:v>15</c:v>
                </c:pt>
                <c:pt idx="4">
                  <c:v>12</c:v>
                </c:pt>
              </c:numCache>
            </c:numRef>
          </c:val>
          <c:extLst>
            <c:ext xmlns:c16="http://schemas.microsoft.com/office/drawing/2014/chart" uri="{C3380CC4-5D6E-409C-BE32-E72D297353CC}">
              <c16:uniqueId val="{0000000A-B881-4E2C-84BB-19D89E2D7812}"/>
            </c:ext>
          </c:extLst>
        </c:ser>
        <c:ser>
          <c:idx val="1"/>
          <c:order val="1"/>
          <c:tx>
            <c:strRef>
              <c:f>'R3 集計結果'!$E$627</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881-4E2C-84BB-19D89E2D78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881-4E2C-84BB-19D89E2D78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881-4E2C-84BB-19D89E2D78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881-4E2C-84BB-19D89E2D78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881-4E2C-84BB-19D89E2D7812}"/>
              </c:ext>
            </c:extLst>
          </c:dPt>
          <c:cat>
            <c:strRef>
              <c:f>'R3 集計結果'!$B$628:$C$632</c:f>
              <c:strCache>
                <c:ptCount val="5"/>
                <c:pt idx="0">
                  <c:v>半年程度であれば地域で勤務する意志はある</c:v>
                </c:pt>
                <c:pt idx="1">
                  <c:v>１年程度の大学病院等とのローテーションであれば地域で勤務する意志はある</c:v>
                </c:pt>
                <c:pt idx="2">
                  <c:v>２～４年程度の大学病院等とのローテーションであれば地域で勤務する意志はある</c:v>
                </c:pt>
                <c:pt idx="3">
                  <c:v>５年以上は継続して地域で勤務したい</c:v>
                </c:pt>
                <c:pt idx="4">
                  <c:v>10年以上は継続して地域で勤務したい</c:v>
                </c:pt>
              </c:strCache>
            </c:strRef>
          </c:cat>
          <c:val>
            <c:numRef>
              <c:f>'R3 集計結果'!$E$628:$E$632</c:f>
              <c:numCache>
                <c:formatCode>\(0.0%\)</c:formatCode>
                <c:ptCount val="5"/>
                <c:pt idx="0">
                  <c:v>5.0847457627118647E-2</c:v>
                </c:pt>
                <c:pt idx="1">
                  <c:v>0.32627118644067798</c:v>
                </c:pt>
                <c:pt idx="2">
                  <c:v>0.50847457627118642</c:v>
                </c:pt>
                <c:pt idx="3">
                  <c:v>6.3559322033898302E-2</c:v>
                </c:pt>
                <c:pt idx="4">
                  <c:v>5.0847457627118647E-2</c:v>
                </c:pt>
              </c:numCache>
            </c:numRef>
          </c:val>
          <c:extLst>
            <c:ext xmlns:c16="http://schemas.microsoft.com/office/drawing/2014/chart" uri="{C3380CC4-5D6E-409C-BE32-E72D297353CC}">
              <c16:uniqueId val="{00000015-B881-4E2C-84BB-19D89E2D781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'R3 集計結果'!$F$651</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D1F-49C9-8812-85E7A797D94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D1F-49C9-8812-85E7A797D94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D1F-49C9-8812-85E7A797D94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D1F-49C9-8812-85E7A797D94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D1F-49C9-8812-85E7A797D94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D1F-49C9-8812-85E7A797D94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D1F-49C9-8812-85E7A797D94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D1F-49C9-8812-85E7A797D94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D1F-49C9-8812-85E7A797D944}"/>
              </c:ext>
            </c:extLst>
          </c:dPt>
          <c:dLbls>
            <c:dLbl>
              <c:idx val="0"/>
              <c:layout>
                <c:manualLayout>
                  <c:x val="0.10483562813818825"/>
                  <c:y val="3.81944444444444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D1F-49C9-8812-85E7A797D944}"/>
                </c:ext>
              </c:extLst>
            </c:dLbl>
            <c:dLbl>
              <c:idx val="1"/>
              <c:layout>
                <c:manualLayout>
                  <c:x val="9.1631382596545019E-2"/>
                  <c:y val="-1.80683143773695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D1F-49C9-8812-85E7A797D944}"/>
                </c:ext>
              </c:extLst>
            </c:dLbl>
            <c:dLbl>
              <c:idx val="2"/>
              <c:layout>
                <c:manualLayout>
                  <c:x val="0.22452987309274533"/>
                  <c:y val="-0.10469889180519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D1F-49C9-8812-85E7A797D944}"/>
                </c:ext>
              </c:extLst>
            </c:dLbl>
            <c:dLbl>
              <c:idx val="3"/>
              <c:layout>
                <c:manualLayout>
                  <c:x val="2.4093611824694064E-3"/>
                  <c:y val="-4.2359288422280546E-3"/>
                </c:manualLayout>
              </c:layout>
              <c:showLegendKey val="0"/>
              <c:showVal val="0"/>
              <c:showCatName val="1"/>
              <c:showSerName val="0"/>
              <c:showPercent val="1"/>
              <c:showBubbleSize val="0"/>
              <c:extLst>
                <c:ext xmlns:c15="http://schemas.microsoft.com/office/drawing/2012/chart" uri="{CE6537A1-D6FC-4f65-9D91-7224C49458BB}">
                  <c15:layout>
                    <c:manualLayout>
                      <c:w val="0.2288001675575615"/>
                      <c:h val="0.22724555263925342"/>
                    </c:manualLayout>
                  </c15:layout>
                </c:ext>
                <c:ext xmlns:c16="http://schemas.microsoft.com/office/drawing/2014/chart" uri="{C3380CC4-5D6E-409C-BE32-E72D297353CC}">
                  <c16:uniqueId val="{00000007-5D1F-49C9-8812-85E7A797D9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集計結果'!$B$652:$E$660</c:f>
              <c:strCache>
                <c:ptCount val="9"/>
                <c:pt idx="0">
                  <c:v>希望する内容の仕事ができないため</c:v>
                </c:pt>
                <c:pt idx="1">
                  <c:v>子どもの教育環境に不安があるため</c:v>
                </c:pt>
                <c:pt idx="2">
                  <c:v>労働環境に不安があるため</c:v>
                </c:pt>
                <c:pt idx="3">
                  <c:v>元の勤務地/希望する勤務地に行ける保証がないため</c:v>
                </c:pt>
                <c:pt idx="4">
                  <c:v>専門医等の資格取得に影響するため</c:v>
                </c:pt>
                <c:pt idx="5">
                  <c:v>両親等親族の介護に不安があるため</c:v>
                </c:pt>
                <c:pt idx="6">
                  <c:v>家族の理解が得られないため</c:v>
                </c:pt>
                <c:pt idx="7">
                  <c:v>経済的理由（収入・処遇）のため</c:v>
                </c:pt>
                <c:pt idx="8">
                  <c:v>その他</c:v>
                </c:pt>
              </c:strCache>
            </c:strRef>
          </c:cat>
          <c:val>
            <c:numRef>
              <c:f>'R3 集計結果'!$F$652:$F$660</c:f>
              <c:numCache>
                <c:formatCode>General</c:formatCode>
                <c:ptCount val="9"/>
                <c:pt idx="0">
                  <c:v>25</c:v>
                </c:pt>
                <c:pt idx="1">
                  <c:v>42</c:v>
                </c:pt>
                <c:pt idx="2">
                  <c:v>38</c:v>
                </c:pt>
                <c:pt idx="3">
                  <c:v>22</c:v>
                </c:pt>
                <c:pt idx="4">
                  <c:v>17</c:v>
                </c:pt>
                <c:pt idx="5">
                  <c:v>23</c:v>
                </c:pt>
                <c:pt idx="6">
                  <c:v>10</c:v>
                </c:pt>
                <c:pt idx="7">
                  <c:v>5</c:v>
                </c:pt>
                <c:pt idx="8">
                  <c:v>10</c:v>
                </c:pt>
              </c:numCache>
            </c:numRef>
          </c:val>
          <c:extLst>
            <c:ext xmlns:c16="http://schemas.microsoft.com/office/drawing/2014/chart" uri="{C3380CC4-5D6E-409C-BE32-E72D297353CC}">
              <c16:uniqueId val="{00000012-5D1F-49C9-8812-85E7A797D944}"/>
            </c:ext>
          </c:extLst>
        </c:ser>
        <c:ser>
          <c:idx val="1"/>
          <c:order val="1"/>
          <c:tx>
            <c:strRef>
              <c:f>'R3 集計結果'!$G$651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4-5D1F-49C9-8812-85E7A797D94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5D1F-49C9-8812-85E7A797D94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5D1F-49C9-8812-85E7A797D94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5D1F-49C9-8812-85E7A797D94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5D1F-49C9-8812-85E7A797D94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5D1F-49C9-8812-85E7A797D94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5D1F-49C9-8812-85E7A797D94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5D1F-49C9-8812-85E7A797D94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5D1F-49C9-8812-85E7A797D944}"/>
              </c:ext>
            </c:extLst>
          </c:dPt>
          <c:cat>
            <c:strRef>
              <c:f>'R3 集計結果'!$B$652:$E$660</c:f>
              <c:strCache>
                <c:ptCount val="9"/>
                <c:pt idx="0">
                  <c:v>希望する内容の仕事ができないため</c:v>
                </c:pt>
                <c:pt idx="1">
                  <c:v>子どもの教育環境に不安があるため</c:v>
                </c:pt>
                <c:pt idx="2">
                  <c:v>労働環境に不安があるため</c:v>
                </c:pt>
                <c:pt idx="3">
                  <c:v>元の勤務地/希望する勤務地に行ける保証がないため</c:v>
                </c:pt>
                <c:pt idx="4">
                  <c:v>専門医等の資格取得に影響するため</c:v>
                </c:pt>
                <c:pt idx="5">
                  <c:v>両親等親族の介護に不安があるため</c:v>
                </c:pt>
                <c:pt idx="6">
                  <c:v>家族の理解が得られないため</c:v>
                </c:pt>
                <c:pt idx="7">
                  <c:v>経済的理由（収入・処遇）のため</c:v>
                </c:pt>
                <c:pt idx="8">
                  <c:v>その他</c:v>
                </c:pt>
              </c:strCache>
            </c:strRef>
          </c:cat>
          <c:val>
            <c:numRef>
              <c:f>'R3 集計結果'!$G$652:$G$660</c:f>
              <c:numCache>
                <c:formatCode>\(0.0%\)</c:formatCode>
                <c:ptCount val="9"/>
                <c:pt idx="0">
                  <c:v>0.13020833333333334</c:v>
                </c:pt>
                <c:pt idx="1">
                  <c:v>0.21875</c:v>
                </c:pt>
                <c:pt idx="2">
                  <c:v>0.19791666666666666</c:v>
                </c:pt>
                <c:pt idx="3">
                  <c:v>0.11458333333333333</c:v>
                </c:pt>
                <c:pt idx="4">
                  <c:v>8.8541666666666671E-2</c:v>
                </c:pt>
                <c:pt idx="5">
                  <c:v>0.11979166666666667</c:v>
                </c:pt>
                <c:pt idx="6">
                  <c:v>5.2083333333333336E-2</c:v>
                </c:pt>
                <c:pt idx="7">
                  <c:v>2.6041666666666668E-2</c:v>
                </c:pt>
                <c:pt idx="8">
                  <c:v>5.2083333333333336E-2</c:v>
                </c:pt>
              </c:numCache>
            </c:numRef>
          </c:val>
          <c:extLst>
            <c:ext xmlns:c16="http://schemas.microsoft.com/office/drawing/2014/chart" uri="{C3380CC4-5D6E-409C-BE32-E72D297353CC}">
              <c16:uniqueId val="{00000025-5D1F-49C9-8812-85E7A797D94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'R3 集計結果'!$D$110</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3B7-44A4-9FBE-7A017763A9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3B7-44A4-9FBE-7A017763A9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3B7-44A4-9FBE-7A017763A9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3B7-44A4-9FBE-7A017763A9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3B7-44A4-9FBE-7A017763A972}"/>
              </c:ext>
            </c:extLst>
          </c:dPt>
          <c:dLbls>
            <c:dLbl>
              <c:idx val="3"/>
              <c:delete val="1"/>
              <c:extLst>
                <c:ext xmlns:c15="http://schemas.microsoft.com/office/drawing/2012/chart" uri="{CE6537A1-D6FC-4f65-9D91-7224C49458BB}"/>
                <c:ext xmlns:c16="http://schemas.microsoft.com/office/drawing/2014/chart" uri="{C3380CC4-5D6E-409C-BE32-E72D297353CC}">
                  <c16:uniqueId val="{00000007-D3B7-44A4-9FBE-7A017763A972}"/>
                </c:ext>
              </c:extLst>
            </c:dLbl>
            <c:dLbl>
              <c:idx val="4"/>
              <c:layout>
                <c:manualLayout>
                  <c:x val="0.14043982713351302"/>
                  <c:y val="-0.3032690042877047"/>
                </c:manualLayout>
              </c:layout>
              <c:showLegendKey val="0"/>
              <c:showVal val="0"/>
              <c:showCatName val="1"/>
              <c:showSerName val="0"/>
              <c:showPercent val="1"/>
              <c:showBubbleSize val="0"/>
              <c:extLst>
                <c:ext xmlns:c15="http://schemas.microsoft.com/office/drawing/2012/chart" uri="{CE6537A1-D6FC-4f65-9D91-7224C49458BB}">
                  <c15:layout>
                    <c:manualLayout>
                      <c:w val="0.23755857128160043"/>
                      <c:h val="0.29399890961295033"/>
                    </c:manualLayout>
                  </c15:layout>
                </c:ext>
                <c:ext xmlns:c16="http://schemas.microsoft.com/office/drawing/2014/chart" uri="{C3380CC4-5D6E-409C-BE32-E72D297353CC}">
                  <c16:uniqueId val="{00000009-D3B7-44A4-9FBE-7A017763A9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集計結果'!$C$111:$C$115</c:f>
              <c:strCache>
                <c:ptCount val="5"/>
                <c:pt idx="0">
                  <c:v>６年生</c:v>
                </c:pt>
                <c:pt idx="1">
                  <c:v>５年生</c:v>
                </c:pt>
                <c:pt idx="2">
                  <c:v>４年生</c:v>
                </c:pt>
                <c:pt idx="3">
                  <c:v>３年生以前</c:v>
                </c:pt>
                <c:pt idx="4">
                  <c:v>無回答or不参加</c:v>
                </c:pt>
              </c:strCache>
            </c:strRef>
          </c:cat>
          <c:val>
            <c:numRef>
              <c:f>'R3 集計結果'!$D$111:$D$115</c:f>
              <c:numCache>
                <c:formatCode>General</c:formatCode>
                <c:ptCount val="5"/>
                <c:pt idx="0">
                  <c:v>25</c:v>
                </c:pt>
                <c:pt idx="1">
                  <c:v>117</c:v>
                </c:pt>
                <c:pt idx="2">
                  <c:v>24</c:v>
                </c:pt>
                <c:pt idx="3">
                  <c:v>1</c:v>
                </c:pt>
                <c:pt idx="4">
                  <c:v>163</c:v>
                </c:pt>
              </c:numCache>
            </c:numRef>
          </c:val>
          <c:extLst>
            <c:ext xmlns:c16="http://schemas.microsoft.com/office/drawing/2014/chart" uri="{C3380CC4-5D6E-409C-BE32-E72D297353CC}">
              <c16:uniqueId val="{0000000A-D3B7-44A4-9FBE-7A017763A972}"/>
            </c:ext>
          </c:extLst>
        </c:ser>
        <c:ser>
          <c:idx val="1"/>
          <c:order val="1"/>
          <c:tx>
            <c:strRef>
              <c:f>'R3 集計結果'!$E$110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3B7-44A4-9FBE-7A017763A9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3B7-44A4-9FBE-7A017763A9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3B7-44A4-9FBE-7A017763A9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3B7-44A4-9FBE-7A017763A9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3B7-44A4-9FBE-7A017763A972}"/>
              </c:ext>
            </c:extLst>
          </c:dPt>
          <c:cat>
            <c:strRef>
              <c:f>'R3 集計結果'!$C$111:$C$115</c:f>
              <c:strCache>
                <c:ptCount val="5"/>
                <c:pt idx="0">
                  <c:v>６年生</c:v>
                </c:pt>
                <c:pt idx="1">
                  <c:v>５年生</c:v>
                </c:pt>
                <c:pt idx="2">
                  <c:v>４年生</c:v>
                </c:pt>
                <c:pt idx="3">
                  <c:v>３年生以前</c:v>
                </c:pt>
                <c:pt idx="4">
                  <c:v>無回答or不参加</c:v>
                </c:pt>
              </c:strCache>
            </c:strRef>
          </c:cat>
          <c:val>
            <c:numRef>
              <c:f>'R3 集計結果'!$E$111:$E$115</c:f>
              <c:numCache>
                <c:formatCode>\(0.0%\)</c:formatCode>
                <c:ptCount val="5"/>
                <c:pt idx="0">
                  <c:v>7.575757575757576E-2</c:v>
                </c:pt>
                <c:pt idx="1">
                  <c:v>0.35454545454545455</c:v>
                </c:pt>
                <c:pt idx="2">
                  <c:v>7.2727272727272724E-2</c:v>
                </c:pt>
                <c:pt idx="3">
                  <c:v>3.0303030303030303E-3</c:v>
                </c:pt>
                <c:pt idx="4">
                  <c:v>0.49393939393939396</c:v>
                </c:pt>
              </c:numCache>
            </c:numRef>
          </c:val>
          <c:extLst>
            <c:ext xmlns:c16="http://schemas.microsoft.com/office/drawing/2014/chart" uri="{C3380CC4-5D6E-409C-BE32-E72D297353CC}">
              <c16:uniqueId val="{00000015-D3B7-44A4-9FBE-7A017763A97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10503686950958"/>
          <c:y val="0.13162526466421601"/>
          <c:w val="0.24763663275211314"/>
          <c:h val="0.83729589496461343"/>
        </c:manualLayout>
      </c:layout>
      <c:pieChart>
        <c:varyColors val="1"/>
        <c:ser>
          <c:idx val="0"/>
          <c:order val="0"/>
          <c:tx>
            <c:strRef>
              <c:f>'R3 集計結果'!$F$680</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A8-49B3-A8D7-D7EB609DC7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A8-49B3-A8D7-D7EB609DC7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A8-49B3-A8D7-D7EB609DC73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A8-49B3-A8D7-D7EB609DC73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A8-49B3-A8D7-D7EB609DC73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BA8-49B3-A8D7-D7EB609DC73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BA8-49B3-A8D7-D7EB609DC73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BA8-49B3-A8D7-D7EB609DC73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BA8-49B3-A8D7-D7EB609DC73D}"/>
              </c:ext>
            </c:extLst>
          </c:dPt>
          <c:dLbls>
            <c:dLbl>
              <c:idx val="0"/>
              <c:layout>
                <c:manualLayout>
                  <c:x val="4.624965956418655E-2"/>
                  <c:y val="-2.103953720935180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BA8-49B3-A8D7-D7EB609DC73D}"/>
                </c:ext>
              </c:extLst>
            </c:dLbl>
            <c:dLbl>
              <c:idx val="1"/>
              <c:layout>
                <c:manualLayout>
                  <c:x val="8.2703987456449454E-2"/>
                  <c:y val="-0.3449276753538051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BA8-49B3-A8D7-D7EB609DC73D}"/>
                </c:ext>
              </c:extLst>
            </c:dLbl>
            <c:dLbl>
              <c:idx val="5"/>
              <c:layout>
                <c:manualLayout>
                  <c:x val="-0.15425587572823263"/>
                  <c:y val="0.1360518803715269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BA8-49B3-A8D7-D7EB609DC7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集計結果'!$B$681:$E$689</c:f>
              <c:strCache>
                <c:ptCount val="9"/>
                <c:pt idx="0">
                  <c:v>家族の同意があること</c:v>
                </c:pt>
                <c:pt idx="1">
                  <c:v>単身赴任への配慮が充実していること</c:v>
                </c:pt>
                <c:pt idx="2">
                  <c:v>子どもの教育環境が整備されていること</c:v>
                </c:pt>
                <c:pt idx="3">
                  <c:v>現在の生活圏から交通の便が良く距離が近いこと</c:v>
                </c:pt>
                <c:pt idx="4">
                  <c:v>配偶者の居住地・勤務地であること</c:v>
                </c:pt>
                <c:pt idx="5">
                  <c:v>商業・娯楽施設が充実していること</c:v>
                </c:pt>
                <c:pt idx="6">
                  <c:v>特になし</c:v>
                </c:pt>
                <c:pt idx="7">
                  <c:v>出身地であること（又は近いこと）</c:v>
                </c:pt>
                <c:pt idx="8">
                  <c:v>その他</c:v>
                </c:pt>
              </c:strCache>
            </c:strRef>
          </c:cat>
          <c:val>
            <c:numRef>
              <c:f>'R3 集計結果'!$F$681:$F$689</c:f>
              <c:numCache>
                <c:formatCode>General</c:formatCode>
                <c:ptCount val="9"/>
                <c:pt idx="0">
                  <c:v>79</c:v>
                </c:pt>
                <c:pt idx="1">
                  <c:v>54</c:v>
                </c:pt>
                <c:pt idx="2">
                  <c:v>33</c:v>
                </c:pt>
                <c:pt idx="3">
                  <c:v>42</c:v>
                </c:pt>
                <c:pt idx="4">
                  <c:v>48</c:v>
                </c:pt>
                <c:pt idx="5">
                  <c:v>24</c:v>
                </c:pt>
                <c:pt idx="6">
                  <c:v>25</c:v>
                </c:pt>
                <c:pt idx="7">
                  <c:v>18</c:v>
                </c:pt>
                <c:pt idx="8">
                  <c:v>2</c:v>
                </c:pt>
              </c:numCache>
            </c:numRef>
          </c:val>
          <c:extLst>
            <c:ext xmlns:c16="http://schemas.microsoft.com/office/drawing/2014/chart" uri="{C3380CC4-5D6E-409C-BE32-E72D297353CC}">
              <c16:uniqueId val="{00000012-CBA8-49B3-A8D7-D7EB609DC73D}"/>
            </c:ext>
          </c:extLst>
        </c:ser>
        <c:ser>
          <c:idx val="1"/>
          <c:order val="1"/>
          <c:tx>
            <c:strRef>
              <c:f>'R3 集計結果'!$G$680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4-CBA8-49B3-A8D7-D7EB609DC7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CBA8-49B3-A8D7-D7EB609DC7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CBA8-49B3-A8D7-D7EB609DC73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CBA8-49B3-A8D7-D7EB609DC73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CBA8-49B3-A8D7-D7EB609DC73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CBA8-49B3-A8D7-D7EB609DC73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CBA8-49B3-A8D7-D7EB609DC73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CBA8-49B3-A8D7-D7EB609DC73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CBA8-49B3-A8D7-D7EB609DC73D}"/>
              </c:ext>
            </c:extLst>
          </c:dPt>
          <c:cat>
            <c:strRef>
              <c:f>'R3 集計結果'!$B$681:$E$689</c:f>
              <c:strCache>
                <c:ptCount val="9"/>
                <c:pt idx="0">
                  <c:v>家族の同意があること</c:v>
                </c:pt>
                <c:pt idx="1">
                  <c:v>単身赴任への配慮が充実していること</c:v>
                </c:pt>
                <c:pt idx="2">
                  <c:v>子どもの教育環境が整備されていること</c:v>
                </c:pt>
                <c:pt idx="3">
                  <c:v>現在の生活圏から交通の便が良く距離が近いこと</c:v>
                </c:pt>
                <c:pt idx="4">
                  <c:v>配偶者の居住地・勤務地であること</c:v>
                </c:pt>
                <c:pt idx="5">
                  <c:v>商業・娯楽施設が充実していること</c:v>
                </c:pt>
                <c:pt idx="6">
                  <c:v>特になし</c:v>
                </c:pt>
                <c:pt idx="7">
                  <c:v>出身地であること（又は近いこと）</c:v>
                </c:pt>
                <c:pt idx="8">
                  <c:v>その他</c:v>
                </c:pt>
              </c:strCache>
            </c:strRef>
          </c:cat>
          <c:val>
            <c:numRef>
              <c:f>'R3 集計結果'!$G$681:$G$689</c:f>
              <c:numCache>
                <c:formatCode>\(0.0%\)</c:formatCode>
                <c:ptCount val="9"/>
                <c:pt idx="0">
                  <c:v>0.24307692307692308</c:v>
                </c:pt>
                <c:pt idx="1">
                  <c:v>0.16615384615384615</c:v>
                </c:pt>
                <c:pt idx="2">
                  <c:v>0.10153846153846154</c:v>
                </c:pt>
                <c:pt idx="3">
                  <c:v>0.12923076923076923</c:v>
                </c:pt>
                <c:pt idx="4">
                  <c:v>0.14769230769230771</c:v>
                </c:pt>
                <c:pt idx="5">
                  <c:v>7.3846153846153853E-2</c:v>
                </c:pt>
                <c:pt idx="6">
                  <c:v>7.6923076923076927E-2</c:v>
                </c:pt>
                <c:pt idx="7">
                  <c:v>5.5384615384615386E-2</c:v>
                </c:pt>
                <c:pt idx="8">
                  <c:v>6.1538461538461538E-3</c:v>
                </c:pt>
              </c:numCache>
            </c:numRef>
          </c:val>
          <c:extLst>
            <c:ext xmlns:c16="http://schemas.microsoft.com/office/drawing/2014/chart" uri="{C3380CC4-5D6E-409C-BE32-E72D297353CC}">
              <c16:uniqueId val="{00000025-CBA8-49B3-A8D7-D7EB609DC73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196700802814516"/>
          <c:y val="0.13162526466421601"/>
          <c:w val="0.23633841817838033"/>
          <c:h val="0.80587513737303673"/>
        </c:manualLayout>
      </c:layout>
      <c:pieChart>
        <c:varyColors val="1"/>
        <c:ser>
          <c:idx val="0"/>
          <c:order val="0"/>
          <c:tx>
            <c:strRef>
              <c:f>'R3 集計結果'!$F$704</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05-4682-85AF-FDA931F292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05-4682-85AF-FDA931F292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05-4682-85AF-FDA931F292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C05-4682-85AF-FDA931F292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C05-4682-85AF-FDA931F292E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C05-4682-85AF-FDA931F292E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C05-4682-85AF-FDA931F292E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C05-4682-85AF-FDA931F292E3}"/>
              </c:ext>
            </c:extLst>
          </c:dPt>
          <c:dLbls>
            <c:dLbl>
              <c:idx val="0"/>
              <c:layout>
                <c:manualLayout>
                  <c:x val="2.2225234145164269E-2"/>
                  <c:y val="-0.1890396480479297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C05-4682-85AF-FDA931F292E3}"/>
                </c:ext>
              </c:extLst>
            </c:dLbl>
            <c:dLbl>
              <c:idx val="2"/>
              <c:layout>
                <c:manualLayout>
                  <c:x val="-2.5119171294233123E-2"/>
                  <c:y val="0.124697358726583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C05-4682-85AF-FDA931F292E3}"/>
                </c:ext>
              </c:extLst>
            </c:dLbl>
            <c:dLbl>
              <c:idx val="6"/>
              <c:delete val="1"/>
              <c:extLst>
                <c:ext xmlns:c15="http://schemas.microsoft.com/office/drawing/2012/chart" uri="{CE6537A1-D6FC-4f65-9D91-7224C49458BB}"/>
                <c:ext xmlns:c16="http://schemas.microsoft.com/office/drawing/2014/chart" uri="{C3380CC4-5D6E-409C-BE32-E72D297353CC}">
                  <c16:uniqueId val="{0000000D-6C05-4682-85AF-FDA931F292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'R3 集計結果'!$B$705:$E$712</c:f>
              <c:strCache>
                <c:ptCount val="8"/>
                <c:pt idx="0">
                  <c:v>自分と交代できる医師がいること</c:v>
                </c:pt>
                <c:pt idx="1">
                  <c:v>病院の施設・設備が整っていること</c:v>
                </c:pt>
                <c:pt idx="2">
                  <c:v>専門研修プログラム施設であること</c:v>
                </c:pt>
                <c:pt idx="3">
                  <c:v>他病院とのネットワーク・連携があること</c:v>
                </c:pt>
                <c:pt idx="4">
                  <c:v>地域の中核病院であること</c:v>
                </c:pt>
                <c:pt idx="5">
                  <c:v>特になし</c:v>
                </c:pt>
                <c:pt idx="6">
                  <c:v>入院のない小規模の診療所であること</c:v>
                </c:pt>
                <c:pt idx="7">
                  <c:v>その他</c:v>
                </c:pt>
              </c:strCache>
            </c:strRef>
          </c:cat>
          <c:val>
            <c:numRef>
              <c:f>'R3 集計結果'!$F$705:$F$712</c:f>
              <c:numCache>
                <c:formatCode>General</c:formatCode>
                <c:ptCount val="8"/>
                <c:pt idx="0">
                  <c:v>159</c:v>
                </c:pt>
                <c:pt idx="1">
                  <c:v>70</c:v>
                </c:pt>
                <c:pt idx="2">
                  <c:v>48</c:v>
                </c:pt>
                <c:pt idx="3">
                  <c:v>20</c:v>
                </c:pt>
                <c:pt idx="4">
                  <c:v>13</c:v>
                </c:pt>
                <c:pt idx="5">
                  <c:v>13</c:v>
                </c:pt>
                <c:pt idx="6">
                  <c:v>1</c:v>
                </c:pt>
                <c:pt idx="7">
                  <c:v>2</c:v>
                </c:pt>
              </c:numCache>
            </c:numRef>
          </c:val>
          <c:extLst>
            <c:ext xmlns:c16="http://schemas.microsoft.com/office/drawing/2014/chart" uri="{C3380CC4-5D6E-409C-BE32-E72D297353CC}">
              <c16:uniqueId val="{00000010-6C05-4682-85AF-FDA931F292E3}"/>
            </c:ext>
          </c:extLst>
        </c:ser>
        <c:ser>
          <c:idx val="1"/>
          <c:order val="1"/>
          <c:tx>
            <c:strRef>
              <c:f>'R3 集計結果'!$G$704</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C05-4682-85AF-FDA931F292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C05-4682-85AF-FDA931F292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C05-4682-85AF-FDA931F292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C05-4682-85AF-FDA931F292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C05-4682-85AF-FDA931F292E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C05-4682-85AF-FDA931F292E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C05-4682-85AF-FDA931F292E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C05-4682-85AF-FDA931F292E3}"/>
              </c:ext>
            </c:extLst>
          </c:dPt>
          <c:cat>
            <c:strRef>
              <c:f>'R3 集計結果'!$B$705:$E$712</c:f>
              <c:strCache>
                <c:ptCount val="8"/>
                <c:pt idx="0">
                  <c:v>自分と交代できる医師がいること</c:v>
                </c:pt>
                <c:pt idx="1">
                  <c:v>病院の施設・設備が整っていること</c:v>
                </c:pt>
                <c:pt idx="2">
                  <c:v>専門研修プログラム施設であること</c:v>
                </c:pt>
                <c:pt idx="3">
                  <c:v>他病院とのネットワーク・連携があること</c:v>
                </c:pt>
                <c:pt idx="4">
                  <c:v>地域の中核病院であること</c:v>
                </c:pt>
                <c:pt idx="5">
                  <c:v>特になし</c:v>
                </c:pt>
                <c:pt idx="6">
                  <c:v>入院のない小規模の診療所であること</c:v>
                </c:pt>
                <c:pt idx="7">
                  <c:v>その他</c:v>
                </c:pt>
              </c:strCache>
            </c:strRef>
          </c:cat>
          <c:val>
            <c:numRef>
              <c:f>'R3 集計結果'!$G$705:$G$712</c:f>
              <c:numCache>
                <c:formatCode>\(0.0%\)</c:formatCode>
                <c:ptCount val="8"/>
                <c:pt idx="0">
                  <c:v>0.48773006134969327</c:v>
                </c:pt>
                <c:pt idx="1">
                  <c:v>0.21472392638036811</c:v>
                </c:pt>
                <c:pt idx="2">
                  <c:v>0.14723926380368099</c:v>
                </c:pt>
                <c:pt idx="3">
                  <c:v>6.1349693251533742E-2</c:v>
                </c:pt>
                <c:pt idx="4">
                  <c:v>3.9877300613496931E-2</c:v>
                </c:pt>
                <c:pt idx="5">
                  <c:v>3.9877300613496931E-2</c:v>
                </c:pt>
                <c:pt idx="6">
                  <c:v>3.0674846625766872E-3</c:v>
                </c:pt>
                <c:pt idx="7">
                  <c:v>6.1349693251533744E-3</c:v>
                </c:pt>
              </c:numCache>
            </c:numRef>
          </c:val>
          <c:extLst>
            <c:ext xmlns:c16="http://schemas.microsoft.com/office/drawing/2014/chart" uri="{C3380CC4-5D6E-409C-BE32-E72D297353CC}">
              <c16:uniqueId val="{00000021-6C05-4682-85AF-FDA931F292E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609488390137387"/>
          <c:y val="0.13307155587347388"/>
          <c:w val="0.23324467042661481"/>
          <c:h val="0.82367555356183053"/>
        </c:manualLayout>
      </c:layout>
      <c:pieChart>
        <c:varyColors val="1"/>
        <c:ser>
          <c:idx val="0"/>
          <c:order val="0"/>
          <c:tx>
            <c:strRef>
              <c:f>'R3 集計結果'!$F$726</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22-4EA1-B05C-ED8DF97D18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22-4EA1-B05C-ED8DF97D18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22-4EA1-B05C-ED8DF97D18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22-4EA1-B05C-ED8DF97D18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22-4EA1-B05C-ED8DF97D18B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22-4EA1-B05C-ED8DF97D18B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22-4EA1-B05C-ED8DF97D18B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E22-4EA1-B05C-ED8DF97D18BB}"/>
              </c:ext>
            </c:extLst>
          </c:dPt>
          <c:dLbls>
            <c:dLbl>
              <c:idx val="0"/>
              <c:layout>
                <c:manualLayout>
                  <c:x val="0.12806432767109524"/>
                  <c:y val="-9.13912497019515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E22-4EA1-B05C-ED8DF97D18BB}"/>
                </c:ext>
              </c:extLst>
            </c:dLbl>
            <c:dLbl>
              <c:idx val="1"/>
              <c:layout>
                <c:manualLayout>
                  <c:x val="-8.2891949985995292E-2"/>
                  <c:y val="-4.641422469013065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E22-4EA1-B05C-ED8DF97D18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'R3 集計結果'!$B$727:$E$734</c:f>
              <c:strCache>
                <c:ptCount val="8"/>
                <c:pt idx="0">
                  <c:v>給与や手当が良いこと</c:v>
                </c:pt>
                <c:pt idx="1">
                  <c:v>医師の勤務環境改善に取り組まれていること</c:v>
                </c:pt>
                <c:pt idx="2">
                  <c:v>医師の勤務環境に対して地域の理解があること</c:v>
                </c:pt>
                <c:pt idx="3">
                  <c:v>期間限定であること</c:v>
                </c:pt>
                <c:pt idx="4">
                  <c:v>居住環境が整備されていること</c:v>
                </c:pt>
                <c:pt idx="5">
                  <c:v>専門医取得後であること</c:v>
                </c:pt>
                <c:pt idx="6">
                  <c:v>特になし</c:v>
                </c:pt>
                <c:pt idx="7">
                  <c:v>その他</c:v>
                </c:pt>
              </c:strCache>
            </c:strRef>
          </c:cat>
          <c:val>
            <c:numRef>
              <c:f>'R3 集計結果'!$F$727:$F$734</c:f>
              <c:numCache>
                <c:formatCode>General</c:formatCode>
                <c:ptCount val="8"/>
                <c:pt idx="0">
                  <c:v>127</c:v>
                </c:pt>
                <c:pt idx="1">
                  <c:v>109</c:v>
                </c:pt>
                <c:pt idx="2">
                  <c:v>19</c:v>
                </c:pt>
                <c:pt idx="3">
                  <c:v>20</c:v>
                </c:pt>
                <c:pt idx="4">
                  <c:v>17</c:v>
                </c:pt>
                <c:pt idx="5">
                  <c:v>8</c:v>
                </c:pt>
                <c:pt idx="6">
                  <c:v>12</c:v>
                </c:pt>
                <c:pt idx="7">
                  <c:v>3</c:v>
                </c:pt>
              </c:numCache>
            </c:numRef>
          </c:val>
          <c:extLst>
            <c:ext xmlns:c16="http://schemas.microsoft.com/office/drawing/2014/chart" uri="{C3380CC4-5D6E-409C-BE32-E72D297353CC}">
              <c16:uniqueId val="{00000010-4E22-4EA1-B05C-ED8DF97D18BB}"/>
            </c:ext>
          </c:extLst>
        </c:ser>
        <c:ser>
          <c:idx val="1"/>
          <c:order val="1"/>
          <c:tx>
            <c:strRef>
              <c:f>'R3 集計結果'!$G$726</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4E22-4EA1-B05C-ED8DF97D18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4E22-4EA1-B05C-ED8DF97D18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4E22-4EA1-B05C-ED8DF97D18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4E22-4EA1-B05C-ED8DF97D18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4E22-4EA1-B05C-ED8DF97D18B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4E22-4EA1-B05C-ED8DF97D18B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4E22-4EA1-B05C-ED8DF97D18B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4E22-4EA1-B05C-ED8DF97D18BB}"/>
              </c:ext>
            </c:extLst>
          </c:dPt>
          <c:cat>
            <c:strRef>
              <c:f>'R3 集計結果'!$B$727:$E$734</c:f>
              <c:strCache>
                <c:ptCount val="8"/>
                <c:pt idx="0">
                  <c:v>給与や手当が良いこと</c:v>
                </c:pt>
                <c:pt idx="1">
                  <c:v>医師の勤務環境改善に取り組まれていること</c:v>
                </c:pt>
                <c:pt idx="2">
                  <c:v>医師の勤務環境に対して地域の理解があること</c:v>
                </c:pt>
                <c:pt idx="3">
                  <c:v>期間限定であること</c:v>
                </c:pt>
                <c:pt idx="4">
                  <c:v>居住環境が整備されていること</c:v>
                </c:pt>
                <c:pt idx="5">
                  <c:v>専門医取得後であること</c:v>
                </c:pt>
                <c:pt idx="6">
                  <c:v>特になし</c:v>
                </c:pt>
                <c:pt idx="7">
                  <c:v>その他</c:v>
                </c:pt>
              </c:strCache>
            </c:strRef>
          </c:cat>
          <c:val>
            <c:numRef>
              <c:f>'R3 集計結果'!$G$727:$G$734</c:f>
              <c:numCache>
                <c:formatCode>\(0.0%\)</c:formatCode>
                <c:ptCount val="8"/>
                <c:pt idx="0">
                  <c:v>0.40317460317460319</c:v>
                </c:pt>
                <c:pt idx="1">
                  <c:v>0.34603174603174602</c:v>
                </c:pt>
                <c:pt idx="2">
                  <c:v>6.0317460317460318E-2</c:v>
                </c:pt>
                <c:pt idx="3">
                  <c:v>6.3492063492063489E-2</c:v>
                </c:pt>
                <c:pt idx="4">
                  <c:v>5.3968253968253971E-2</c:v>
                </c:pt>
                <c:pt idx="5">
                  <c:v>2.5396825396825397E-2</c:v>
                </c:pt>
                <c:pt idx="6">
                  <c:v>3.8095238095238099E-2</c:v>
                </c:pt>
                <c:pt idx="7">
                  <c:v>9.5238095238095247E-3</c:v>
                </c:pt>
              </c:numCache>
            </c:numRef>
          </c:val>
          <c:extLst>
            <c:ext xmlns:c16="http://schemas.microsoft.com/office/drawing/2014/chart" uri="{C3380CC4-5D6E-409C-BE32-E72D297353CC}">
              <c16:uniqueId val="{00000021-4E22-4EA1-B05C-ED8DF97D18B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178984819924558"/>
          <c:y val="0.1289041629828214"/>
          <c:w val="0.61076180161428362"/>
          <c:h val="0.65164038064816665"/>
        </c:manualLayout>
      </c:layout>
      <c:pieChart>
        <c:varyColors val="1"/>
        <c:ser>
          <c:idx val="0"/>
          <c:order val="0"/>
          <c:tx>
            <c:strRef>
              <c:f>'R3 集計結果'!$D$120</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B2-43B3-B8D2-73B57C4EAF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B2-43B3-B8D2-73B57C4EAF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B2-43B3-B8D2-73B57C4EAF88}"/>
              </c:ext>
            </c:extLst>
          </c:dPt>
          <c:dLbls>
            <c:dLbl>
              <c:idx val="0"/>
              <c:layout>
                <c:manualLayout>
                  <c:x val="-0.24674241766510399"/>
                  <c:y val="-0.253824479343663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0B2-43B3-B8D2-73B57C4EAF88}"/>
                </c:ext>
              </c:extLst>
            </c:dLbl>
            <c:dLbl>
              <c:idx val="1"/>
              <c:layout>
                <c:manualLayout>
                  <c:x val="2.6939477061927206E-2"/>
                  <c:y val="0.20278189734668062"/>
                </c:manualLayout>
              </c:layout>
              <c:showLegendKey val="0"/>
              <c:showVal val="0"/>
              <c:showCatName val="1"/>
              <c:showSerName val="0"/>
              <c:showPercent val="1"/>
              <c:showBubbleSize val="0"/>
              <c:extLst>
                <c:ext xmlns:c15="http://schemas.microsoft.com/office/drawing/2012/chart" uri="{CE6537A1-D6FC-4f65-9D91-7224C49458BB}">
                  <c15:layout>
                    <c:manualLayout>
                      <c:w val="0.33382533178709489"/>
                      <c:h val="0.47701215537405584"/>
                    </c:manualLayout>
                  </c15:layout>
                </c:ext>
                <c:ext xmlns:c16="http://schemas.microsoft.com/office/drawing/2014/chart" uri="{C3380CC4-5D6E-409C-BE32-E72D297353CC}">
                  <c16:uniqueId val="{00000003-80B2-43B3-B8D2-73B57C4EAF88}"/>
                </c:ext>
              </c:extLst>
            </c:dLbl>
            <c:dLbl>
              <c:idx val="2"/>
              <c:layout>
                <c:manualLayout>
                  <c:x val="2.263222588387084E-2"/>
                  <c:y val="4.6784834916198462E-2"/>
                </c:manualLayout>
              </c:layout>
              <c:showLegendKey val="0"/>
              <c:showVal val="0"/>
              <c:showCatName val="1"/>
              <c:showSerName val="0"/>
              <c:showPercent val="1"/>
              <c:showBubbleSize val="0"/>
              <c:extLst>
                <c:ext xmlns:c15="http://schemas.microsoft.com/office/drawing/2012/chart" uri="{CE6537A1-D6FC-4f65-9D91-7224C49458BB}">
                  <c15:layout>
                    <c:manualLayout>
                      <c:w val="0.40313652355644936"/>
                      <c:h val="0.36673273821407182"/>
                    </c:manualLayout>
                  </c15:layout>
                </c:ext>
                <c:ext xmlns:c16="http://schemas.microsoft.com/office/drawing/2014/chart" uri="{C3380CC4-5D6E-409C-BE32-E72D297353CC}">
                  <c16:uniqueId val="{00000005-80B2-43B3-B8D2-73B57C4EAF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集計結果'!$C$121:$C$123</c:f>
              <c:strCache>
                <c:ptCount val="3"/>
                <c:pt idx="0">
                  <c:v>道内を中心に考えていた</c:v>
                </c:pt>
                <c:pt idx="1">
                  <c:v>道内と道外の両方とも考えていた</c:v>
                </c:pt>
                <c:pt idx="2">
                  <c:v>道外を中心に考えていた</c:v>
                </c:pt>
              </c:strCache>
            </c:strRef>
          </c:cat>
          <c:val>
            <c:numRef>
              <c:f>'R3 集計結果'!$D$121:$D$123</c:f>
              <c:numCache>
                <c:formatCode>General</c:formatCode>
                <c:ptCount val="3"/>
                <c:pt idx="0">
                  <c:v>222</c:v>
                </c:pt>
                <c:pt idx="1">
                  <c:v>31</c:v>
                </c:pt>
                <c:pt idx="2">
                  <c:v>76</c:v>
                </c:pt>
              </c:numCache>
            </c:numRef>
          </c:val>
          <c:extLst>
            <c:ext xmlns:c16="http://schemas.microsoft.com/office/drawing/2014/chart" uri="{C3380CC4-5D6E-409C-BE32-E72D297353CC}">
              <c16:uniqueId val="{00000006-80B2-43B3-B8D2-73B57C4EAF88}"/>
            </c:ext>
          </c:extLst>
        </c:ser>
        <c:ser>
          <c:idx val="1"/>
          <c:order val="1"/>
          <c:tx>
            <c:strRef>
              <c:f>'R3 集計結果'!$E$120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80B2-43B3-B8D2-73B57C4EAF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80B2-43B3-B8D2-73B57C4EAF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80B2-43B3-B8D2-73B57C4EAF88}"/>
              </c:ext>
            </c:extLst>
          </c:dPt>
          <c:cat>
            <c:strRef>
              <c:f>'R3 集計結果'!$C$121:$C$123</c:f>
              <c:strCache>
                <c:ptCount val="3"/>
                <c:pt idx="0">
                  <c:v>道内を中心に考えていた</c:v>
                </c:pt>
                <c:pt idx="1">
                  <c:v>道内と道外の両方とも考えていた</c:v>
                </c:pt>
                <c:pt idx="2">
                  <c:v>道外を中心に考えていた</c:v>
                </c:pt>
              </c:strCache>
            </c:strRef>
          </c:cat>
          <c:val>
            <c:numRef>
              <c:f>'R3 集計結果'!$E$121:$E$123</c:f>
              <c:numCache>
                <c:formatCode>\(0.0%\)</c:formatCode>
                <c:ptCount val="3"/>
                <c:pt idx="0">
                  <c:v>0.67477203647416417</c:v>
                </c:pt>
                <c:pt idx="1">
                  <c:v>9.4224924012158054E-2</c:v>
                </c:pt>
                <c:pt idx="2">
                  <c:v>0.23100303951367782</c:v>
                </c:pt>
              </c:numCache>
            </c:numRef>
          </c:val>
          <c:extLst>
            <c:ext xmlns:c16="http://schemas.microsoft.com/office/drawing/2014/chart" uri="{C3380CC4-5D6E-409C-BE32-E72D297353CC}">
              <c16:uniqueId val="{0000000D-80B2-43B3-B8D2-73B57C4EAF8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40759239027126"/>
          <c:y val="0.15850786589204435"/>
          <c:w val="0.58514360821939504"/>
          <c:h val="0.69771877336367782"/>
        </c:manualLayout>
      </c:layout>
      <c:pieChart>
        <c:varyColors val="1"/>
        <c:ser>
          <c:idx val="0"/>
          <c:order val="0"/>
          <c:tx>
            <c:strRef>
              <c:f>'R3 集計結果'!$F$128</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A0-43AB-86B9-A2BF7EDAA7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A0-43AB-86B9-A2BF7EDAA7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A0-43AB-86B9-A2BF7EDAA78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A0-43AB-86B9-A2BF7EDAA78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A0-43AB-86B9-A2BF7EDAA78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A0-43AB-86B9-A2BF7EDAA78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A0-43AB-86B9-A2BF7EDAA78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A0-43AB-86B9-A2BF7EDAA78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A0-43AB-86B9-A2BF7EDAA78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A0-43AB-86B9-A2BF7EDAA788}"/>
              </c:ext>
            </c:extLst>
          </c:dPt>
          <c:dLbls>
            <c:dLbl>
              <c:idx val="0"/>
              <c:layout>
                <c:manualLayout>
                  <c:x val="-0.17433504731868618"/>
                  <c:y val="-9.855518824567537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192378712352233"/>
                      <c:h val="0.15591943272170955"/>
                    </c:manualLayout>
                  </c15:layout>
                </c:ext>
                <c:ext xmlns:c16="http://schemas.microsoft.com/office/drawing/2014/chart" uri="{C3380CC4-5D6E-409C-BE32-E72D297353CC}">
                  <c16:uniqueId val="{00000001-77A0-43AB-86B9-A2BF7EDAA788}"/>
                </c:ext>
              </c:extLst>
            </c:dLbl>
            <c:dLbl>
              <c:idx val="3"/>
              <c:layout>
                <c:manualLayout>
                  <c:x val="-0.15846501566322538"/>
                  <c:y val="0.18153710123330866"/>
                </c:manualLayout>
              </c:layout>
              <c:tx>
                <c:rich>
                  <a:bodyPr/>
                  <a:lstStyle/>
                  <a:p>
                    <a:r>
                      <a:rPr lang="ja-JP" altLang="en-US" baseline="0"/>
                      <a:t>病院ホームページ
</a:t>
                    </a:r>
                    <a:fld id="{8F345FE2-03E7-4C35-8DE8-7A43BCFD1B50}"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1636420487948749"/>
                      <c:h val="0.15515384419915207"/>
                    </c:manualLayout>
                  </c15:layout>
                  <c15:dlblFieldTable/>
                  <c15:showDataLabelsRange val="0"/>
                </c:ext>
                <c:ext xmlns:c16="http://schemas.microsoft.com/office/drawing/2014/chart" uri="{C3380CC4-5D6E-409C-BE32-E72D297353CC}">
                  <c16:uniqueId val="{00000007-77A0-43AB-86B9-A2BF7EDAA788}"/>
                </c:ext>
              </c:extLst>
            </c:dLbl>
            <c:dLbl>
              <c:idx val="4"/>
              <c:layout>
                <c:manualLayout>
                  <c:x val="-0.14838724886550306"/>
                  <c:y val="0.1255525920616651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都道府県ホームページ
</a:t>
                    </a:r>
                    <a:fld id="{9B2C908B-1768-4451-A280-97FCAA471463}" type="PERCENTAGE">
                      <a:rPr lang="en-US" altLang="ja-JP" baseline="0"/>
                      <a:pPr>
                        <a:defRPr/>
                      </a:pPr>
                      <a:t>[パーセンテージ]</a:t>
                    </a:fld>
                    <a:endParaRPr lang="ja-JP" altLang="en-US"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617234483066557"/>
                      <c:h val="0.16942378804969174"/>
                    </c:manualLayout>
                  </c15:layout>
                  <c15:dlblFieldTable/>
                  <c15:showDataLabelsRange val="0"/>
                </c:ext>
                <c:ext xmlns:c16="http://schemas.microsoft.com/office/drawing/2014/chart" uri="{C3380CC4-5D6E-409C-BE32-E72D297353CC}">
                  <c16:uniqueId val="{00000009-77A0-43AB-86B9-A2BF7EDAA788}"/>
                </c:ext>
              </c:extLst>
            </c:dLbl>
            <c:dLbl>
              <c:idx val="5"/>
              <c:layout>
                <c:manualLayout>
                  <c:x val="-0.17455889161236046"/>
                  <c:y val="-3.5965227317338636E-3"/>
                </c:manualLayout>
              </c:layout>
              <c:tx>
                <c:rich>
                  <a:bodyPr/>
                  <a:lstStyle/>
                  <a:p>
                    <a:r>
                      <a:rPr lang="en-US" altLang="ja-JP" baseline="0"/>
                      <a:t>web</a:t>
                    </a:r>
                    <a:r>
                      <a:rPr lang="ja-JP" altLang="en-US" baseline="0"/>
                      <a:t>サイト
</a:t>
                    </a:r>
                    <a:fld id="{E5E7E46E-9C1B-46AC-8653-8430D4BFE624}"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77A0-43AB-86B9-A2BF7EDAA788}"/>
                </c:ext>
              </c:extLst>
            </c:dLbl>
            <c:dLbl>
              <c:idx val="6"/>
              <c:layout>
                <c:manualLayout>
                  <c:x val="1.601940806403471E-2"/>
                  <c:y val="9.4660784603513358E-4"/>
                </c:manualLayout>
              </c:layout>
              <c:showLegendKey val="0"/>
              <c:showVal val="0"/>
              <c:showCatName val="1"/>
              <c:showSerName val="0"/>
              <c:showPercent val="1"/>
              <c:showBubbleSize val="0"/>
              <c:extLst>
                <c:ext xmlns:c15="http://schemas.microsoft.com/office/drawing/2012/chart" uri="{CE6537A1-D6FC-4f65-9D91-7224C49458BB}">
                  <c15:layout>
                    <c:manualLayout>
                      <c:w val="0.22024634744003624"/>
                      <c:h val="0.18583633655163861"/>
                    </c:manualLayout>
                  </c15:layout>
                </c:ext>
                <c:ext xmlns:c16="http://schemas.microsoft.com/office/drawing/2014/chart" uri="{C3380CC4-5D6E-409C-BE32-E72D297353CC}">
                  <c16:uniqueId val="{0000000D-77A0-43AB-86B9-A2BF7EDAA788}"/>
                </c:ext>
              </c:extLst>
            </c:dLbl>
            <c:dLbl>
              <c:idx val="7"/>
              <c:layout>
                <c:manualLayout>
                  <c:x val="0.16352809745275762"/>
                  <c:y val="-5.422096229062510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7A0-43AB-86B9-A2BF7EDAA788}"/>
                </c:ext>
              </c:extLst>
            </c:dLbl>
            <c:dLbl>
              <c:idx val="8"/>
              <c:delete val="1"/>
              <c:extLst>
                <c:ext xmlns:c15="http://schemas.microsoft.com/office/drawing/2012/chart" uri="{CE6537A1-D6FC-4f65-9D91-7224C49458BB}"/>
                <c:ext xmlns:c16="http://schemas.microsoft.com/office/drawing/2014/chart" uri="{C3380CC4-5D6E-409C-BE32-E72D297353CC}">
                  <c16:uniqueId val="{00000011-77A0-43AB-86B9-A2BF7EDAA788}"/>
                </c:ext>
              </c:extLst>
            </c:dLbl>
            <c:dLbl>
              <c:idx val="9"/>
              <c:layout>
                <c:manualLayout>
                  <c:x val="1.2536455481423861E-2"/>
                  <c:y val="0.1273916939979421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77A0-43AB-86B9-A2BF7EDAA7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extLst>
                <c:ext xmlns:c15="http://schemas.microsoft.com/office/drawing/2012/chart" uri="{02D57815-91ED-43cb-92C2-25804820EDAC}">
                  <c15:fullRef>
                    <c15:sqref>'R3 集計結果'!$C$129:$E$139</c15:sqref>
                  </c15:fullRef>
                </c:ext>
              </c:extLst>
              <c:f>('R3 集計結果'!$C$129:$E$131,'R3 集計結果'!$C$133:$E$139)</c:f>
              <c:multiLvlStrCache>
                <c:ptCount val="10"/>
                <c:lvl>
                  <c:pt idx="3">
                    <c:v>病院ホームページ</c:v>
                  </c:pt>
                  <c:pt idx="4">
                    <c:v>都道府県ホームページ</c:v>
                  </c:pt>
                  <c:pt idx="5">
                    <c:v>Webサイト</c:v>
                  </c:pt>
                </c:lvl>
                <c:lvl>
                  <c:pt idx="0">
                    <c:v>病院見学</c:v>
                  </c:pt>
                  <c:pt idx="1">
                    <c:v>先輩等からの助言</c:v>
                  </c:pt>
                  <c:pt idx="2">
                    <c:v>大学の実習</c:v>
                  </c:pt>
                  <c:pt idx="6">
                    <c:v>合同プレゼンテーションへの参加</c:v>
                  </c:pt>
                  <c:pt idx="7">
                    <c:v>民間主催のプレゼンテーションへの参加</c:v>
                  </c:pt>
                  <c:pt idx="8">
                    <c:v>雑誌・広告</c:v>
                  </c:pt>
                  <c:pt idx="9">
                    <c:v>その他</c:v>
                  </c:pt>
                </c:lvl>
              </c:multiLvlStrCache>
            </c:multiLvlStrRef>
          </c:cat>
          <c:val>
            <c:numRef>
              <c:extLst>
                <c:ext xmlns:c15="http://schemas.microsoft.com/office/drawing/2012/chart" uri="{02D57815-91ED-43cb-92C2-25804820EDAC}">
                  <c15:fullRef>
                    <c15:sqref>'R3 集計結果'!$F$129:$F$139</c15:sqref>
                  </c15:fullRef>
                </c:ext>
              </c:extLst>
              <c:f>('R3 集計結果'!$F$129:$F$131,'R3 集計結果'!$F$133:$F$139)</c:f>
              <c:numCache>
                <c:formatCode>General</c:formatCode>
                <c:ptCount val="10"/>
                <c:pt idx="0">
                  <c:v>202</c:v>
                </c:pt>
                <c:pt idx="1">
                  <c:v>44</c:v>
                </c:pt>
                <c:pt idx="2">
                  <c:v>39</c:v>
                </c:pt>
                <c:pt idx="3">
                  <c:v>12</c:v>
                </c:pt>
                <c:pt idx="4">
                  <c:v>3</c:v>
                </c:pt>
                <c:pt idx="5">
                  <c:v>8</c:v>
                </c:pt>
                <c:pt idx="6">
                  <c:v>11</c:v>
                </c:pt>
                <c:pt idx="7">
                  <c:v>5</c:v>
                </c:pt>
                <c:pt idx="8">
                  <c:v>0</c:v>
                </c:pt>
                <c:pt idx="9">
                  <c:v>7</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4-77A0-43AB-86B9-A2BF7EDAA788}"/>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'R3 集計結果'!$G$128</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6-77A0-43AB-86B9-A2BF7EDAA7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8-77A0-43AB-86B9-A2BF7EDAA7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A-77A0-43AB-86B9-A2BF7EDAA78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C-77A0-43AB-86B9-A2BF7EDAA78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E-77A0-43AB-86B9-A2BF7EDAA78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0-77A0-43AB-86B9-A2BF7EDAA78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2-77A0-43AB-86B9-A2BF7EDAA78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4-77A0-43AB-86B9-A2BF7EDAA78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6-77A0-43AB-86B9-A2BF7EDAA78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8-77A0-43AB-86B9-A2BF7EDAA788}"/>
                    </c:ext>
                  </c:extLst>
                </c:dPt>
                <c:cat>
                  <c:multiLvlStrRef>
                    <c:extLst>
                      <c:ext uri="{02D57815-91ED-43cb-92C2-25804820EDAC}">
                        <c15:fullRef>
                          <c15:sqref>'R3 集計結果'!$C$129:$E$139</c15:sqref>
                        </c15:fullRef>
                        <c15:formulaRef>
                          <c15:sqref>('R3 集計結果'!$C$129:$E$131,'R3 集計結果'!$C$133:$E$139)</c15:sqref>
                        </c15:formulaRef>
                      </c:ext>
                    </c:extLst>
                    <c:multiLvlStrCache>
                      <c:ptCount val="10"/>
                      <c:lvl>
                        <c:pt idx="3">
                          <c:v>病院ホームページ</c:v>
                        </c:pt>
                        <c:pt idx="4">
                          <c:v>都道府県ホームページ</c:v>
                        </c:pt>
                        <c:pt idx="5">
                          <c:v>Webサイト</c:v>
                        </c:pt>
                      </c:lvl>
                      <c:lvl>
                        <c:pt idx="0">
                          <c:v>病院見学</c:v>
                        </c:pt>
                        <c:pt idx="1">
                          <c:v>先輩等からの助言</c:v>
                        </c:pt>
                        <c:pt idx="2">
                          <c:v>大学の実習</c:v>
                        </c:pt>
                        <c:pt idx="6">
                          <c:v>合同プレゼンテーションへの参加</c:v>
                        </c:pt>
                        <c:pt idx="7">
                          <c:v>民間主催のプレゼンテーションへの参加</c:v>
                        </c:pt>
                        <c:pt idx="8">
                          <c:v>雑誌・広告</c:v>
                        </c:pt>
                        <c:pt idx="9">
                          <c:v>その他</c:v>
                        </c:pt>
                      </c:lvl>
                    </c:multiLvlStrCache>
                  </c:multiLvlStrRef>
                </c:cat>
                <c:val>
                  <c:numRef>
                    <c:extLst>
                      <c:ext uri="{02D57815-91ED-43cb-92C2-25804820EDAC}">
                        <c15:fullRef>
                          <c15:sqref>'R3 集計結果'!$G$129:$G$139</c15:sqref>
                        </c15:fullRef>
                        <c15:formulaRef>
                          <c15:sqref>('R3 集計結果'!$G$129:$G$131,'R3 集計結果'!$G$133:$G$139)</c15:sqref>
                        </c15:formulaRef>
                      </c:ext>
                    </c:extLst>
                    <c:numCache>
                      <c:formatCode>\(0.0%\)</c:formatCode>
                      <c:ptCount val="10"/>
                      <c:pt idx="0">
                        <c:v>0.61027190332326287</c:v>
                      </c:pt>
                      <c:pt idx="1">
                        <c:v>0.13293051359516617</c:v>
                      </c:pt>
                      <c:pt idx="2">
                        <c:v>0.11782477341389729</c:v>
                      </c:pt>
                      <c:pt idx="3">
                        <c:v>3.6253776435045321E-2</c:v>
                      </c:pt>
                      <c:pt idx="4">
                        <c:v>9.0634441087613302E-3</c:v>
                      </c:pt>
                      <c:pt idx="5">
                        <c:v>2.4169184290030211E-2</c:v>
                      </c:pt>
                      <c:pt idx="6">
                        <c:v>3.3232628398791542E-2</c:v>
                      </c:pt>
                      <c:pt idx="7">
                        <c:v>1.5105740181268883E-2</c:v>
                      </c:pt>
                      <c:pt idx="8">
                        <c:v>0</c:v>
                      </c:pt>
                      <c:pt idx="9">
                        <c:v>2.1148036253776436E-2</c:v>
                      </c:pt>
                    </c:numCache>
                  </c:numRef>
                </c:val>
                <c:extLst>
                  <c:ext uri="{02D57815-91ED-43cb-92C2-25804820EDAC}">
                    <c15:categoryFilterExceptions/>
                  </c:ext>
                  <c:ext xmlns:c16="http://schemas.microsoft.com/office/drawing/2014/chart" uri="{C3380CC4-5D6E-409C-BE32-E72D297353CC}">
                    <c16:uniqueId val="{00000029-77A0-43AB-86B9-A2BF7EDAA788}"/>
                  </c:ext>
                </c:extLst>
              </c15:ser>
            </c15:filteredPieSeries>
          </c:ext>
        </c:extLst>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13199484300229"/>
          <c:y val="0.1038302598240932"/>
          <c:w val="0.61732471980131176"/>
          <c:h val="0.74507905034535282"/>
        </c:manualLayout>
      </c:layout>
      <c:pieChart>
        <c:varyColors val="1"/>
        <c:ser>
          <c:idx val="0"/>
          <c:order val="0"/>
          <c:tx>
            <c:strRef>
              <c:f>'R3 集計結果'!$F$162</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ED-4D75-AAFF-613D00A5DE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ED-4D75-AAFF-613D00A5DE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ED-4D75-AAFF-613D00A5DE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ED-4D75-AAFF-613D00A5DE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ED-4D75-AAFF-613D00A5DE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DED-4D75-AAFF-613D00A5DE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DED-4D75-AAFF-613D00A5DE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DED-4D75-AAFF-613D00A5DE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DED-4D75-AAFF-613D00A5DE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DDED-4D75-AAFF-613D00A5DE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DDED-4D75-AAFF-613D00A5DEE9}"/>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DDED-4D75-AAFF-613D00A5DEE9}"/>
              </c:ext>
            </c:extLst>
          </c:dPt>
          <c:dLbls>
            <c:dLbl>
              <c:idx val="3"/>
              <c:layout>
                <c:manualLayout>
                  <c:x val="-4.1396360484535426E-2"/>
                  <c:y val="2.493120664851630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DED-4D75-AAFF-613D00A5DE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集計結果'!$C$163:$E$174</c:f>
              <c:strCache>
                <c:ptCount val="12"/>
                <c:pt idx="0">
                  <c:v>臨床研修プログラムが充実している</c:v>
                </c:pt>
                <c:pt idx="1">
                  <c:v>多くの症例を経験できる</c:v>
                </c:pt>
                <c:pt idx="2">
                  <c:v>指導体制が充実している</c:v>
                </c:pt>
                <c:pt idx="3">
                  <c:v>プライマリケアに関する能力を習得できる</c:v>
                </c:pt>
                <c:pt idx="4">
                  <c:v>先輩等の評判が良い</c:v>
                </c:pt>
                <c:pt idx="5">
                  <c:v>処遇が良い（給与・手当が良い）</c:v>
                </c:pt>
                <c:pt idx="6">
                  <c:v>病院の施設・設備が充実している</c:v>
                </c:pt>
                <c:pt idx="7">
                  <c:v>たすきがけプログラムがある</c:v>
                </c:pt>
                <c:pt idx="8">
                  <c:v>研修修了後の進路やキャリアに有利</c:v>
                </c:pt>
                <c:pt idx="9">
                  <c:v>労働環境が良い</c:v>
                </c:pt>
                <c:pt idx="10">
                  <c:v>出身大学である</c:v>
                </c:pt>
                <c:pt idx="11">
                  <c:v>その他</c:v>
                </c:pt>
              </c:strCache>
            </c:strRef>
          </c:cat>
          <c:val>
            <c:numRef>
              <c:f>'R3 集計結果'!$F$163:$F$174</c:f>
              <c:numCache>
                <c:formatCode>General</c:formatCode>
                <c:ptCount val="12"/>
                <c:pt idx="0">
                  <c:v>144</c:v>
                </c:pt>
                <c:pt idx="1">
                  <c:v>99</c:v>
                </c:pt>
                <c:pt idx="2">
                  <c:v>94</c:v>
                </c:pt>
                <c:pt idx="3">
                  <c:v>42</c:v>
                </c:pt>
                <c:pt idx="4">
                  <c:v>43</c:v>
                </c:pt>
                <c:pt idx="5">
                  <c:v>88</c:v>
                </c:pt>
                <c:pt idx="6">
                  <c:v>41</c:v>
                </c:pt>
                <c:pt idx="7">
                  <c:v>46</c:v>
                </c:pt>
                <c:pt idx="8">
                  <c:v>39</c:v>
                </c:pt>
                <c:pt idx="9">
                  <c:v>69</c:v>
                </c:pt>
                <c:pt idx="10">
                  <c:v>28</c:v>
                </c:pt>
                <c:pt idx="11">
                  <c:v>21</c:v>
                </c:pt>
              </c:numCache>
            </c:numRef>
          </c:val>
          <c:extLst>
            <c:ext xmlns:c16="http://schemas.microsoft.com/office/drawing/2014/chart" uri="{C3380CC4-5D6E-409C-BE32-E72D297353CC}">
              <c16:uniqueId val="{00000018-DDED-4D75-AAFF-613D00A5DEE9}"/>
            </c:ext>
          </c:extLst>
        </c:ser>
        <c:ser>
          <c:idx val="1"/>
          <c:order val="1"/>
          <c:tx>
            <c:strRef>
              <c:f>'R3 集計結果'!$G$162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A-DDED-4D75-AAFF-613D00A5DE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DDED-4D75-AAFF-613D00A5DE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DDED-4D75-AAFF-613D00A5DE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DDED-4D75-AAFF-613D00A5DE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DDED-4D75-AAFF-613D00A5DE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DDED-4D75-AAFF-613D00A5DE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DDED-4D75-AAFF-613D00A5DE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DDED-4D75-AAFF-613D00A5DE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DDED-4D75-AAFF-613D00A5DE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C-DDED-4D75-AAFF-613D00A5DE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E-DDED-4D75-AAFF-613D00A5DEE9}"/>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0-DDED-4D75-AAFF-613D00A5DEE9}"/>
              </c:ext>
            </c:extLst>
          </c:dPt>
          <c:cat>
            <c:strRef>
              <c:f>'R3 集計結果'!$C$163:$E$174</c:f>
              <c:strCache>
                <c:ptCount val="12"/>
                <c:pt idx="0">
                  <c:v>臨床研修プログラムが充実している</c:v>
                </c:pt>
                <c:pt idx="1">
                  <c:v>多くの症例を経験できる</c:v>
                </c:pt>
                <c:pt idx="2">
                  <c:v>指導体制が充実している</c:v>
                </c:pt>
                <c:pt idx="3">
                  <c:v>プライマリケアに関する能力を習得できる</c:v>
                </c:pt>
                <c:pt idx="4">
                  <c:v>先輩等の評判が良い</c:v>
                </c:pt>
                <c:pt idx="5">
                  <c:v>処遇が良い（給与・手当が良い）</c:v>
                </c:pt>
                <c:pt idx="6">
                  <c:v>病院の施設・設備が充実している</c:v>
                </c:pt>
                <c:pt idx="7">
                  <c:v>たすきがけプログラムがある</c:v>
                </c:pt>
                <c:pt idx="8">
                  <c:v>研修修了後の進路やキャリアに有利</c:v>
                </c:pt>
                <c:pt idx="9">
                  <c:v>労働環境が良い</c:v>
                </c:pt>
                <c:pt idx="10">
                  <c:v>出身大学である</c:v>
                </c:pt>
                <c:pt idx="11">
                  <c:v>その他</c:v>
                </c:pt>
              </c:strCache>
            </c:strRef>
          </c:cat>
          <c:val>
            <c:numRef>
              <c:f>'R3 集計結果'!$G$163:$G$174</c:f>
              <c:numCache>
                <c:formatCode>\(0.0%\)</c:formatCode>
                <c:ptCount val="12"/>
                <c:pt idx="0">
                  <c:v>0.19098143236074269</c:v>
                </c:pt>
                <c:pt idx="1">
                  <c:v>0.1312997347480106</c:v>
                </c:pt>
                <c:pt idx="2">
                  <c:v>0.12466843501326259</c:v>
                </c:pt>
                <c:pt idx="3">
                  <c:v>5.5702917771883291E-2</c:v>
                </c:pt>
                <c:pt idx="4">
                  <c:v>5.7029177718832889E-2</c:v>
                </c:pt>
                <c:pt idx="5">
                  <c:v>0.11671087533156499</c:v>
                </c:pt>
                <c:pt idx="6">
                  <c:v>5.4376657824933686E-2</c:v>
                </c:pt>
                <c:pt idx="7">
                  <c:v>6.1007957559681698E-2</c:v>
                </c:pt>
                <c:pt idx="8">
                  <c:v>5.1724137931034482E-2</c:v>
                </c:pt>
                <c:pt idx="9">
                  <c:v>9.1511936339522551E-2</c:v>
                </c:pt>
                <c:pt idx="10">
                  <c:v>3.7135278514588858E-2</c:v>
                </c:pt>
                <c:pt idx="11">
                  <c:v>2.7851458885941646E-2</c:v>
                </c:pt>
              </c:numCache>
            </c:numRef>
          </c:val>
          <c:extLst>
            <c:ext xmlns:c16="http://schemas.microsoft.com/office/drawing/2014/chart" uri="{C3380CC4-5D6E-409C-BE32-E72D297353CC}">
              <c16:uniqueId val="{00000031-DDED-4D75-AAFF-613D00A5DEE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'R3 集計結果'!$D$204</c:f>
              <c:strCache>
                <c:ptCount val="1"/>
                <c:pt idx="0">
                  <c:v>R3</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8B8-449D-9B65-4C57B70F41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8B8-449D-9B65-4C57B70F41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8B8-449D-9B65-4C57B70F416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8B8-449D-9B65-4C57B70F416D}"/>
              </c:ext>
            </c:extLst>
          </c:dPt>
          <c:dLbls>
            <c:dLbl>
              <c:idx val="0"/>
              <c:layout>
                <c:manualLayout>
                  <c:x val="-0.20973314676324348"/>
                  <c:y val="0.1784428403322971"/>
                </c:manualLayout>
              </c:layout>
              <c:showLegendKey val="0"/>
              <c:showVal val="0"/>
              <c:showCatName val="1"/>
              <c:showSerName val="0"/>
              <c:showPercent val="1"/>
              <c:showBubbleSize val="0"/>
              <c:extLst>
                <c:ext xmlns:c15="http://schemas.microsoft.com/office/drawing/2012/chart" uri="{CE6537A1-D6FC-4f65-9D91-7224C49458BB}">
                  <c15:layout>
                    <c:manualLayout>
                      <c:w val="0.22262695532756924"/>
                      <c:h val="0.31281692296498137"/>
                    </c:manualLayout>
                  </c15:layout>
                </c:ext>
                <c:ext xmlns:c16="http://schemas.microsoft.com/office/drawing/2014/chart" uri="{C3380CC4-5D6E-409C-BE32-E72D297353CC}">
                  <c16:uniqueId val="{00000001-B8B8-449D-9B65-4C57B70F416D}"/>
                </c:ext>
              </c:extLst>
            </c:dLbl>
            <c:dLbl>
              <c:idx val="1"/>
              <c:layout>
                <c:manualLayout>
                  <c:x val="-0.13131188443423431"/>
                  <c:y val="-0.15822751462142368"/>
                </c:manualLayout>
              </c:layout>
              <c:showLegendKey val="0"/>
              <c:showVal val="0"/>
              <c:showCatName val="1"/>
              <c:showSerName val="0"/>
              <c:showPercent val="1"/>
              <c:showBubbleSize val="0"/>
              <c:extLst>
                <c:ext xmlns:c15="http://schemas.microsoft.com/office/drawing/2012/chart" uri="{CE6537A1-D6FC-4f65-9D91-7224C49458BB}">
                  <c15:layout>
                    <c:manualLayout>
                      <c:w val="0.32049929793933762"/>
                      <c:h val="0.31281692296498137"/>
                    </c:manualLayout>
                  </c15:layout>
                </c:ext>
                <c:ext xmlns:c16="http://schemas.microsoft.com/office/drawing/2014/chart" uri="{C3380CC4-5D6E-409C-BE32-E72D297353CC}">
                  <c16:uniqueId val="{00000003-B8B8-449D-9B65-4C57B70F416D}"/>
                </c:ext>
              </c:extLst>
            </c:dLbl>
            <c:dLbl>
              <c:idx val="2"/>
              <c:layout>
                <c:manualLayout>
                  <c:x val="9.4160095288966461E-2"/>
                  <c:y val="0.15564370645249515"/>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1971631919844351"/>
                      <c:h val="0.274037219081742"/>
                    </c:manualLayout>
                  </c15:layout>
                </c:ext>
                <c:ext xmlns:c16="http://schemas.microsoft.com/office/drawing/2014/chart" uri="{C3380CC4-5D6E-409C-BE32-E72D297353CC}">
                  <c16:uniqueId val="{00000005-B8B8-449D-9B65-4C57B70F416D}"/>
                </c:ext>
              </c:extLst>
            </c:dLbl>
            <c:dLbl>
              <c:idx val="3"/>
              <c:layout>
                <c:manualLayout>
                  <c:x val="6.5740965147798813E-2"/>
                  <c:y val="-4.560487171008412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40532206597081155"/>
                      <c:h val="0.18974238662833148"/>
                    </c:manualLayout>
                  </c15:layout>
                </c:ext>
                <c:ext xmlns:c16="http://schemas.microsoft.com/office/drawing/2014/chart" uri="{C3380CC4-5D6E-409C-BE32-E72D297353CC}">
                  <c16:uniqueId val="{00000007-B8B8-449D-9B65-4C57B70F41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集計結果'!$C$205:$C$208</c:f>
              <c:strCache>
                <c:ptCount val="4"/>
                <c:pt idx="0">
                  <c:v>週40時間未満</c:v>
                </c:pt>
                <c:pt idx="1">
                  <c:v>週40～60時間</c:v>
                </c:pt>
                <c:pt idx="2">
                  <c:v>週60～80時間</c:v>
                </c:pt>
                <c:pt idx="3">
                  <c:v>週80時間以上</c:v>
                </c:pt>
              </c:strCache>
            </c:strRef>
          </c:cat>
          <c:val>
            <c:numRef>
              <c:f>'R3 集計結果'!$D$205:$D$208</c:f>
              <c:numCache>
                <c:formatCode>General</c:formatCode>
                <c:ptCount val="4"/>
                <c:pt idx="0">
                  <c:v>71</c:v>
                </c:pt>
                <c:pt idx="1">
                  <c:v>142</c:v>
                </c:pt>
                <c:pt idx="2">
                  <c:v>75</c:v>
                </c:pt>
                <c:pt idx="3">
                  <c:v>14</c:v>
                </c:pt>
              </c:numCache>
            </c:numRef>
          </c:val>
          <c:extLst>
            <c:ext xmlns:c16="http://schemas.microsoft.com/office/drawing/2014/chart" uri="{C3380CC4-5D6E-409C-BE32-E72D297353CC}">
              <c16:uniqueId val="{00000008-B8B8-449D-9B65-4C57B70F416D}"/>
            </c:ext>
          </c:extLst>
        </c:ser>
        <c:ser>
          <c:idx val="1"/>
          <c:order val="1"/>
          <c:tx>
            <c:strRef>
              <c:f>'R3 集計結果'!$E$204</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B8B8-449D-9B65-4C57B70F41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B8B8-449D-9B65-4C57B70F41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B8B8-449D-9B65-4C57B70F416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B8B8-449D-9B65-4C57B70F416D}"/>
              </c:ext>
            </c:extLst>
          </c:dPt>
          <c:cat>
            <c:strRef>
              <c:f>'R3 集計結果'!$C$205:$C$208</c:f>
              <c:strCache>
                <c:ptCount val="4"/>
                <c:pt idx="0">
                  <c:v>週40時間未満</c:v>
                </c:pt>
                <c:pt idx="1">
                  <c:v>週40～60時間</c:v>
                </c:pt>
                <c:pt idx="2">
                  <c:v>週60～80時間</c:v>
                </c:pt>
                <c:pt idx="3">
                  <c:v>週80時間以上</c:v>
                </c:pt>
              </c:strCache>
            </c:strRef>
          </c:cat>
          <c:val>
            <c:numRef>
              <c:f>'R3 集計結果'!$E$205:$E$208</c:f>
              <c:numCache>
                <c:formatCode>\(0.0%\)</c:formatCode>
                <c:ptCount val="4"/>
                <c:pt idx="0">
                  <c:v>0.23509933774834438</c:v>
                </c:pt>
                <c:pt idx="1">
                  <c:v>0.47019867549668876</c:v>
                </c:pt>
                <c:pt idx="2">
                  <c:v>0.24834437086092714</c:v>
                </c:pt>
                <c:pt idx="3">
                  <c:v>4.6357615894039736E-2</c:v>
                </c:pt>
              </c:numCache>
            </c:numRef>
          </c:val>
          <c:extLst>
            <c:ext xmlns:c16="http://schemas.microsoft.com/office/drawing/2014/chart" uri="{C3380CC4-5D6E-409C-BE32-E72D297353CC}">
              <c16:uniqueId val="{00000011-B8B8-449D-9B65-4C57B70F416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61520059852611"/>
          <c:y val="7.7547191175929148E-2"/>
          <c:w val="0.4718625101224263"/>
          <c:h val="0.90408657904005307"/>
        </c:manualLayout>
      </c:layout>
      <c:pieChart>
        <c:varyColors val="1"/>
        <c:ser>
          <c:idx val="0"/>
          <c:order val="0"/>
          <c:tx>
            <c:strRef>
              <c:f>'R3 集計結果'!$F$213</c:f>
              <c:strCache>
                <c:ptCount val="1"/>
                <c:pt idx="0">
                  <c:v>R3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7-46FF-A8D0-CD67BC01A5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7-46FF-A8D0-CD67BC01A5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7-46FF-A8D0-CD67BC01A53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7-46FF-A8D0-CD67BC01A53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7-46FF-A8D0-CD67BC01A53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7-46FF-A8D0-CD67BC01A53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7-46FF-A8D0-CD67BC01A53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857-46FF-A8D0-CD67BC01A53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'R3 集計結果'!$C$214:$E$221</c:f>
              <c:strCache>
                <c:ptCount val="8"/>
                <c:pt idx="0">
                  <c:v>緊急対応</c:v>
                </c:pt>
                <c:pt idx="1">
                  <c:v>土日祝の当番</c:v>
                </c:pt>
                <c:pt idx="2">
                  <c:v>記録・報告書作成や書類整理</c:v>
                </c:pt>
                <c:pt idx="3">
                  <c:v>手術や外来対応等の延長</c:v>
                </c:pt>
                <c:pt idx="4">
                  <c:v>カンファレンスへの参加</c:v>
                </c:pt>
                <c:pt idx="5">
                  <c:v>勤務開始前の準備</c:v>
                </c:pt>
                <c:pt idx="6">
                  <c:v>他職種・他機関との連携調整</c:v>
                </c:pt>
                <c:pt idx="7">
                  <c:v>その他</c:v>
                </c:pt>
              </c:strCache>
            </c:strRef>
          </c:cat>
          <c:val>
            <c:numRef>
              <c:f>'R3 集計結果'!$F$214:$F$221</c:f>
              <c:numCache>
                <c:formatCode>#,##0_);[Red]\(#,##0\)</c:formatCode>
                <c:ptCount val="8"/>
                <c:pt idx="0">
                  <c:v>178</c:v>
                </c:pt>
                <c:pt idx="1">
                  <c:v>192</c:v>
                </c:pt>
                <c:pt idx="2">
                  <c:v>102</c:v>
                </c:pt>
                <c:pt idx="3">
                  <c:v>170</c:v>
                </c:pt>
                <c:pt idx="4">
                  <c:v>173</c:v>
                </c:pt>
                <c:pt idx="5">
                  <c:v>142</c:v>
                </c:pt>
                <c:pt idx="6">
                  <c:v>8</c:v>
                </c:pt>
                <c:pt idx="7">
                  <c:v>17</c:v>
                </c:pt>
              </c:numCache>
            </c:numRef>
          </c:val>
          <c:extLst>
            <c:ext xmlns:c16="http://schemas.microsoft.com/office/drawing/2014/chart" uri="{C3380CC4-5D6E-409C-BE32-E72D297353CC}">
              <c16:uniqueId val="{00000010-3857-46FF-A8D0-CD67BC01A53D}"/>
            </c:ext>
          </c:extLst>
        </c:ser>
        <c:ser>
          <c:idx val="1"/>
          <c:order val="1"/>
          <c:tx>
            <c:strRef>
              <c:f>'R3 集計結果'!$G$213</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3857-46FF-A8D0-CD67BC01A5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3857-46FF-A8D0-CD67BC01A5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3857-46FF-A8D0-CD67BC01A53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3857-46FF-A8D0-CD67BC01A53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3857-46FF-A8D0-CD67BC01A53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3857-46FF-A8D0-CD67BC01A53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3857-46FF-A8D0-CD67BC01A53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3857-46FF-A8D0-CD67BC01A53D}"/>
              </c:ext>
            </c:extLst>
          </c:dPt>
          <c:cat>
            <c:strRef>
              <c:f>'R3 集計結果'!$C$214:$E$221</c:f>
              <c:strCache>
                <c:ptCount val="8"/>
                <c:pt idx="0">
                  <c:v>緊急対応</c:v>
                </c:pt>
                <c:pt idx="1">
                  <c:v>土日祝の当番</c:v>
                </c:pt>
                <c:pt idx="2">
                  <c:v>記録・報告書作成や書類整理</c:v>
                </c:pt>
                <c:pt idx="3">
                  <c:v>手術や外来対応等の延長</c:v>
                </c:pt>
                <c:pt idx="4">
                  <c:v>カンファレンスへの参加</c:v>
                </c:pt>
                <c:pt idx="5">
                  <c:v>勤務開始前の準備</c:v>
                </c:pt>
                <c:pt idx="6">
                  <c:v>他職種・他機関との連携調整</c:v>
                </c:pt>
                <c:pt idx="7">
                  <c:v>その他</c:v>
                </c:pt>
              </c:strCache>
            </c:strRef>
          </c:cat>
          <c:val>
            <c:numRef>
              <c:f>'R3 集計結果'!$G$214:$G$221</c:f>
              <c:numCache>
                <c:formatCode>\(0.0%\)</c:formatCode>
                <c:ptCount val="8"/>
                <c:pt idx="0">
                  <c:v>0.18126272912423624</c:v>
                </c:pt>
                <c:pt idx="1">
                  <c:v>0.1955193482688391</c:v>
                </c:pt>
                <c:pt idx="2">
                  <c:v>0.10386965376782077</c:v>
                </c:pt>
                <c:pt idx="3">
                  <c:v>0.17311608961303462</c:v>
                </c:pt>
                <c:pt idx="4">
                  <c:v>0.17617107942973523</c:v>
                </c:pt>
                <c:pt idx="5">
                  <c:v>0.14460285132382891</c:v>
                </c:pt>
                <c:pt idx="6">
                  <c:v>8.1466395112016286E-3</c:v>
                </c:pt>
                <c:pt idx="7">
                  <c:v>1.7311608961303463E-2</c:v>
                </c:pt>
              </c:numCache>
            </c:numRef>
          </c:val>
          <c:extLst>
            <c:ext xmlns:c16="http://schemas.microsoft.com/office/drawing/2014/chart" uri="{C3380CC4-5D6E-409C-BE32-E72D297353CC}">
              <c16:uniqueId val="{00000021-3857-46FF-A8D0-CD67BC01A53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chart" Target="../charts/chart39.xml"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chart" Target="../charts/chart34.xml" />
  <Relationship Id="rId42" Type="http://schemas.openxmlformats.org/officeDocument/2006/relationships/chart" Target="../charts/chart42.xml"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chart" Target="../charts/chart33.xml" />
  <Relationship Id="rId38" Type="http://schemas.openxmlformats.org/officeDocument/2006/relationships/chart" Target="../charts/chart38.xml"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chart" Target="../charts/chart41.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chart" Target="../charts/chart32.xml" />
  <Relationship Id="rId37" Type="http://schemas.openxmlformats.org/officeDocument/2006/relationships/chart" Target="../charts/chart37.xml" />
  <Relationship Id="rId40" Type="http://schemas.openxmlformats.org/officeDocument/2006/relationships/chart" Target="../charts/chart40.xml"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chart" Target="../charts/chart36.xml"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chart" Target="../charts/chart31.xml"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chart" Target="../charts/chart35.xml" />
</Relationships>
</file>

<file path=xl/drawings/drawing1.xml><?xml version="1.0" encoding="utf-8"?>
<xdr:wsDr xmlns:xdr="http://schemas.openxmlformats.org/drawingml/2006/spreadsheetDrawing" xmlns:a="http://schemas.openxmlformats.org/drawingml/2006/main">
  <xdr:twoCellAnchor>
    <xdr:from>
      <xdr:col>8</xdr:col>
      <xdr:colOff>538373</xdr:colOff>
      <xdr:row>78</xdr:row>
      <xdr:rowOff>57979</xdr:rowOff>
    </xdr:from>
    <xdr:to>
      <xdr:col>12</xdr:col>
      <xdr:colOff>381001</xdr:colOff>
      <xdr:row>89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223631</xdr:colOff>
      <xdr:row>88</xdr:row>
      <xdr:rowOff>99391</xdr:rowOff>
    </xdr:from>
    <xdr:to>
      <xdr:col>12</xdr:col>
      <xdr:colOff>612912</xdr:colOff>
      <xdr:row>98</xdr:row>
      <xdr:rowOff>165652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339587</xdr:colOff>
      <xdr:row>97</xdr:row>
      <xdr:rowOff>157369</xdr:rowOff>
    </xdr:from>
    <xdr:to>
      <xdr:col>12</xdr:col>
      <xdr:colOff>596347</xdr:colOff>
      <xdr:row>108</xdr:row>
      <xdr:rowOff>24848</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364435</xdr:colOff>
      <xdr:row>108</xdr:row>
      <xdr:rowOff>49695</xdr:rowOff>
    </xdr:from>
    <xdr:to>
      <xdr:col>12</xdr:col>
      <xdr:colOff>596348</xdr:colOff>
      <xdr:row>118</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629479</xdr:colOff>
      <xdr:row>117</xdr:row>
      <xdr:rowOff>132524</xdr:rowOff>
    </xdr:from>
    <xdr:to>
      <xdr:col>12</xdr:col>
      <xdr:colOff>323022</xdr:colOff>
      <xdr:row>126</xdr:row>
      <xdr:rowOff>173934</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231913</xdr:colOff>
      <xdr:row>141</xdr:row>
      <xdr:rowOff>24848</xdr:rowOff>
    </xdr:from>
    <xdr:to>
      <xdr:col>11</xdr:col>
      <xdr:colOff>496956</xdr:colOff>
      <xdr:row>161</xdr:row>
      <xdr:rowOff>132521</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231915</xdr:colOff>
      <xdr:row>175</xdr:row>
      <xdr:rowOff>57976</xdr:rowOff>
    </xdr:from>
    <xdr:to>
      <xdr:col>12</xdr:col>
      <xdr:colOff>149088</xdr:colOff>
      <xdr:row>204</xdr:row>
      <xdr:rowOff>16564</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563215</xdr:colOff>
      <xdr:row>199</xdr:row>
      <xdr:rowOff>41412</xdr:rowOff>
    </xdr:from>
    <xdr:to>
      <xdr:col>12</xdr:col>
      <xdr:colOff>190498</xdr:colOff>
      <xdr:row>212</xdr:row>
      <xdr:rowOff>71226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662607</xdr:colOff>
      <xdr:row>222</xdr:row>
      <xdr:rowOff>44727</xdr:rowOff>
    </xdr:from>
    <xdr:to>
      <xdr:col>11</xdr:col>
      <xdr:colOff>115954</xdr:colOff>
      <xdr:row>237</xdr:row>
      <xdr:rowOff>66261</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538370</xdr:colOff>
      <xdr:row>237</xdr:row>
      <xdr:rowOff>33130</xdr:rowOff>
    </xdr:from>
    <xdr:to>
      <xdr:col>13</xdr:col>
      <xdr:colOff>231915</xdr:colOff>
      <xdr:row>246</xdr:row>
      <xdr:rowOff>91108</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546653</xdr:colOff>
      <xdr:row>247</xdr:row>
      <xdr:rowOff>16566</xdr:rowOff>
    </xdr:from>
    <xdr:to>
      <xdr:col>12</xdr:col>
      <xdr:colOff>397567</xdr:colOff>
      <xdr:row>257</xdr:row>
      <xdr:rowOff>16565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165653</xdr:colOff>
      <xdr:row>256</xdr:row>
      <xdr:rowOff>107673</xdr:rowOff>
    </xdr:from>
    <xdr:to>
      <xdr:col>12</xdr:col>
      <xdr:colOff>314741</xdr:colOff>
      <xdr:row>263</xdr:row>
      <xdr:rowOff>173934</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49697</xdr:colOff>
      <xdr:row>264</xdr:row>
      <xdr:rowOff>49696</xdr:rowOff>
    </xdr:from>
    <xdr:to>
      <xdr:col>13</xdr:col>
      <xdr:colOff>331307</xdr:colOff>
      <xdr:row>273</xdr:row>
      <xdr:rowOff>57978</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xdr:colOff>
      <xdr:row>273</xdr:row>
      <xdr:rowOff>115957</xdr:rowOff>
    </xdr:from>
    <xdr:to>
      <xdr:col>12</xdr:col>
      <xdr:colOff>298175</xdr:colOff>
      <xdr:row>282</xdr:row>
      <xdr:rowOff>140805</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41414</xdr:colOff>
      <xdr:row>283</xdr:row>
      <xdr:rowOff>57977</xdr:rowOff>
    </xdr:from>
    <xdr:to>
      <xdr:col>12</xdr:col>
      <xdr:colOff>157369</xdr:colOff>
      <xdr:row>291</xdr:row>
      <xdr:rowOff>107674</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480391</xdr:colOff>
      <xdr:row>291</xdr:row>
      <xdr:rowOff>124239</xdr:rowOff>
    </xdr:from>
    <xdr:to>
      <xdr:col>12</xdr:col>
      <xdr:colOff>240194</xdr:colOff>
      <xdr:row>300</xdr:row>
      <xdr:rowOff>124239</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612914</xdr:colOff>
      <xdr:row>298</xdr:row>
      <xdr:rowOff>124239</xdr:rowOff>
    </xdr:from>
    <xdr:to>
      <xdr:col>12</xdr:col>
      <xdr:colOff>115958</xdr:colOff>
      <xdr:row>309</xdr:row>
      <xdr:rowOff>8283</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496957</xdr:colOff>
      <xdr:row>309</xdr:row>
      <xdr:rowOff>107673</xdr:rowOff>
    </xdr:from>
    <xdr:to>
      <xdr:col>12</xdr:col>
      <xdr:colOff>157370</xdr:colOff>
      <xdr:row>317</xdr:row>
      <xdr:rowOff>107673</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530087</xdr:colOff>
      <xdr:row>318</xdr:row>
      <xdr:rowOff>91109</xdr:rowOff>
    </xdr:from>
    <xdr:to>
      <xdr:col>12</xdr:col>
      <xdr:colOff>289891</xdr:colOff>
      <xdr:row>327</xdr:row>
      <xdr:rowOff>91109</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496956</xdr:colOff>
      <xdr:row>327</xdr:row>
      <xdr:rowOff>132521</xdr:rowOff>
    </xdr:from>
    <xdr:to>
      <xdr:col>12</xdr:col>
      <xdr:colOff>265043</xdr:colOff>
      <xdr:row>336</xdr:row>
      <xdr:rowOff>124239</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571501</xdr:colOff>
      <xdr:row>336</xdr:row>
      <xdr:rowOff>91109</xdr:rowOff>
    </xdr:from>
    <xdr:to>
      <xdr:col>12</xdr:col>
      <xdr:colOff>132522</xdr:colOff>
      <xdr:row>345</xdr:row>
      <xdr:rowOff>91109</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592208</xdr:colOff>
      <xdr:row>342</xdr:row>
      <xdr:rowOff>82827</xdr:rowOff>
    </xdr:from>
    <xdr:to>
      <xdr:col>14</xdr:col>
      <xdr:colOff>215349</xdr:colOff>
      <xdr:row>354</xdr:row>
      <xdr:rowOff>162341</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99390</xdr:colOff>
      <xdr:row>379</xdr:row>
      <xdr:rowOff>132521</xdr:rowOff>
    </xdr:from>
    <xdr:to>
      <xdr:col>6</xdr:col>
      <xdr:colOff>372717</xdr:colOff>
      <xdr:row>400</xdr:row>
      <xdr:rowOff>157369</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517663</xdr:colOff>
      <xdr:row>382</xdr:row>
      <xdr:rowOff>36442</xdr:rowOff>
    </xdr:from>
    <xdr:to>
      <xdr:col>12</xdr:col>
      <xdr:colOff>240196</xdr:colOff>
      <xdr:row>399</xdr:row>
      <xdr:rowOff>182218</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314737</xdr:colOff>
      <xdr:row>410</xdr:row>
      <xdr:rowOff>8282</xdr:rowOff>
    </xdr:from>
    <xdr:to>
      <xdr:col>11</xdr:col>
      <xdr:colOff>621195</xdr:colOff>
      <xdr:row>419</xdr:row>
      <xdr:rowOff>149087</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546653</xdr:colOff>
      <xdr:row>401</xdr:row>
      <xdr:rowOff>49695</xdr:rowOff>
    </xdr:from>
    <xdr:to>
      <xdr:col>12</xdr:col>
      <xdr:colOff>173934</xdr:colOff>
      <xdr:row>409</xdr:row>
      <xdr:rowOff>107674</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265044</xdr:colOff>
      <xdr:row>420</xdr:row>
      <xdr:rowOff>99391</xdr:rowOff>
    </xdr:from>
    <xdr:to>
      <xdr:col>12</xdr:col>
      <xdr:colOff>314738</xdr:colOff>
      <xdr:row>429</xdr:row>
      <xdr:rowOff>99391</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281610</xdr:colOff>
      <xdr:row>428</xdr:row>
      <xdr:rowOff>173936</xdr:rowOff>
    </xdr:from>
    <xdr:to>
      <xdr:col>12</xdr:col>
      <xdr:colOff>256761</xdr:colOff>
      <xdr:row>437</xdr:row>
      <xdr:rowOff>173936</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472109</xdr:colOff>
      <xdr:row>437</xdr:row>
      <xdr:rowOff>24848</xdr:rowOff>
    </xdr:from>
    <xdr:to>
      <xdr:col>12</xdr:col>
      <xdr:colOff>422413</xdr:colOff>
      <xdr:row>447</xdr:row>
      <xdr:rowOff>38099</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66261</xdr:colOff>
      <xdr:row>483</xdr:row>
      <xdr:rowOff>107673</xdr:rowOff>
    </xdr:from>
    <xdr:to>
      <xdr:col>12</xdr:col>
      <xdr:colOff>41413</xdr:colOff>
      <xdr:row>497</xdr:row>
      <xdr:rowOff>182217</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231914</xdr:colOff>
      <xdr:row>457</xdr:row>
      <xdr:rowOff>119270</xdr:rowOff>
    </xdr:from>
    <xdr:to>
      <xdr:col>12</xdr:col>
      <xdr:colOff>24850</xdr:colOff>
      <xdr:row>465</xdr:row>
      <xdr:rowOff>140804</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124239</xdr:colOff>
      <xdr:row>507</xdr:row>
      <xdr:rowOff>99391</xdr:rowOff>
    </xdr:from>
    <xdr:to>
      <xdr:col>10</xdr:col>
      <xdr:colOff>198782</xdr:colOff>
      <xdr:row>523</xdr:row>
      <xdr:rowOff>8282</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372718</xdr:colOff>
      <xdr:row>534</xdr:row>
      <xdr:rowOff>24848</xdr:rowOff>
    </xdr:from>
    <xdr:to>
      <xdr:col>10</xdr:col>
      <xdr:colOff>182218</xdr:colOff>
      <xdr:row>548</xdr:row>
      <xdr:rowOff>0</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256762</xdr:colOff>
      <xdr:row>549</xdr:row>
      <xdr:rowOff>157369</xdr:rowOff>
    </xdr:from>
    <xdr:to>
      <xdr:col>12</xdr:col>
      <xdr:colOff>588066</xdr:colOff>
      <xdr:row>561</xdr:row>
      <xdr:rowOff>33130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82826</xdr:colOff>
      <xdr:row>585</xdr:row>
      <xdr:rowOff>66260</xdr:rowOff>
    </xdr:from>
    <xdr:to>
      <xdr:col>11</xdr:col>
      <xdr:colOff>530087</xdr:colOff>
      <xdr:row>601</xdr:row>
      <xdr:rowOff>157369</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8</xdr:col>
      <xdr:colOff>389283</xdr:colOff>
      <xdr:row>603</xdr:row>
      <xdr:rowOff>165652</xdr:rowOff>
    </xdr:from>
    <xdr:to>
      <xdr:col>12</xdr:col>
      <xdr:colOff>397565</xdr:colOff>
      <xdr:row>616</xdr:row>
      <xdr:rowOff>38101</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8</xdr:col>
      <xdr:colOff>323022</xdr:colOff>
      <xdr:row>615</xdr:row>
      <xdr:rowOff>132523</xdr:rowOff>
    </xdr:from>
    <xdr:to>
      <xdr:col>12</xdr:col>
      <xdr:colOff>356152</xdr:colOff>
      <xdr:row>624</xdr:row>
      <xdr:rowOff>173935</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182217</xdr:colOff>
      <xdr:row>633</xdr:row>
      <xdr:rowOff>110988</xdr:rowOff>
    </xdr:from>
    <xdr:to>
      <xdr:col>11</xdr:col>
      <xdr:colOff>405848</xdr:colOff>
      <xdr:row>647</xdr:row>
      <xdr:rowOff>157370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149087</xdr:colOff>
      <xdr:row>661</xdr:row>
      <xdr:rowOff>36444</xdr:rowOff>
    </xdr:from>
    <xdr:to>
      <xdr:col>11</xdr:col>
      <xdr:colOff>538369</xdr:colOff>
      <xdr:row>675</xdr:row>
      <xdr:rowOff>112644</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182217</xdr:colOff>
      <xdr:row>690</xdr:row>
      <xdr:rowOff>66261</xdr:rowOff>
    </xdr:from>
    <xdr:to>
      <xdr:col>11</xdr:col>
      <xdr:colOff>472109</xdr:colOff>
      <xdr:row>700</xdr:row>
      <xdr:rowOff>182218</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140804</xdr:colOff>
      <xdr:row>713</xdr:row>
      <xdr:rowOff>57978</xdr:rowOff>
    </xdr:from>
    <xdr:to>
      <xdr:col>11</xdr:col>
      <xdr:colOff>488674</xdr:colOff>
      <xdr:row>723</xdr:row>
      <xdr:rowOff>173935</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149087</xdr:colOff>
      <xdr:row>736</xdr:row>
      <xdr:rowOff>82826</xdr:rowOff>
    </xdr:from>
    <xdr:to>
      <xdr:col>11</xdr:col>
      <xdr:colOff>596348</xdr:colOff>
      <xdr:row>746</xdr:row>
      <xdr:rowOff>157370</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P829"/>
  <sheetViews>
    <sheetView tabSelected="1" view="pageBreakPreview" topLeftCell="A721" zoomScale="115" zoomScaleNormal="100" zoomScaleSheetLayoutView="115" workbookViewId="0">
      <selection activeCell="K736" sqref="K736"/>
    </sheetView>
  </sheetViews>
  <sheetFormatPr defaultRowHeight="13.5" x14ac:dyDescent="0.15"/>
  <cols>
    <col min="1" max="2" width="3.125" style="1" customWidth="1"/>
    <col min="3" max="3" width="12.625" style="1" customWidth="1"/>
    <col min="4" max="12" width="8.375" style="1" customWidth="1"/>
    <col min="13" max="13" width="8.125" style="1" customWidth="1"/>
    <col min="14" max="256" width="9" style="1"/>
    <col min="257" max="258" width="3.625" style="1" customWidth="1"/>
    <col min="259" max="259" width="12.625" style="1" customWidth="1"/>
    <col min="260" max="265" width="9" style="1"/>
    <col min="266" max="266" width="9" style="1" customWidth="1"/>
    <col min="267" max="512" width="9" style="1"/>
    <col min="513" max="514" width="3.625" style="1" customWidth="1"/>
    <col min="515" max="515" width="12.625" style="1" customWidth="1"/>
    <col min="516" max="521" width="9" style="1"/>
    <col min="522" max="522" width="9" style="1" customWidth="1"/>
    <col min="523" max="768" width="9" style="1"/>
    <col min="769" max="770" width="3.625" style="1" customWidth="1"/>
    <col min="771" max="771" width="12.625" style="1" customWidth="1"/>
    <col min="772" max="777" width="9" style="1"/>
    <col min="778" max="778" width="9" style="1" customWidth="1"/>
    <col min="779" max="1024" width="9" style="1"/>
    <col min="1025" max="1026" width="3.625" style="1" customWidth="1"/>
    <col min="1027" max="1027" width="12.625" style="1" customWidth="1"/>
    <col min="1028" max="1033" width="9" style="1"/>
    <col min="1034" max="1034" width="9" style="1" customWidth="1"/>
    <col min="1035" max="1280" width="9" style="1"/>
    <col min="1281" max="1282" width="3.625" style="1" customWidth="1"/>
    <col min="1283" max="1283" width="12.625" style="1" customWidth="1"/>
    <col min="1284" max="1289" width="9" style="1"/>
    <col min="1290" max="1290" width="9" style="1" customWidth="1"/>
    <col min="1291" max="1536" width="9" style="1"/>
    <col min="1537" max="1538" width="3.625" style="1" customWidth="1"/>
    <col min="1539" max="1539" width="12.625" style="1" customWidth="1"/>
    <col min="1540" max="1545" width="9" style="1"/>
    <col min="1546" max="1546" width="9" style="1" customWidth="1"/>
    <col min="1547" max="1792" width="9" style="1"/>
    <col min="1793" max="1794" width="3.625" style="1" customWidth="1"/>
    <col min="1795" max="1795" width="12.625" style="1" customWidth="1"/>
    <col min="1796" max="1801" width="9" style="1"/>
    <col min="1802" max="1802" width="9" style="1" customWidth="1"/>
    <col min="1803" max="2048" width="9" style="1"/>
    <col min="2049" max="2050" width="3.625" style="1" customWidth="1"/>
    <col min="2051" max="2051" width="12.625" style="1" customWidth="1"/>
    <col min="2052" max="2057" width="9" style="1"/>
    <col min="2058" max="2058" width="9" style="1" customWidth="1"/>
    <col min="2059" max="2304" width="9" style="1"/>
    <col min="2305" max="2306" width="3.625" style="1" customWidth="1"/>
    <col min="2307" max="2307" width="12.625" style="1" customWidth="1"/>
    <col min="2308" max="2313" width="9" style="1"/>
    <col min="2314" max="2314" width="9" style="1" customWidth="1"/>
    <col min="2315" max="2560" width="9" style="1"/>
    <col min="2561" max="2562" width="3.625" style="1" customWidth="1"/>
    <col min="2563" max="2563" width="12.625" style="1" customWidth="1"/>
    <col min="2564" max="2569" width="9" style="1"/>
    <col min="2570" max="2570" width="9" style="1" customWidth="1"/>
    <col min="2571" max="2816" width="9" style="1"/>
    <col min="2817" max="2818" width="3.625" style="1" customWidth="1"/>
    <col min="2819" max="2819" width="12.625" style="1" customWidth="1"/>
    <col min="2820" max="2825" width="9" style="1"/>
    <col min="2826" max="2826" width="9" style="1" customWidth="1"/>
    <col min="2827" max="3072" width="9" style="1"/>
    <col min="3073" max="3074" width="3.625" style="1" customWidth="1"/>
    <col min="3075" max="3075" width="12.625" style="1" customWidth="1"/>
    <col min="3076" max="3081" width="9" style="1"/>
    <col min="3082" max="3082" width="9" style="1" customWidth="1"/>
    <col min="3083" max="3328" width="9" style="1"/>
    <col min="3329" max="3330" width="3.625" style="1" customWidth="1"/>
    <col min="3331" max="3331" width="12.625" style="1" customWidth="1"/>
    <col min="3332" max="3337" width="9" style="1"/>
    <col min="3338" max="3338" width="9" style="1" customWidth="1"/>
    <col min="3339" max="3584" width="9" style="1"/>
    <col min="3585" max="3586" width="3.625" style="1" customWidth="1"/>
    <col min="3587" max="3587" width="12.625" style="1" customWidth="1"/>
    <col min="3588" max="3593" width="9" style="1"/>
    <col min="3594" max="3594" width="9" style="1" customWidth="1"/>
    <col min="3595" max="3840" width="9" style="1"/>
    <col min="3841" max="3842" width="3.625" style="1" customWidth="1"/>
    <col min="3843" max="3843" width="12.625" style="1" customWidth="1"/>
    <col min="3844" max="3849" width="9" style="1"/>
    <col min="3850" max="3850" width="9" style="1" customWidth="1"/>
    <col min="3851" max="4096" width="9" style="1"/>
    <col min="4097" max="4098" width="3.625" style="1" customWidth="1"/>
    <col min="4099" max="4099" width="12.625" style="1" customWidth="1"/>
    <col min="4100" max="4105" width="9" style="1"/>
    <col min="4106" max="4106" width="9" style="1" customWidth="1"/>
    <col min="4107" max="4352" width="9" style="1"/>
    <col min="4353" max="4354" width="3.625" style="1" customWidth="1"/>
    <col min="4355" max="4355" width="12.625" style="1" customWidth="1"/>
    <col min="4356" max="4361" width="9" style="1"/>
    <col min="4362" max="4362" width="9" style="1" customWidth="1"/>
    <col min="4363" max="4608" width="9" style="1"/>
    <col min="4609" max="4610" width="3.625" style="1" customWidth="1"/>
    <col min="4611" max="4611" width="12.625" style="1" customWidth="1"/>
    <col min="4612" max="4617" width="9" style="1"/>
    <col min="4618" max="4618" width="9" style="1" customWidth="1"/>
    <col min="4619" max="4864" width="9" style="1"/>
    <col min="4865" max="4866" width="3.625" style="1" customWidth="1"/>
    <col min="4867" max="4867" width="12.625" style="1" customWidth="1"/>
    <col min="4868" max="4873" width="9" style="1"/>
    <col min="4874" max="4874" width="9" style="1" customWidth="1"/>
    <col min="4875" max="5120" width="9" style="1"/>
    <col min="5121" max="5122" width="3.625" style="1" customWidth="1"/>
    <col min="5123" max="5123" width="12.625" style="1" customWidth="1"/>
    <col min="5124" max="5129" width="9" style="1"/>
    <col min="5130" max="5130" width="9" style="1" customWidth="1"/>
    <col min="5131" max="5376" width="9" style="1"/>
    <col min="5377" max="5378" width="3.625" style="1" customWidth="1"/>
    <col min="5379" max="5379" width="12.625" style="1" customWidth="1"/>
    <col min="5380" max="5385" width="9" style="1"/>
    <col min="5386" max="5386" width="9" style="1" customWidth="1"/>
    <col min="5387" max="5632" width="9" style="1"/>
    <col min="5633" max="5634" width="3.625" style="1" customWidth="1"/>
    <col min="5635" max="5635" width="12.625" style="1" customWidth="1"/>
    <col min="5636" max="5641" width="9" style="1"/>
    <col min="5642" max="5642" width="9" style="1" customWidth="1"/>
    <col min="5643" max="5888" width="9" style="1"/>
    <col min="5889" max="5890" width="3.625" style="1" customWidth="1"/>
    <col min="5891" max="5891" width="12.625" style="1" customWidth="1"/>
    <col min="5892" max="5897" width="9" style="1"/>
    <col min="5898" max="5898" width="9" style="1" customWidth="1"/>
    <col min="5899" max="6144" width="9" style="1"/>
    <col min="6145" max="6146" width="3.625" style="1" customWidth="1"/>
    <col min="6147" max="6147" width="12.625" style="1" customWidth="1"/>
    <col min="6148" max="6153" width="9" style="1"/>
    <col min="6154" max="6154" width="9" style="1" customWidth="1"/>
    <col min="6155" max="6400" width="9" style="1"/>
    <col min="6401" max="6402" width="3.625" style="1" customWidth="1"/>
    <col min="6403" max="6403" width="12.625" style="1" customWidth="1"/>
    <col min="6404" max="6409" width="9" style="1"/>
    <col min="6410" max="6410" width="9" style="1" customWidth="1"/>
    <col min="6411" max="6656" width="9" style="1"/>
    <col min="6657" max="6658" width="3.625" style="1" customWidth="1"/>
    <col min="6659" max="6659" width="12.625" style="1" customWidth="1"/>
    <col min="6660" max="6665" width="9" style="1"/>
    <col min="6666" max="6666" width="9" style="1" customWidth="1"/>
    <col min="6667" max="6912" width="9" style="1"/>
    <col min="6913" max="6914" width="3.625" style="1" customWidth="1"/>
    <col min="6915" max="6915" width="12.625" style="1" customWidth="1"/>
    <col min="6916" max="6921" width="9" style="1"/>
    <col min="6922" max="6922" width="9" style="1" customWidth="1"/>
    <col min="6923" max="7168" width="9" style="1"/>
    <col min="7169" max="7170" width="3.625" style="1" customWidth="1"/>
    <col min="7171" max="7171" width="12.625" style="1" customWidth="1"/>
    <col min="7172" max="7177" width="9" style="1"/>
    <col min="7178" max="7178" width="9" style="1" customWidth="1"/>
    <col min="7179" max="7424" width="9" style="1"/>
    <col min="7425" max="7426" width="3.625" style="1" customWidth="1"/>
    <col min="7427" max="7427" width="12.625" style="1" customWidth="1"/>
    <col min="7428" max="7433" width="9" style="1"/>
    <col min="7434" max="7434" width="9" style="1" customWidth="1"/>
    <col min="7435" max="7680" width="9" style="1"/>
    <col min="7681" max="7682" width="3.625" style="1" customWidth="1"/>
    <col min="7683" max="7683" width="12.625" style="1" customWidth="1"/>
    <col min="7684" max="7689" width="9" style="1"/>
    <col min="7690" max="7690" width="9" style="1" customWidth="1"/>
    <col min="7691" max="7936" width="9" style="1"/>
    <col min="7937" max="7938" width="3.625" style="1" customWidth="1"/>
    <col min="7939" max="7939" width="12.625" style="1" customWidth="1"/>
    <col min="7940" max="7945" width="9" style="1"/>
    <col min="7946" max="7946" width="9" style="1" customWidth="1"/>
    <col min="7947" max="8192" width="9" style="1"/>
    <col min="8193" max="8194" width="3.625" style="1" customWidth="1"/>
    <col min="8195" max="8195" width="12.625" style="1" customWidth="1"/>
    <col min="8196" max="8201" width="9" style="1"/>
    <col min="8202" max="8202" width="9" style="1" customWidth="1"/>
    <col min="8203" max="8448" width="9" style="1"/>
    <col min="8449" max="8450" width="3.625" style="1" customWidth="1"/>
    <col min="8451" max="8451" width="12.625" style="1" customWidth="1"/>
    <col min="8452" max="8457" width="9" style="1"/>
    <col min="8458" max="8458" width="9" style="1" customWidth="1"/>
    <col min="8459" max="8704" width="9" style="1"/>
    <col min="8705" max="8706" width="3.625" style="1" customWidth="1"/>
    <col min="8707" max="8707" width="12.625" style="1" customWidth="1"/>
    <col min="8708" max="8713" width="9" style="1"/>
    <col min="8714" max="8714" width="9" style="1" customWidth="1"/>
    <col min="8715" max="8960" width="9" style="1"/>
    <col min="8961" max="8962" width="3.625" style="1" customWidth="1"/>
    <col min="8963" max="8963" width="12.625" style="1" customWidth="1"/>
    <col min="8964" max="8969" width="9" style="1"/>
    <col min="8970" max="8970" width="9" style="1" customWidth="1"/>
    <col min="8971" max="9216" width="9" style="1"/>
    <col min="9217" max="9218" width="3.625" style="1" customWidth="1"/>
    <col min="9219" max="9219" width="12.625" style="1" customWidth="1"/>
    <col min="9220" max="9225" width="9" style="1"/>
    <col min="9226" max="9226" width="9" style="1" customWidth="1"/>
    <col min="9227" max="9472" width="9" style="1"/>
    <col min="9473" max="9474" width="3.625" style="1" customWidth="1"/>
    <col min="9475" max="9475" width="12.625" style="1" customWidth="1"/>
    <col min="9476" max="9481" width="9" style="1"/>
    <col min="9482" max="9482" width="9" style="1" customWidth="1"/>
    <col min="9483" max="9728" width="9" style="1"/>
    <col min="9729" max="9730" width="3.625" style="1" customWidth="1"/>
    <col min="9731" max="9731" width="12.625" style="1" customWidth="1"/>
    <col min="9732" max="9737" width="9" style="1"/>
    <col min="9738" max="9738" width="9" style="1" customWidth="1"/>
    <col min="9739" max="9984" width="9" style="1"/>
    <col min="9985" max="9986" width="3.625" style="1" customWidth="1"/>
    <col min="9987" max="9987" width="12.625" style="1" customWidth="1"/>
    <col min="9988" max="9993" width="9" style="1"/>
    <col min="9994" max="9994" width="9" style="1" customWidth="1"/>
    <col min="9995" max="10240" width="9" style="1"/>
    <col min="10241" max="10242" width="3.625" style="1" customWidth="1"/>
    <col min="10243" max="10243" width="12.625" style="1" customWidth="1"/>
    <col min="10244" max="10249" width="9" style="1"/>
    <col min="10250" max="10250" width="9" style="1" customWidth="1"/>
    <col min="10251" max="10496" width="9" style="1"/>
    <col min="10497" max="10498" width="3.625" style="1" customWidth="1"/>
    <col min="10499" max="10499" width="12.625" style="1" customWidth="1"/>
    <col min="10500" max="10505" width="9" style="1"/>
    <col min="10506" max="10506" width="9" style="1" customWidth="1"/>
    <col min="10507" max="10752" width="9" style="1"/>
    <col min="10753" max="10754" width="3.625" style="1" customWidth="1"/>
    <col min="10755" max="10755" width="12.625" style="1" customWidth="1"/>
    <col min="10756" max="10761" width="9" style="1"/>
    <col min="10762" max="10762" width="9" style="1" customWidth="1"/>
    <col min="10763" max="11008" width="9" style="1"/>
    <col min="11009" max="11010" width="3.625" style="1" customWidth="1"/>
    <col min="11011" max="11011" width="12.625" style="1" customWidth="1"/>
    <col min="11012" max="11017" width="9" style="1"/>
    <col min="11018" max="11018" width="9" style="1" customWidth="1"/>
    <col min="11019" max="11264" width="9" style="1"/>
    <col min="11265" max="11266" width="3.625" style="1" customWidth="1"/>
    <col min="11267" max="11267" width="12.625" style="1" customWidth="1"/>
    <col min="11268" max="11273" width="9" style="1"/>
    <col min="11274" max="11274" width="9" style="1" customWidth="1"/>
    <col min="11275" max="11520" width="9" style="1"/>
    <col min="11521" max="11522" width="3.625" style="1" customWidth="1"/>
    <col min="11523" max="11523" width="12.625" style="1" customWidth="1"/>
    <col min="11524" max="11529" width="9" style="1"/>
    <col min="11530" max="11530" width="9" style="1" customWidth="1"/>
    <col min="11531" max="11776" width="9" style="1"/>
    <col min="11777" max="11778" width="3.625" style="1" customWidth="1"/>
    <col min="11779" max="11779" width="12.625" style="1" customWidth="1"/>
    <col min="11780" max="11785" width="9" style="1"/>
    <col min="11786" max="11786" width="9" style="1" customWidth="1"/>
    <col min="11787" max="12032" width="9" style="1"/>
    <col min="12033" max="12034" width="3.625" style="1" customWidth="1"/>
    <col min="12035" max="12035" width="12.625" style="1" customWidth="1"/>
    <col min="12036" max="12041" width="9" style="1"/>
    <col min="12042" max="12042" width="9" style="1" customWidth="1"/>
    <col min="12043" max="12288" width="9" style="1"/>
    <col min="12289" max="12290" width="3.625" style="1" customWidth="1"/>
    <col min="12291" max="12291" width="12.625" style="1" customWidth="1"/>
    <col min="12292" max="12297" width="9" style="1"/>
    <col min="12298" max="12298" width="9" style="1" customWidth="1"/>
    <col min="12299" max="12544" width="9" style="1"/>
    <col min="12545" max="12546" width="3.625" style="1" customWidth="1"/>
    <col min="12547" max="12547" width="12.625" style="1" customWidth="1"/>
    <col min="12548" max="12553" width="9" style="1"/>
    <col min="12554" max="12554" width="9" style="1" customWidth="1"/>
    <col min="12555" max="12800" width="9" style="1"/>
    <col min="12801" max="12802" width="3.625" style="1" customWidth="1"/>
    <col min="12803" max="12803" width="12.625" style="1" customWidth="1"/>
    <col min="12804" max="12809" width="9" style="1"/>
    <col min="12810" max="12810" width="9" style="1" customWidth="1"/>
    <col min="12811" max="13056" width="9" style="1"/>
    <col min="13057" max="13058" width="3.625" style="1" customWidth="1"/>
    <col min="13059" max="13059" width="12.625" style="1" customWidth="1"/>
    <col min="13060" max="13065" width="9" style="1"/>
    <col min="13066" max="13066" width="9" style="1" customWidth="1"/>
    <col min="13067" max="13312" width="9" style="1"/>
    <col min="13313" max="13314" width="3.625" style="1" customWidth="1"/>
    <col min="13315" max="13315" width="12.625" style="1" customWidth="1"/>
    <col min="13316" max="13321" width="9" style="1"/>
    <col min="13322" max="13322" width="9" style="1" customWidth="1"/>
    <col min="13323" max="13568" width="9" style="1"/>
    <col min="13569" max="13570" width="3.625" style="1" customWidth="1"/>
    <col min="13571" max="13571" width="12.625" style="1" customWidth="1"/>
    <col min="13572" max="13577" width="9" style="1"/>
    <col min="13578" max="13578" width="9" style="1" customWidth="1"/>
    <col min="13579" max="13824" width="9" style="1"/>
    <col min="13825" max="13826" width="3.625" style="1" customWidth="1"/>
    <col min="13827" max="13827" width="12.625" style="1" customWidth="1"/>
    <col min="13828" max="13833" width="9" style="1"/>
    <col min="13834" max="13834" width="9" style="1" customWidth="1"/>
    <col min="13835" max="14080" width="9" style="1"/>
    <col min="14081" max="14082" width="3.625" style="1" customWidth="1"/>
    <col min="14083" max="14083" width="12.625" style="1" customWidth="1"/>
    <col min="14084" max="14089" width="9" style="1"/>
    <col min="14090" max="14090" width="9" style="1" customWidth="1"/>
    <col min="14091" max="14336" width="9" style="1"/>
    <col min="14337" max="14338" width="3.625" style="1" customWidth="1"/>
    <col min="14339" max="14339" width="12.625" style="1" customWidth="1"/>
    <col min="14340" max="14345" width="9" style="1"/>
    <col min="14346" max="14346" width="9" style="1" customWidth="1"/>
    <col min="14347" max="14592" width="9" style="1"/>
    <col min="14593" max="14594" width="3.625" style="1" customWidth="1"/>
    <col min="14595" max="14595" width="12.625" style="1" customWidth="1"/>
    <col min="14596" max="14601" width="9" style="1"/>
    <col min="14602" max="14602" width="9" style="1" customWidth="1"/>
    <col min="14603" max="14848" width="9" style="1"/>
    <col min="14849" max="14850" width="3.625" style="1" customWidth="1"/>
    <col min="14851" max="14851" width="12.625" style="1" customWidth="1"/>
    <col min="14852" max="14857" width="9" style="1"/>
    <col min="14858" max="14858" width="9" style="1" customWidth="1"/>
    <col min="14859" max="15104" width="9" style="1"/>
    <col min="15105" max="15106" width="3.625" style="1" customWidth="1"/>
    <col min="15107" max="15107" width="12.625" style="1" customWidth="1"/>
    <col min="15108" max="15113" width="9" style="1"/>
    <col min="15114" max="15114" width="9" style="1" customWidth="1"/>
    <col min="15115" max="15360" width="9" style="1"/>
    <col min="15361" max="15362" width="3.625" style="1" customWidth="1"/>
    <col min="15363" max="15363" width="12.625" style="1" customWidth="1"/>
    <col min="15364" max="15369" width="9" style="1"/>
    <col min="15370" max="15370" width="9" style="1" customWidth="1"/>
    <col min="15371" max="15616" width="9" style="1"/>
    <col min="15617" max="15618" width="3.625" style="1" customWidth="1"/>
    <col min="15619" max="15619" width="12.625" style="1" customWidth="1"/>
    <col min="15620" max="15625" width="9" style="1"/>
    <col min="15626" max="15626" width="9" style="1" customWidth="1"/>
    <col min="15627" max="15872" width="9" style="1"/>
    <col min="15873" max="15874" width="3.625" style="1" customWidth="1"/>
    <col min="15875" max="15875" width="12.625" style="1" customWidth="1"/>
    <col min="15876" max="15881" width="9" style="1"/>
    <col min="15882" max="15882" width="9" style="1" customWidth="1"/>
    <col min="15883" max="16128" width="9" style="1"/>
    <col min="16129" max="16130" width="3.625" style="1" customWidth="1"/>
    <col min="16131" max="16131" width="12.625" style="1" customWidth="1"/>
    <col min="16132" max="16137" width="9" style="1"/>
    <col min="16138" max="16138" width="9" style="1" customWidth="1"/>
    <col min="16139" max="16384" width="9" style="1"/>
  </cols>
  <sheetData>
    <row r="1" spans="1:13" ht="15" customHeight="1" x14ac:dyDescent="0.15">
      <c r="A1" s="184" t="s">
        <v>38</v>
      </c>
      <c r="B1" s="184"/>
      <c r="C1" s="184"/>
      <c r="D1" s="184"/>
      <c r="E1" s="184"/>
      <c r="F1" s="184"/>
      <c r="G1" s="184"/>
      <c r="H1" s="184"/>
      <c r="I1" s="184"/>
      <c r="J1" s="184"/>
      <c r="K1" s="184"/>
      <c r="L1" s="184"/>
      <c r="M1" s="184"/>
    </row>
    <row r="2" spans="1:13" ht="15" customHeight="1" x14ac:dyDescent="0.15"/>
    <row r="3" spans="1:13" ht="15" customHeight="1" x14ac:dyDescent="0.15">
      <c r="A3" s="2" t="s">
        <v>39</v>
      </c>
    </row>
    <row r="4" spans="1:13" ht="15" customHeight="1" x14ac:dyDescent="0.15">
      <c r="A4" s="1" t="s">
        <v>40</v>
      </c>
    </row>
    <row r="5" spans="1:13" ht="15" customHeight="1" x14ac:dyDescent="0.15">
      <c r="A5" s="1" t="s">
        <v>41</v>
      </c>
    </row>
    <row r="6" spans="1:13" ht="15" customHeight="1" x14ac:dyDescent="0.15"/>
    <row r="7" spans="1:13" ht="15" customHeight="1" x14ac:dyDescent="0.15">
      <c r="A7" s="2" t="s">
        <v>42</v>
      </c>
    </row>
    <row r="8" spans="1:13" ht="15" customHeight="1" x14ac:dyDescent="0.15">
      <c r="A8" s="1" t="s">
        <v>43</v>
      </c>
    </row>
    <row r="9" spans="1:13" ht="15" customHeight="1" x14ac:dyDescent="0.15"/>
    <row r="10" spans="1:13" ht="15" customHeight="1" x14ac:dyDescent="0.15">
      <c r="A10" s="2" t="s">
        <v>44</v>
      </c>
    </row>
    <row r="11" spans="1:13" ht="15" customHeight="1" x14ac:dyDescent="0.15">
      <c r="A11" s="1" t="s">
        <v>264</v>
      </c>
    </row>
    <row r="12" spans="1:13" ht="15" customHeight="1" x14ac:dyDescent="0.15">
      <c r="A12" s="1" t="s">
        <v>45</v>
      </c>
    </row>
    <row r="13" spans="1:13" ht="15" customHeight="1" x14ac:dyDescent="0.15"/>
    <row r="14" spans="1:13" ht="15" customHeight="1" x14ac:dyDescent="0.15">
      <c r="A14" s="2" t="s">
        <v>46</v>
      </c>
    </row>
    <row r="15" spans="1:13" ht="15" customHeight="1" x14ac:dyDescent="0.15">
      <c r="A15" s="1" t="s">
        <v>47</v>
      </c>
    </row>
    <row r="16" spans="1:13" ht="15" customHeight="1" x14ac:dyDescent="0.15"/>
    <row r="17" spans="1:11" ht="15" customHeight="1" thickBot="1" x14ac:dyDescent="0.2">
      <c r="A17" s="2" t="s">
        <v>48</v>
      </c>
    </row>
    <row r="18" spans="1:11" ht="15" customHeight="1" x14ac:dyDescent="0.15">
      <c r="C18" s="3"/>
      <c r="D18" s="51" t="s">
        <v>261</v>
      </c>
      <c r="E18" s="49" t="s">
        <v>49</v>
      </c>
      <c r="F18" s="94" t="s">
        <v>37</v>
      </c>
      <c r="G18" s="100"/>
    </row>
    <row r="19" spans="1:11" ht="15" customHeight="1" x14ac:dyDescent="0.15">
      <c r="C19" s="99" t="s">
        <v>50</v>
      </c>
      <c r="D19" s="52">
        <v>671</v>
      </c>
      <c r="E19" s="50">
        <v>628</v>
      </c>
      <c r="F19" s="46">
        <v>652</v>
      </c>
      <c r="G19" s="105"/>
    </row>
    <row r="20" spans="1:11" ht="15" customHeight="1" x14ac:dyDescent="0.15">
      <c r="C20" s="99" t="s">
        <v>51</v>
      </c>
      <c r="D20" s="52">
        <v>334</v>
      </c>
      <c r="E20" s="50">
        <v>325</v>
      </c>
      <c r="F20" s="46">
        <v>369</v>
      </c>
      <c r="G20" s="105"/>
    </row>
    <row r="21" spans="1:11" ht="15" customHeight="1" thickBot="1" x14ac:dyDescent="0.2">
      <c r="C21" s="99" t="s">
        <v>52</v>
      </c>
      <c r="D21" s="53">
        <f>ROUND(D20/D19,3)</f>
        <v>0.498</v>
      </c>
      <c r="E21" s="39">
        <f>ROUND(E20/E19,3)</f>
        <v>0.51800000000000002</v>
      </c>
      <c r="F21" s="107">
        <v>0.56599999999999995</v>
      </c>
      <c r="G21" s="110"/>
    </row>
    <row r="22" spans="1:11" ht="15" customHeight="1" x14ac:dyDescent="0.15">
      <c r="C22" s="5"/>
      <c r="D22" s="6"/>
      <c r="E22" s="6"/>
      <c r="F22" s="6"/>
    </row>
    <row r="23" spans="1:11" ht="15" customHeight="1" x14ac:dyDescent="0.15">
      <c r="C23" s="5"/>
      <c r="D23" s="6"/>
      <c r="E23" s="6"/>
      <c r="F23" s="6"/>
    </row>
    <row r="24" spans="1:11" ht="15" customHeight="1" x14ac:dyDescent="0.15">
      <c r="A24" s="2" t="s">
        <v>265</v>
      </c>
    </row>
    <row r="25" spans="1:11" ht="15" customHeight="1" x14ac:dyDescent="0.15"/>
    <row r="26" spans="1:11" ht="15" customHeight="1" x14ac:dyDescent="0.15">
      <c r="A26" s="1" t="s">
        <v>53</v>
      </c>
    </row>
    <row r="27" spans="1:11" ht="15" customHeight="1" x14ac:dyDescent="0.15"/>
    <row r="28" spans="1:11" ht="15" customHeight="1" thickBot="1" x14ac:dyDescent="0.2">
      <c r="A28" s="7" t="s">
        <v>54</v>
      </c>
    </row>
    <row r="29" spans="1:11" ht="15" customHeight="1" x14ac:dyDescent="0.15">
      <c r="B29" s="7"/>
      <c r="C29" s="95"/>
      <c r="D29" s="131" t="s">
        <v>261</v>
      </c>
      <c r="E29" s="132"/>
      <c r="F29" s="149" t="s">
        <v>49</v>
      </c>
      <c r="G29" s="150"/>
      <c r="H29" s="133" t="s">
        <v>37</v>
      </c>
      <c r="I29" s="150"/>
      <c r="J29" s="145"/>
      <c r="K29" s="145"/>
    </row>
    <row r="30" spans="1:11" ht="15" customHeight="1" x14ac:dyDescent="0.15">
      <c r="C30" s="99" t="s">
        <v>55</v>
      </c>
      <c r="D30" s="55">
        <v>228</v>
      </c>
      <c r="E30" s="56">
        <f>ROUND(D30/(D30+D31),3)</f>
        <v>0.68300000000000005</v>
      </c>
      <c r="F30" s="54">
        <v>227</v>
      </c>
      <c r="G30" s="8">
        <f>ROUND(F30/(F30+F31),3)</f>
        <v>0.70099999999999996</v>
      </c>
      <c r="H30" s="9">
        <v>260</v>
      </c>
      <c r="I30" s="8">
        <v>0.70499999999999996</v>
      </c>
      <c r="J30" s="17"/>
      <c r="K30" s="44"/>
    </row>
    <row r="31" spans="1:11" ht="15" customHeight="1" x14ac:dyDescent="0.15">
      <c r="C31" s="99" t="s">
        <v>56</v>
      </c>
      <c r="D31" s="55">
        <v>106</v>
      </c>
      <c r="E31" s="56">
        <f>1-E30</f>
        <v>0.31699999999999995</v>
      </c>
      <c r="F31" s="54">
        <v>97</v>
      </c>
      <c r="G31" s="8">
        <f>1-G30</f>
        <v>0.29900000000000004</v>
      </c>
      <c r="H31" s="9">
        <v>109</v>
      </c>
      <c r="I31" s="8">
        <v>0.29500000000000004</v>
      </c>
      <c r="J31" s="17"/>
      <c r="K31" s="44"/>
    </row>
    <row r="32" spans="1:11" ht="15" customHeight="1" thickBot="1" x14ac:dyDescent="0.2">
      <c r="C32" s="99" t="s">
        <v>57</v>
      </c>
      <c r="D32" s="57">
        <f>SUM(D30:D31)</f>
        <v>334</v>
      </c>
      <c r="E32" s="58">
        <f>SUM(E30:E31)</f>
        <v>1</v>
      </c>
      <c r="F32" s="54">
        <f>SUM(F30:F31)</f>
        <v>324</v>
      </c>
      <c r="G32" s="8">
        <f>SUM(G30:G31)</f>
        <v>1</v>
      </c>
      <c r="H32" s="9">
        <v>369</v>
      </c>
      <c r="I32" s="8">
        <v>1</v>
      </c>
      <c r="J32" s="17"/>
      <c r="K32" s="44"/>
    </row>
    <row r="33" spans="1:11" ht="15" customHeight="1" x14ac:dyDescent="0.15">
      <c r="C33" s="5"/>
      <c r="D33" s="113"/>
      <c r="E33" s="44"/>
      <c r="F33" s="113"/>
      <c r="G33" s="44"/>
      <c r="H33" s="17"/>
      <c r="I33" s="44"/>
      <c r="J33" s="17"/>
      <c r="K33" s="44"/>
    </row>
    <row r="34" spans="1:11" ht="15" customHeight="1" thickBot="1" x14ac:dyDescent="0.2">
      <c r="A34" s="7" t="s">
        <v>58</v>
      </c>
      <c r="J34" s="17"/>
      <c r="K34" s="17"/>
    </row>
    <row r="35" spans="1:11" ht="15" customHeight="1" x14ac:dyDescent="0.15">
      <c r="B35" s="7"/>
      <c r="C35" s="95"/>
      <c r="D35" s="131" t="s">
        <v>262</v>
      </c>
      <c r="E35" s="132"/>
      <c r="F35" s="149" t="s">
        <v>59</v>
      </c>
      <c r="G35" s="150"/>
      <c r="H35" s="133" t="s">
        <v>37</v>
      </c>
      <c r="I35" s="150"/>
      <c r="J35" s="145"/>
      <c r="K35" s="145"/>
    </row>
    <row r="36" spans="1:11" ht="15" customHeight="1" x14ac:dyDescent="0.15">
      <c r="C36" s="99" t="s">
        <v>60</v>
      </c>
      <c r="D36" s="55">
        <v>169</v>
      </c>
      <c r="E36" s="56">
        <f>ROUND(D36/(D36+D37),3)</f>
        <v>0.50600000000000001</v>
      </c>
      <c r="F36" s="54">
        <v>163</v>
      </c>
      <c r="G36" s="8">
        <f>ROUND(F36/(F36+F37),3)</f>
        <v>0.503</v>
      </c>
      <c r="H36" s="9">
        <v>191</v>
      </c>
      <c r="I36" s="8">
        <v>0.51800000000000002</v>
      </c>
      <c r="J36" s="17"/>
      <c r="K36" s="44"/>
    </row>
    <row r="37" spans="1:11" ht="15" customHeight="1" x14ac:dyDescent="0.15">
      <c r="C37" s="99" t="s">
        <v>61</v>
      </c>
      <c r="D37" s="55">
        <v>165</v>
      </c>
      <c r="E37" s="56">
        <f>1-E36</f>
        <v>0.49399999999999999</v>
      </c>
      <c r="F37" s="54">
        <v>161</v>
      </c>
      <c r="G37" s="8">
        <f>1-G36</f>
        <v>0.497</v>
      </c>
      <c r="H37" s="9">
        <v>178</v>
      </c>
      <c r="I37" s="8">
        <v>0.48199999999999998</v>
      </c>
      <c r="J37" s="17"/>
      <c r="K37" s="44"/>
    </row>
    <row r="38" spans="1:11" ht="15" customHeight="1" thickBot="1" x14ac:dyDescent="0.2">
      <c r="C38" s="99" t="s">
        <v>57</v>
      </c>
      <c r="D38" s="57">
        <f>SUM(D36:D37)</f>
        <v>334</v>
      </c>
      <c r="E38" s="58">
        <f>SUM(E36:E37)</f>
        <v>1</v>
      </c>
      <c r="F38" s="54">
        <f>SUM(F36:F37)</f>
        <v>324</v>
      </c>
      <c r="G38" s="8">
        <f>SUM(G36:G37)</f>
        <v>1</v>
      </c>
      <c r="H38" s="9">
        <v>369</v>
      </c>
      <c r="I38" s="8">
        <v>1</v>
      </c>
      <c r="J38" s="17"/>
      <c r="K38" s="44"/>
    </row>
    <row r="39" spans="1:11" ht="15" customHeight="1" x14ac:dyDescent="0.15">
      <c r="C39" s="5"/>
      <c r="D39" s="113"/>
      <c r="E39" s="44"/>
      <c r="F39" s="113"/>
      <c r="G39" s="44"/>
      <c r="H39" s="17"/>
      <c r="I39" s="44"/>
      <c r="J39" s="17"/>
      <c r="K39" s="44"/>
    </row>
    <row r="40" spans="1:11" ht="15" customHeight="1" thickBot="1" x14ac:dyDescent="0.2">
      <c r="A40" s="7" t="s">
        <v>62</v>
      </c>
      <c r="J40" s="17"/>
      <c r="K40" s="17"/>
    </row>
    <row r="41" spans="1:11" ht="15" customHeight="1" x14ac:dyDescent="0.15">
      <c r="B41" s="7"/>
      <c r="C41" s="3"/>
      <c r="D41" s="131" t="s">
        <v>262</v>
      </c>
      <c r="E41" s="132"/>
      <c r="F41" s="149" t="s">
        <v>59</v>
      </c>
      <c r="G41" s="150"/>
      <c r="H41" s="133" t="s">
        <v>37</v>
      </c>
      <c r="I41" s="150"/>
      <c r="J41" s="145"/>
      <c r="K41" s="145"/>
    </row>
    <row r="42" spans="1:11" ht="15" customHeight="1" x14ac:dyDescent="0.15">
      <c r="C42" s="99" t="s">
        <v>63</v>
      </c>
      <c r="D42" s="61">
        <v>218</v>
      </c>
      <c r="E42" s="56">
        <f>D42/D$52</f>
        <v>0.65269461077844315</v>
      </c>
      <c r="F42" s="31">
        <v>216</v>
      </c>
      <c r="G42" s="8">
        <f>F42/F$52</f>
        <v>0.66461538461538461</v>
      </c>
      <c r="H42" s="9">
        <v>257</v>
      </c>
      <c r="I42" s="8">
        <f>H42/H$52</f>
        <v>0.69647696476964771</v>
      </c>
      <c r="J42" s="17"/>
      <c r="K42" s="44"/>
    </row>
    <row r="43" spans="1:11" ht="15" customHeight="1" x14ac:dyDescent="0.15">
      <c r="C43" s="99" t="s">
        <v>64</v>
      </c>
      <c r="D43" s="61">
        <v>10</v>
      </c>
      <c r="E43" s="56">
        <f t="shared" ref="E43:E51" si="0">D43/D$52</f>
        <v>2.9940119760479042E-2</v>
      </c>
      <c r="F43" s="31">
        <v>7</v>
      </c>
      <c r="G43" s="8">
        <f t="shared" ref="G43:G51" si="1">F43/F$52</f>
        <v>2.1538461538461538E-2</v>
      </c>
      <c r="H43" s="9">
        <v>11</v>
      </c>
      <c r="I43" s="8">
        <f t="shared" ref="I43:I50" si="2">H43/H$52</f>
        <v>2.9810298102981029E-2</v>
      </c>
      <c r="J43" s="17"/>
      <c r="K43" s="44"/>
    </row>
    <row r="44" spans="1:11" ht="15" customHeight="1" x14ac:dyDescent="0.15">
      <c r="C44" s="99" t="s">
        <v>65</v>
      </c>
      <c r="D44" s="61">
        <v>37</v>
      </c>
      <c r="E44" s="56">
        <f t="shared" si="0"/>
        <v>0.11077844311377245</v>
      </c>
      <c r="F44" s="31">
        <v>41</v>
      </c>
      <c r="G44" s="8">
        <f t="shared" si="1"/>
        <v>0.12615384615384614</v>
      </c>
      <c r="H44" s="9">
        <v>37</v>
      </c>
      <c r="I44" s="8">
        <f t="shared" si="2"/>
        <v>0.1002710027100271</v>
      </c>
      <c r="J44" s="17"/>
      <c r="K44" s="44"/>
    </row>
    <row r="45" spans="1:11" ht="15" customHeight="1" x14ac:dyDescent="0.15">
      <c r="C45" s="99" t="s">
        <v>66</v>
      </c>
      <c r="D45" s="62">
        <v>17</v>
      </c>
      <c r="E45" s="56">
        <f t="shared" si="0"/>
        <v>5.089820359281437E-2</v>
      </c>
      <c r="F45" s="60">
        <v>17</v>
      </c>
      <c r="G45" s="8">
        <f t="shared" si="1"/>
        <v>5.2307692307692305E-2</v>
      </c>
      <c r="H45" s="9">
        <v>13</v>
      </c>
      <c r="I45" s="8">
        <f t="shared" si="2"/>
        <v>3.5230352303523033E-2</v>
      </c>
      <c r="J45" s="17"/>
      <c r="K45" s="44"/>
    </row>
    <row r="46" spans="1:11" ht="15" customHeight="1" x14ac:dyDescent="0.15">
      <c r="C46" s="99" t="s">
        <v>67</v>
      </c>
      <c r="D46" s="62">
        <v>24</v>
      </c>
      <c r="E46" s="56">
        <f t="shared" si="0"/>
        <v>7.1856287425149698E-2</v>
      </c>
      <c r="F46" s="60">
        <v>13</v>
      </c>
      <c r="G46" s="8">
        <f t="shared" si="1"/>
        <v>0.04</v>
      </c>
      <c r="H46" s="9">
        <v>19</v>
      </c>
      <c r="I46" s="8">
        <f t="shared" si="2"/>
        <v>5.1490514905149054E-2</v>
      </c>
      <c r="J46" s="17"/>
      <c r="K46" s="44"/>
    </row>
    <row r="47" spans="1:11" ht="15" customHeight="1" x14ac:dyDescent="0.15">
      <c r="C47" s="99" t="s">
        <v>68</v>
      </c>
      <c r="D47" s="62">
        <v>2</v>
      </c>
      <c r="E47" s="56">
        <f t="shared" si="0"/>
        <v>5.9880239520958087E-3</v>
      </c>
      <c r="F47" s="60">
        <v>7</v>
      </c>
      <c r="G47" s="8">
        <f t="shared" si="1"/>
        <v>2.1538461538461538E-2</v>
      </c>
      <c r="H47" s="9">
        <v>7</v>
      </c>
      <c r="I47" s="8">
        <f t="shared" si="2"/>
        <v>1.8970189701897018E-2</v>
      </c>
      <c r="J47" s="17"/>
      <c r="K47" s="44"/>
    </row>
    <row r="48" spans="1:11" ht="15" customHeight="1" x14ac:dyDescent="0.15">
      <c r="C48" s="99" t="s">
        <v>69</v>
      </c>
      <c r="D48" s="62">
        <v>3</v>
      </c>
      <c r="E48" s="56">
        <f t="shared" si="0"/>
        <v>8.9820359281437123E-3</v>
      </c>
      <c r="F48" s="60">
        <v>5</v>
      </c>
      <c r="G48" s="8">
        <f t="shared" si="1"/>
        <v>1.5384615384615385E-2</v>
      </c>
      <c r="H48" s="9">
        <v>4</v>
      </c>
      <c r="I48" s="8">
        <f t="shared" si="2"/>
        <v>1.0840108401084011E-2</v>
      </c>
      <c r="J48" s="17"/>
      <c r="K48" s="44"/>
    </row>
    <row r="49" spans="1:11" ht="15" customHeight="1" x14ac:dyDescent="0.15">
      <c r="C49" s="59" t="s">
        <v>70</v>
      </c>
      <c r="D49" s="62">
        <v>3</v>
      </c>
      <c r="E49" s="56">
        <f t="shared" si="0"/>
        <v>8.9820359281437123E-3</v>
      </c>
      <c r="F49" s="60">
        <v>12</v>
      </c>
      <c r="G49" s="8">
        <f t="shared" si="1"/>
        <v>3.6923076923076927E-2</v>
      </c>
      <c r="H49" s="9">
        <v>15</v>
      </c>
      <c r="I49" s="8">
        <f t="shared" si="2"/>
        <v>4.065040650406504E-2</v>
      </c>
      <c r="J49" s="17"/>
      <c r="K49" s="44"/>
    </row>
    <row r="50" spans="1:11" ht="15" customHeight="1" x14ac:dyDescent="0.15">
      <c r="C50" s="99" t="s">
        <v>71</v>
      </c>
      <c r="D50" s="62">
        <v>8</v>
      </c>
      <c r="E50" s="56">
        <f t="shared" si="0"/>
        <v>2.3952095808383235E-2</v>
      </c>
      <c r="F50" s="60">
        <v>5</v>
      </c>
      <c r="G50" s="8">
        <f t="shared" si="1"/>
        <v>1.5384615384615385E-2</v>
      </c>
      <c r="H50" s="9">
        <v>6</v>
      </c>
      <c r="I50" s="8">
        <f t="shared" si="2"/>
        <v>1.6260162601626018E-2</v>
      </c>
      <c r="J50" s="17"/>
      <c r="K50" s="44"/>
    </row>
    <row r="51" spans="1:11" ht="15" customHeight="1" x14ac:dyDescent="0.15">
      <c r="C51" s="99" t="s">
        <v>72</v>
      </c>
      <c r="D51" s="62">
        <v>12</v>
      </c>
      <c r="E51" s="56">
        <f t="shared" si="0"/>
        <v>3.5928143712574849E-2</v>
      </c>
      <c r="F51" s="60">
        <v>2</v>
      </c>
      <c r="G51" s="8">
        <f t="shared" si="1"/>
        <v>6.1538461538461538E-3</v>
      </c>
      <c r="H51" s="95" t="s">
        <v>73</v>
      </c>
      <c r="I51" s="12" t="s">
        <v>73</v>
      </c>
      <c r="J51" s="17"/>
      <c r="K51" s="44"/>
    </row>
    <row r="52" spans="1:11" ht="15" customHeight="1" thickBot="1" x14ac:dyDescent="0.2">
      <c r="C52" s="99" t="s">
        <v>57</v>
      </c>
      <c r="D52" s="63">
        <f>SUM(D42:D51)</f>
        <v>334</v>
      </c>
      <c r="E52" s="58">
        <f>SUM(E42:E51)</f>
        <v>1.0000000000000002</v>
      </c>
      <c r="F52" s="15">
        <f>SUM(F42:F51)</f>
        <v>325</v>
      </c>
      <c r="G52" s="8">
        <f>SUM(G42:G51)</f>
        <v>1</v>
      </c>
      <c r="H52" s="9">
        <f>SUM(H42:H51)</f>
        <v>369</v>
      </c>
      <c r="I52" s="8">
        <v>0.99960000000000004</v>
      </c>
      <c r="J52" s="17"/>
      <c r="K52" s="44"/>
    </row>
    <row r="53" spans="1:11" ht="15" customHeight="1" x14ac:dyDescent="0.15">
      <c r="C53" s="5"/>
      <c r="D53" s="17"/>
      <c r="E53" s="44"/>
      <c r="F53" s="17"/>
      <c r="G53" s="44"/>
      <c r="H53" s="17"/>
      <c r="I53" s="44"/>
      <c r="J53" s="17"/>
      <c r="K53" s="44"/>
    </row>
    <row r="54" spans="1:11" ht="15" customHeight="1" x14ac:dyDescent="0.15">
      <c r="C54" s="5"/>
      <c r="D54" s="17"/>
      <c r="E54" s="44"/>
      <c r="F54" s="17"/>
      <c r="G54" s="44"/>
      <c r="H54" s="17"/>
      <c r="I54" s="44"/>
      <c r="J54" s="17"/>
      <c r="K54" s="44"/>
    </row>
    <row r="55" spans="1:11" ht="15" customHeight="1" thickBot="1" x14ac:dyDescent="0.2">
      <c r="A55" s="7" t="s">
        <v>74</v>
      </c>
      <c r="F55" s="13"/>
      <c r="G55" s="13"/>
      <c r="H55" s="13"/>
      <c r="J55" s="17"/>
      <c r="K55" s="17"/>
    </row>
    <row r="56" spans="1:11" ht="15" customHeight="1" x14ac:dyDescent="0.15">
      <c r="B56" s="7"/>
      <c r="C56" s="3"/>
      <c r="D56" s="131" t="s">
        <v>262</v>
      </c>
      <c r="E56" s="132"/>
      <c r="F56" s="149" t="s">
        <v>59</v>
      </c>
      <c r="G56" s="150"/>
      <c r="H56" s="133" t="s">
        <v>37</v>
      </c>
      <c r="I56" s="150"/>
      <c r="J56" s="145"/>
      <c r="K56" s="145"/>
    </row>
    <row r="57" spans="1:11" ht="15" customHeight="1" x14ac:dyDescent="0.15">
      <c r="C57" s="99" t="s">
        <v>63</v>
      </c>
      <c r="D57" s="66">
        <v>234</v>
      </c>
      <c r="E57" s="56">
        <f>D57/D$67</f>
        <v>0.70059880239520955</v>
      </c>
      <c r="F57" s="64">
        <v>244</v>
      </c>
      <c r="G57" s="8">
        <f>F57/F$67</f>
        <v>0.75076923076923074</v>
      </c>
      <c r="H57" s="9">
        <v>282</v>
      </c>
      <c r="I57" s="8">
        <f>H57/H$52</f>
        <v>0.76422764227642281</v>
      </c>
      <c r="J57" s="17"/>
      <c r="K57" s="44"/>
    </row>
    <row r="58" spans="1:11" ht="15" customHeight="1" x14ac:dyDescent="0.15">
      <c r="C58" s="99" t="s">
        <v>64</v>
      </c>
      <c r="D58" s="67">
        <v>19</v>
      </c>
      <c r="E58" s="56">
        <f t="shared" ref="E58:E66" si="3">D58/D$67</f>
        <v>5.6886227544910177E-2</v>
      </c>
      <c r="F58" s="65">
        <v>22</v>
      </c>
      <c r="G58" s="8">
        <f t="shared" ref="G58:G66" si="4">F58/F$67</f>
        <v>6.7692307692307691E-2</v>
      </c>
      <c r="H58" s="9">
        <v>10</v>
      </c>
      <c r="I58" s="8">
        <f t="shared" ref="I58:I65" si="5">H58/H$52</f>
        <v>2.7100271002710029E-2</v>
      </c>
      <c r="J58" s="17"/>
      <c r="K58" s="44"/>
    </row>
    <row r="59" spans="1:11" ht="15" customHeight="1" x14ac:dyDescent="0.15">
      <c r="C59" s="99" t="s">
        <v>65</v>
      </c>
      <c r="D59" s="66">
        <v>22</v>
      </c>
      <c r="E59" s="56">
        <f t="shared" si="3"/>
        <v>6.5868263473053898E-2</v>
      </c>
      <c r="F59" s="64">
        <v>12</v>
      </c>
      <c r="G59" s="8">
        <f t="shared" si="4"/>
        <v>3.6923076923076927E-2</v>
      </c>
      <c r="H59" s="9">
        <v>25</v>
      </c>
      <c r="I59" s="8">
        <f t="shared" si="5"/>
        <v>6.7750677506775062E-2</v>
      </c>
      <c r="J59" s="17"/>
      <c r="K59" s="44"/>
    </row>
    <row r="60" spans="1:11" ht="15" customHeight="1" x14ac:dyDescent="0.15">
      <c r="C60" s="99" t="s">
        <v>66</v>
      </c>
      <c r="D60" s="67">
        <v>12</v>
      </c>
      <c r="E60" s="56">
        <f t="shared" si="3"/>
        <v>3.5928143712574849E-2</v>
      </c>
      <c r="F60" s="65">
        <v>6</v>
      </c>
      <c r="G60" s="8">
        <f t="shared" si="4"/>
        <v>1.8461538461538463E-2</v>
      </c>
      <c r="H60" s="9">
        <v>11</v>
      </c>
      <c r="I60" s="8">
        <f t="shared" si="5"/>
        <v>2.9810298102981029E-2</v>
      </c>
      <c r="J60" s="17"/>
      <c r="K60" s="44"/>
    </row>
    <row r="61" spans="1:11" ht="15" customHeight="1" x14ac:dyDescent="0.15">
      <c r="C61" s="99" t="s">
        <v>67</v>
      </c>
      <c r="D61" s="67">
        <v>11</v>
      </c>
      <c r="E61" s="56">
        <f t="shared" si="3"/>
        <v>3.2934131736526949E-2</v>
      </c>
      <c r="F61" s="65">
        <v>6</v>
      </c>
      <c r="G61" s="8">
        <f t="shared" si="4"/>
        <v>1.8461538461538463E-2</v>
      </c>
      <c r="H61" s="9">
        <v>11</v>
      </c>
      <c r="I61" s="8">
        <f t="shared" si="5"/>
        <v>2.9810298102981029E-2</v>
      </c>
      <c r="J61" s="17"/>
      <c r="K61" s="44"/>
    </row>
    <row r="62" spans="1:11" ht="15" customHeight="1" x14ac:dyDescent="0.15">
      <c r="C62" s="99" t="s">
        <v>68</v>
      </c>
      <c r="D62" s="67">
        <v>4</v>
      </c>
      <c r="E62" s="56">
        <f t="shared" si="3"/>
        <v>1.1976047904191617E-2</v>
      </c>
      <c r="F62" s="65">
        <v>6</v>
      </c>
      <c r="G62" s="8">
        <f t="shared" si="4"/>
        <v>1.8461538461538463E-2</v>
      </c>
      <c r="H62" s="9">
        <v>4</v>
      </c>
      <c r="I62" s="8">
        <f t="shared" si="5"/>
        <v>1.0840108401084011E-2</v>
      </c>
      <c r="J62" s="17"/>
      <c r="K62" s="44"/>
    </row>
    <row r="63" spans="1:11" ht="15" customHeight="1" x14ac:dyDescent="0.15">
      <c r="C63" s="99" t="s">
        <v>69</v>
      </c>
      <c r="D63" s="67">
        <v>4</v>
      </c>
      <c r="E63" s="56">
        <f t="shared" si="3"/>
        <v>1.1976047904191617E-2</v>
      </c>
      <c r="F63" s="65">
        <v>2</v>
      </c>
      <c r="G63" s="8">
        <f t="shared" si="4"/>
        <v>6.1538461538461538E-3</v>
      </c>
      <c r="H63" s="9">
        <v>8</v>
      </c>
      <c r="I63" s="8">
        <f t="shared" si="5"/>
        <v>2.1680216802168022E-2</v>
      </c>
      <c r="J63" s="17"/>
      <c r="K63" s="44"/>
    </row>
    <row r="64" spans="1:11" ht="15" customHeight="1" x14ac:dyDescent="0.15">
      <c r="C64" s="59" t="s">
        <v>70</v>
      </c>
      <c r="D64" s="67">
        <v>10</v>
      </c>
      <c r="E64" s="56">
        <f t="shared" si="3"/>
        <v>2.9940119760479042E-2</v>
      </c>
      <c r="F64" s="65">
        <v>17</v>
      </c>
      <c r="G64" s="8">
        <f t="shared" si="4"/>
        <v>5.2307692307692305E-2</v>
      </c>
      <c r="H64" s="9">
        <v>10</v>
      </c>
      <c r="I64" s="8">
        <f t="shared" si="5"/>
        <v>2.7100271002710029E-2</v>
      </c>
      <c r="J64" s="17"/>
      <c r="K64" s="44"/>
    </row>
    <row r="65" spans="1:16" ht="15" customHeight="1" x14ac:dyDescent="0.15">
      <c r="C65" s="99" t="s">
        <v>71</v>
      </c>
      <c r="D65" s="67">
        <v>7</v>
      </c>
      <c r="E65" s="56">
        <f t="shared" si="3"/>
        <v>2.0958083832335328E-2</v>
      </c>
      <c r="F65" s="65">
        <v>6</v>
      </c>
      <c r="G65" s="8">
        <f t="shared" si="4"/>
        <v>1.8461538461538463E-2</v>
      </c>
      <c r="H65" s="9">
        <v>8</v>
      </c>
      <c r="I65" s="8">
        <f t="shared" si="5"/>
        <v>2.1680216802168022E-2</v>
      </c>
      <c r="J65" s="17"/>
      <c r="K65" s="44"/>
    </row>
    <row r="66" spans="1:16" ht="15" customHeight="1" x14ac:dyDescent="0.15">
      <c r="C66" s="99" t="s">
        <v>72</v>
      </c>
      <c r="D66" s="67">
        <v>11</v>
      </c>
      <c r="E66" s="56">
        <f t="shared" si="3"/>
        <v>3.2934131736526949E-2</v>
      </c>
      <c r="F66" s="65">
        <v>4</v>
      </c>
      <c r="G66" s="8">
        <f t="shared" si="4"/>
        <v>1.2307692307692308E-2</v>
      </c>
      <c r="H66" s="95" t="s">
        <v>73</v>
      </c>
      <c r="I66" s="12" t="s">
        <v>73</v>
      </c>
      <c r="J66" s="43"/>
      <c r="K66" s="44"/>
    </row>
    <row r="67" spans="1:16" ht="15" customHeight="1" thickBot="1" x14ac:dyDescent="0.2">
      <c r="C67" s="99" t="s">
        <v>57</v>
      </c>
      <c r="D67" s="57">
        <f t="shared" ref="D67:I67" si="6">SUM(D57:D66)</f>
        <v>334</v>
      </c>
      <c r="E67" s="58">
        <f t="shared" si="6"/>
        <v>0.99999999999999978</v>
      </c>
      <c r="F67" s="54">
        <f t="shared" si="6"/>
        <v>325</v>
      </c>
      <c r="G67" s="8">
        <f t="shared" si="6"/>
        <v>0.99999999999999989</v>
      </c>
      <c r="H67" s="9">
        <f t="shared" si="6"/>
        <v>369</v>
      </c>
      <c r="I67" s="8">
        <f t="shared" si="6"/>
        <v>1.0000000000000002</v>
      </c>
      <c r="J67" s="17"/>
      <c r="K67" s="44"/>
    </row>
    <row r="68" spans="1:16" ht="15" customHeight="1" x14ac:dyDescent="0.15">
      <c r="C68" s="5"/>
      <c r="D68" s="113"/>
      <c r="E68" s="44"/>
      <c r="F68" s="113"/>
      <c r="G68" s="44"/>
      <c r="H68" s="17"/>
      <c r="I68" s="44"/>
      <c r="J68" s="17"/>
      <c r="K68" s="44"/>
    </row>
    <row r="69" spans="1:16" ht="15" customHeight="1" x14ac:dyDescent="0.15">
      <c r="D69" s="13">
        <v>355</v>
      </c>
      <c r="F69" s="13">
        <f>SUM(F57:F66)</f>
        <v>325</v>
      </c>
      <c r="G69" s="13"/>
      <c r="H69" s="13">
        <f>SUM(H57:H66)</f>
        <v>369</v>
      </c>
      <c r="J69" s="17"/>
      <c r="K69" s="17"/>
    </row>
    <row r="70" spans="1:16" ht="15" customHeight="1" thickBot="1" x14ac:dyDescent="0.2">
      <c r="A70" s="1" t="s">
        <v>75</v>
      </c>
      <c r="J70" s="17"/>
      <c r="K70" s="17"/>
    </row>
    <row r="71" spans="1:16" ht="15" customHeight="1" x14ac:dyDescent="0.15">
      <c r="A71" s="7"/>
      <c r="B71" s="7"/>
      <c r="C71" s="95"/>
      <c r="D71" s="131" t="s">
        <v>262</v>
      </c>
      <c r="E71" s="132"/>
      <c r="F71" s="149" t="s">
        <v>59</v>
      </c>
      <c r="G71" s="150"/>
      <c r="H71" s="133" t="s">
        <v>37</v>
      </c>
      <c r="I71" s="150"/>
      <c r="J71" s="145"/>
      <c r="K71" s="145"/>
    </row>
    <row r="72" spans="1:16" ht="15" customHeight="1" x14ac:dyDescent="0.15">
      <c r="C72" s="99" t="s">
        <v>76</v>
      </c>
      <c r="D72" s="68">
        <v>50</v>
      </c>
      <c r="E72" s="56">
        <f>ROUND(D72/(D72+D73),3)</f>
        <v>0.15</v>
      </c>
      <c r="F72" s="15">
        <v>43</v>
      </c>
      <c r="G72" s="8">
        <f>ROUND(F72/(F72+F73),3)</f>
        <v>0.13400000000000001</v>
      </c>
      <c r="H72" s="9">
        <v>71</v>
      </c>
      <c r="I72" s="8">
        <v>0.193</v>
      </c>
      <c r="J72" s="17"/>
      <c r="K72" s="44"/>
    </row>
    <row r="73" spans="1:16" ht="15" customHeight="1" x14ac:dyDescent="0.15">
      <c r="C73" s="70" t="s">
        <v>77</v>
      </c>
      <c r="D73" s="68">
        <v>283</v>
      </c>
      <c r="E73" s="56">
        <f>1-E72</f>
        <v>0.85</v>
      </c>
      <c r="F73" s="15">
        <v>279</v>
      </c>
      <c r="G73" s="8">
        <f>1-G72</f>
        <v>0.86599999999999999</v>
      </c>
      <c r="H73" s="9">
        <v>297</v>
      </c>
      <c r="I73" s="8">
        <v>0.80699999999999994</v>
      </c>
      <c r="J73" s="17"/>
      <c r="K73" s="44"/>
    </row>
    <row r="74" spans="1:16" ht="15" customHeight="1" thickBot="1" x14ac:dyDescent="0.2">
      <c r="C74" s="99" t="s">
        <v>57</v>
      </c>
      <c r="D74" s="57">
        <f t="shared" ref="D74:I74" si="7">SUM(D72:D73)</f>
        <v>333</v>
      </c>
      <c r="E74" s="58">
        <f t="shared" si="7"/>
        <v>1</v>
      </c>
      <c r="F74" s="54">
        <f t="shared" si="7"/>
        <v>322</v>
      </c>
      <c r="G74" s="8">
        <f t="shared" si="7"/>
        <v>1</v>
      </c>
      <c r="H74" s="9">
        <f t="shared" si="7"/>
        <v>368</v>
      </c>
      <c r="I74" s="8">
        <f t="shared" si="7"/>
        <v>1</v>
      </c>
      <c r="J74" s="17"/>
      <c r="K74" s="44"/>
    </row>
    <row r="75" spans="1:16" ht="15" customHeight="1" x14ac:dyDescent="0.15">
      <c r="C75" s="5"/>
      <c r="D75" s="113"/>
      <c r="E75" s="44"/>
      <c r="F75" s="113"/>
      <c r="G75" s="44"/>
      <c r="H75" s="17"/>
      <c r="I75" s="44"/>
      <c r="J75" s="17"/>
      <c r="K75" s="44"/>
    </row>
    <row r="76" spans="1:16" ht="15" customHeight="1" x14ac:dyDescent="0.15">
      <c r="J76" s="17"/>
      <c r="K76" s="17"/>
    </row>
    <row r="77" spans="1:16" ht="15" customHeight="1" x14ac:dyDescent="0.15">
      <c r="A77" s="1" t="s">
        <v>78</v>
      </c>
      <c r="J77" s="17"/>
      <c r="K77" s="17"/>
      <c r="N77" s="16"/>
      <c r="O77" s="17"/>
      <c r="P77" s="16"/>
    </row>
    <row r="78" spans="1:16" ht="15" customHeight="1" x14ac:dyDescent="0.15">
      <c r="J78" s="17"/>
      <c r="K78" s="17"/>
      <c r="N78" s="16"/>
      <c r="O78" s="17"/>
      <c r="P78" s="16"/>
    </row>
    <row r="79" spans="1:16" ht="15" customHeight="1" x14ac:dyDescent="0.15">
      <c r="A79" s="1" t="s">
        <v>79</v>
      </c>
      <c r="J79" s="17"/>
      <c r="K79" s="17"/>
      <c r="N79" s="16"/>
      <c r="O79" s="17"/>
      <c r="P79" s="16"/>
    </row>
    <row r="80" spans="1:16" ht="15" customHeight="1" thickBot="1" x14ac:dyDescent="0.2">
      <c r="A80" s="1" t="s">
        <v>80</v>
      </c>
      <c r="J80" s="17"/>
      <c r="K80" s="17"/>
      <c r="N80" s="16"/>
      <c r="O80" s="17"/>
      <c r="P80" s="16"/>
    </row>
    <row r="81" spans="1:16" ht="15" customHeight="1" x14ac:dyDescent="0.15">
      <c r="C81" s="95"/>
      <c r="D81" s="131" t="s">
        <v>262</v>
      </c>
      <c r="E81" s="132"/>
      <c r="F81" s="154" t="s">
        <v>59</v>
      </c>
      <c r="G81" s="150"/>
      <c r="H81" s="133" t="s">
        <v>37</v>
      </c>
      <c r="I81" s="150"/>
      <c r="J81" s="101"/>
      <c r="K81" s="101"/>
      <c r="L81" s="16"/>
      <c r="M81" s="17"/>
      <c r="N81" s="16"/>
    </row>
    <row r="82" spans="1:16" ht="15" customHeight="1" x14ac:dyDescent="0.15">
      <c r="C82" s="99" t="s">
        <v>81</v>
      </c>
      <c r="D82" s="68">
        <v>76</v>
      </c>
      <c r="E82" s="56">
        <f>D82/D87</f>
        <v>0.23241590214067279</v>
      </c>
      <c r="F82" s="68">
        <v>55</v>
      </c>
      <c r="G82" s="8">
        <f>F82/F87</f>
        <v>0.14905149051490515</v>
      </c>
      <c r="H82" s="9">
        <v>78</v>
      </c>
      <c r="I82" s="8">
        <v>0.21199999999999999</v>
      </c>
      <c r="J82" s="17"/>
      <c r="K82" s="17"/>
      <c r="L82" s="16"/>
      <c r="M82" s="17"/>
      <c r="N82" s="16"/>
    </row>
    <row r="83" spans="1:16" ht="15" customHeight="1" x14ac:dyDescent="0.15">
      <c r="C83" s="99" t="s">
        <v>2</v>
      </c>
      <c r="D83" s="68">
        <v>154</v>
      </c>
      <c r="E83" s="56">
        <f>D83/D87</f>
        <v>0.47094801223241589</v>
      </c>
      <c r="F83" s="68">
        <v>189</v>
      </c>
      <c r="G83" s="8">
        <f>F83/F87</f>
        <v>0.51219512195121952</v>
      </c>
      <c r="H83" s="9">
        <v>202</v>
      </c>
      <c r="I83" s="8">
        <v>0.54900000000000004</v>
      </c>
      <c r="J83" s="17"/>
      <c r="K83" s="17"/>
      <c r="L83" s="16"/>
      <c r="M83" s="17"/>
      <c r="N83" s="16"/>
    </row>
    <row r="84" spans="1:16" ht="15" customHeight="1" x14ac:dyDescent="0.15">
      <c r="C84" s="99" t="s">
        <v>1</v>
      </c>
      <c r="D84" s="68">
        <v>86</v>
      </c>
      <c r="E84" s="56">
        <f>D84/D87</f>
        <v>0.26299694189602446</v>
      </c>
      <c r="F84" s="68">
        <v>63</v>
      </c>
      <c r="G84" s="8">
        <f>F84/F87</f>
        <v>0.17073170731707318</v>
      </c>
      <c r="H84" s="9">
        <v>71</v>
      </c>
      <c r="I84" s="8">
        <v>0.193</v>
      </c>
      <c r="J84" s="17"/>
      <c r="K84" s="17"/>
      <c r="L84" s="16"/>
      <c r="M84" s="17"/>
      <c r="N84" s="16"/>
    </row>
    <row r="85" spans="1:16" ht="15" customHeight="1" x14ac:dyDescent="0.15">
      <c r="C85" s="99" t="s">
        <v>0</v>
      </c>
      <c r="D85" s="68">
        <v>11</v>
      </c>
      <c r="E85" s="56">
        <f>D85/D87</f>
        <v>3.3639143730886847E-2</v>
      </c>
      <c r="F85" s="68">
        <v>15</v>
      </c>
      <c r="G85" s="8">
        <f>F85/F87</f>
        <v>4.065040650406504E-2</v>
      </c>
      <c r="H85" s="9">
        <v>17</v>
      </c>
      <c r="I85" s="8">
        <v>4.5999999999999999E-2</v>
      </c>
      <c r="J85" s="17"/>
      <c r="K85" s="17"/>
      <c r="L85" s="16"/>
      <c r="M85" s="17"/>
      <c r="N85" s="16"/>
    </row>
    <row r="86" spans="1:16" ht="15" customHeight="1" x14ac:dyDescent="0.15">
      <c r="C86" s="99" t="s">
        <v>72</v>
      </c>
      <c r="D86" s="83" t="s">
        <v>92</v>
      </c>
      <c r="E86" s="84" t="s">
        <v>92</v>
      </c>
      <c r="F86" s="69">
        <v>47</v>
      </c>
      <c r="G86" s="8">
        <f>F86/F87</f>
        <v>0.12737127371273713</v>
      </c>
      <c r="H86" s="95" t="s">
        <v>82</v>
      </c>
      <c r="I86" s="12" t="s">
        <v>82</v>
      </c>
      <c r="J86" s="17"/>
      <c r="K86" s="17"/>
      <c r="L86" s="16"/>
      <c r="M86" s="17"/>
      <c r="N86" s="16"/>
    </row>
    <row r="87" spans="1:16" ht="15" customHeight="1" thickBot="1" x14ac:dyDescent="0.2">
      <c r="C87" s="99" t="s">
        <v>57</v>
      </c>
      <c r="D87" s="57">
        <f t="shared" ref="D87:I87" si="8">SUM(D82:D86)</f>
        <v>327</v>
      </c>
      <c r="E87" s="58">
        <f t="shared" si="8"/>
        <v>0.99999999999999989</v>
      </c>
      <c r="F87" s="55">
        <f t="shared" si="8"/>
        <v>369</v>
      </c>
      <c r="G87" s="8">
        <f t="shared" si="8"/>
        <v>1</v>
      </c>
      <c r="H87" s="9">
        <f t="shared" si="8"/>
        <v>368</v>
      </c>
      <c r="I87" s="8">
        <f t="shared" si="8"/>
        <v>1</v>
      </c>
      <c r="J87" s="17"/>
      <c r="K87" s="44"/>
      <c r="L87" s="16"/>
      <c r="M87" s="17"/>
      <c r="N87" s="16"/>
    </row>
    <row r="88" spans="1:16" ht="15" customHeight="1" x14ac:dyDescent="0.15">
      <c r="C88" s="5"/>
      <c r="D88" s="113"/>
      <c r="E88" s="44"/>
      <c r="F88" s="113"/>
      <c r="G88" s="44"/>
      <c r="H88" s="17"/>
      <c r="I88" s="44"/>
      <c r="J88" s="17"/>
      <c r="K88" s="44"/>
      <c r="L88" s="16"/>
      <c r="M88" s="17"/>
      <c r="N88" s="16"/>
    </row>
    <row r="89" spans="1:16" ht="15" customHeight="1" x14ac:dyDescent="0.15">
      <c r="C89" s="5"/>
      <c r="D89" s="113"/>
      <c r="E89" s="44"/>
      <c r="F89" s="113"/>
      <c r="G89" s="44"/>
      <c r="H89" s="17"/>
      <c r="I89" s="44"/>
      <c r="J89" s="17"/>
      <c r="K89" s="44"/>
      <c r="L89" s="16"/>
      <c r="M89" s="17"/>
      <c r="N89" s="16"/>
    </row>
    <row r="90" spans="1:16" ht="15" customHeight="1" thickBot="1" x14ac:dyDescent="0.2">
      <c r="A90" s="1" t="s">
        <v>83</v>
      </c>
      <c r="J90" s="17"/>
      <c r="K90" s="17"/>
      <c r="N90" s="16"/>
      <c r="O90" s="17"/>
      <c r="P90" s="16"/>
    </row>
    <row r="91" spans="1:16" ht="15" customHeight="1" x14ac:dyDescent="0.15">
      <c r="C91" s="95"/>
      <c r="D91" s="131" t="s">
        <v>262</v>
      </c>
      <c r="E91" s="132"/>
      <c r="F91" s="149" t="s">
        <v>59</v>
      </c>
      <c r="G91" s="150"/>
      <c r="H91" s="133" t="s">
        <v>37</v>
      </c>
      <c r="I91" s="150"/>
      <c r="J91" s="145"/>
      <c r="K91" s="145"/>
      <c r="L91" s="16"/>
      <c r="M91" s="17"/>
      <c r="N91" s="16"/>
    </row>
    <row r="92" spans="1:16" ht="15" customHeight="1" x14ac:dyDescent="0.15">
      <c r="C92" s="99" t="s">
        <v>81</v>
      </c>
      <c r="D92" s="68">
        <v>55</v>
      </c>
      <c r="E92" s="56">
        <f>D92/D97</f>
        <v>0.16923076923076924</v>
      </c>
      <c r="F92" s="15">
        <v>45</v>
      </c>
      <c r="G92" s="8">
        <f>F92/F97</f>
        <v>0.13846153846153847</v>
      </c>
      <c r="H92" s="9">
        <v>68</v>
      </c>
      <c r="I92" s="8">
        <f>H92/H97</f>
        <v>0.18630136986301371</v>
      </c>
      <c r="J92" s="17"/>
      <c r="K92" s="44"/>
      <c r="L92" s="16"/>
      <c r="M92" s="17"/>
      <c r="N92" s="16"/>
    </row>
    <row r="93" spans="1:16" ht="15" customHeight="1" x14ac:dyDescent="0.15">
      <c r="C93" s="99" t="s">
        <v>2</v>
      </c>
      <c r="D93" s="68">
        <v>192</v>
      </c>
      <c r="E93" s="56">
        <f>D93/D97</f>
        <v>0.59076923076923082</v>
      </c>
      <c r="F93" s="15">
        <v>212</v>
      </c>
      <c r="G93" s="8">
        <f>F93/F97</f>
        <v>0.65230769230769226</v>
      </c>
      <c r="H93" s="9">
        <v>242</v>
      </c>
      <c r="I93" s="8">
        <f>H93/H97</f>
        <v>0.66301369863013704</v>
      </c>
      <c r="J93" s="17"/>
      <c r="K93" s="44"/>
      <c r="L93" s="16"/>
      <c r="M93" s="17"/>
      <c r="N93" s="16"/>
    </row>
    <row r="94" spans="1:16" ht="15" customHeight="1" x14ac:dyDescent="0.15">
      <c r="C94" s="99" t="s">
        <v>1</v>
      </c>
      <c r="D94" s="68">
        <v>75</v>
      </c>
      <c r="E94" s="56">
        <f>D94/D97</f>
        <v>0.23076923076923078</v>
      </c>
      <c r="F94" s="15">
        <v>59</v>
      </c>
      <c r="G94" s="8">
        <f>F94/F97</f>
        <v>0.18153846153846154</v>
      </c>
      <c r="H94" s="9">
        <v>49</v>
      </c>
      <c r="I94" s="8">
        <f>H94/H97</f>
        <v>0.13424657534246576</v>
      </c>
      <c r="J94" s="17"/>
      <c r="K94" s="44"/>
      <c r="L94" s="16"/>
      <c r="M94" s="17"/>
      <c r="N94" s="16"/>
    </row>
    <row r="95" spans="1:16" ht="15" customHeight="1" x14ac:dyDescent="0.15">
      <c r="C95" s="99" t="s">
        <v>0</v>
      </c>
      <c r="D95" s="68">
        <v>3</v>
      </c>
      <c r="E95" s="56">
        <f>D95/D97</f>
        <v>9.2307692307692316E-3</v>
      </c>
      <c r="F95" s="15">
        <v>4</v>
      </c>
      <c r="G95" s="8">
        <f>F95/F97</f>
        <v>1.2307692307692308E-2</v>
      </c>
      <c r="H95" s="9">
        <v>6</v>
      </c>
      <c r="I95" s="8">
        <f>H95/H97</f>
        <v>1.643835616438356E-2</v>
      </c>
      <c r="J95" s="17"/>
      <c r="K95" s="44"/>
      <c r="L95" s="16"/>
      <c r="M95" s="17"/>
      <c r="N95" s="16"/>
    </row>
    <row r="96" spans="1:16" ht="15" customHeight="1" x14ac:dyDescent="0.15">
      <c r="C96" s="99" t="s">
        <v>72</v>
      </c>
      <c r="D96" s="83" t="s">
        <v>92</v>
      </c>
      <c r="E96" s="84" t="s">
        <v>92</v>
      </c>
      <c r="F96" s="30">
        <v>5</v>
      </c>
      <c r="G96" s="8">
        <f>F96/F97</f>
        <v>1.5384615384615385E-2</v>
      </c>
      <c r="H96" s="95" t="s">
        <v>82</v>
      </c>
      <c r="I96" s="12" t="s">
        <v>82</v>
      </c>
      <c r="J96" s="17"/>
      <c r="K96" s="44"/>
      <c r="L96" s="16"/>
      <c r="M96" s="17"/>
      <c r="N96" s="16"/>
    </row>
    <row r="97" spans="1:16" ht="15" customHeight="1" thickBot="1" x14ac:dyDescent="0.2">
      <c r="C97" s="99" t="s">
        <v>57</v>
      </c>
      <c r="D97" s="57">
        <f t="shared" ref="D97:I97" si="9">SUM(D92:D96)</f>
        <v>325</v>
      </c>
      <c r="E97" s="58">
        <f t="shared" si="9"/>
        <v>1</v>
      </c>
      <c r="F97" s="54">
        <f t="shared" si="9"/>
        <v>325</v>
      </c>
      <c r="G97" s="8">
        <f t="shared" si="9"/>
        <v>1</v>
      </c>
      <c r="H97" s="9">
        <f t="shared" si="9"/>
        <v>365</v>
      </c>
      <c r="I97" s="8">
        <f t="shared" si="9"/>
        <v>1</v>
      </c>
      <c r="J97" s="17"/>
      <c r="K97" s="44"/>
      <c r="L97" s="16"/>
      <c r="M97" s="17"/>
      <c r="N97" s="16"/>
    </row>
    <row r="98" spans="1:16" ht="15" customHeight="1" x14ac:dyDescent="0.15">
      <c r="C98" s="5"/>
      <c r="D98" s="113"/>
      <c r="E98" s="44"/>
      <c r="F98" s="113"/>
      <c r="G98" s="44"/>
      <c r="H98" s="17"/>
      <c r="I98" s="44"/>
      <c r="J98" s="17"/>
      <c r="K98" s="44"/>
      <c r="L98" s="16"/>
      <c r="M98" s="17"/>
      <c r="N98" s="16"/>
    </row>
    <row r="99" spans="1:16" ht="15" customHeight="1" x14ac:dyDescent="0.15">
      <c r="C99" s="5"/>
      <c r="D99" s="113"/>
      <c r="E99" s="44"/>
      <c r="F99" s="113"/>
      <c r="G99" s="44"/>
      <c r="H99" s="17"/>
      <c r="I99" s="44"/>
      <c r="J99" s="17"/>
      <c r="K99" s="44"/>
      <c r="L99" s="16"/>
      <c r="M99" s="17"/>
      <c r="N99" s="16"/>
    </row>
    <row r="100" spans="1:16" ht="15" customHeight="1" thickBot="1" x14ac:dyDescent="0.2">
      <c r="A100" s="1" t="s">
        <v>84</v>
      </c>
      <c r="J100" s="17"/>
      <c r="K100" s="17"/>
      <c r="N100" s="16"/>
      <c r="O100" s="17"/>
      <c r="P100" s="16"/>
    </row>
    <row r="101" spans="1:16" ht="15" customHeight="1" x14ac:dyDescent="0.15">
      <c r="C101" s="95"/>
      <c r="D101" s="131" t="s">
        <v>262</v>
      </c>
      <c r="E101" s="132"/>
      <c r="F101" s="149" t="s">
        <v>59</v>
      </c>
      <c r="G101" s="150"/>
      <c r="H101" s="133" t="s">
        <v>85</v>
      </c>
      <c r="I101" s="150"/>
      <c r="J101" s="145"/>
      <c r="K101" s="145"/>
      <c r="L101" s="16"/>
      <c r="M101" s="17"/>
      <c r="N101" s="16"/>
    </row>
    <row r="102" spans="1:16" ht="15" customHeight="1" x14ac:dyDescent="0.15">
      <c r="C102" s="99" t="s">
        <v>6</v>
      </c>
      <c r="D102" s="68">
        <v>175</v>
      </c>
      <c r="E102" s="56">
        <f>D102/D107</f>
        <v>0.53846153846153844</v>
      </c>
      <c r="F102" s="15">
        <v>189</v>
      </c>
      <c r="G102" s="8">
        <f>F102/F107</f>
        <v>0.58153846153846156</v>
      </c>
      <c r="H102" s="9">
        <v>208</v>
      </c>
      <c r="I102" s="8">
        <f>H102/H107</f>
        <v>0.56830601092896171</v>
      </c>
      <c r="J102" s="17"/>
      <c r="K102" s="44"/>
      <c r="L102" s="16"/>
      <c r="M102" s="17"/>
      <c r="N102" s="16"/>
    </row>
    <row r="103" spans="1:16" ht="15" customHeight="1" x14ac:dyDescent="0.15">
      <c r="C103" s="99" t="s">
        <v>5</v>
      </c>
      <c r="D103" s="68">
        <v>79</v>
      </c>
      <c r="E103" s="56">
        <f>D103/D107</f>
        <v>0.24307692307692308</v>
      </c>
      <c r="F103" s="15">
        <v>75</v>
      </c>
      <c r="G103" s="8">
        <f>F103/F107</f>
        <v>0.23076923076923078</v>
      </c>
      <c r="H103" s="9">
        <v>89</v>
      </c>
      <c r="I103" s="8">
        <f>H103/H107</f>
        <v>0.24316939890710382</v>
      </c>
      <c r="J103" s="17"/>
      <c r="K103" s="44"/>
      <c r="L103" s="16"/>
      <c r="M103" s="17"/>
      <c r="N103" s="16"/>
    </row>
    <row r="104" spans="1:16" ht="15" customHeight="1" x14ac:dyDescent="0.15">
      <c r="C104" s="99" t="s">
        <v>4</v>
      </c>
      <c r="D104" s="68">
        <v>36</v>
      </c>
      <c r="E104" s="56">
        <f>D104/D107</f>
        <v>0.11076923076923077</v>
      </c>
      <c r="F104" s="15">
        <v>38</v>
      </c>
      <c r="G104" s="8">
        <f>F104/F107</f>
        <v>0.11692307692307692</v>
      </c>
      <c r="H104" s="9">
        <v>44</v>
      </c>
      <c r="I104" s="8">
        <f>H104/H107</f>
        <v>0.12021857923497267</v>
      </c>
      <c r="J104" s="17"/>
      <c r="K104" s="44"/>
      <c r="L104" s="16"/>
      <c r="M104" s="17"/>
      <c r="N104" s="16"/>
    </row>
    <row r="105" spans="1:16" ht="15" customHeight="1" x14ac:dyDescent="0.15">
      <c r="C105" s="99" t="s">
        <v>3</v>
      </c>
      <c r="D105" s="68">
        <v>35</v>
      </c>
      <c r="E105" s="56">
        <f>D105/D107</f>
        <v>0.1076923076923077</v>
      </c>
      <c r="F105" s="15">
        <v>20</v>
      </c>
      <c r="G105" s="8">
        <f>F105/F107</f>
        <v>6.1538461538461542E-2</v>
      </c>
      <c r="H105" s="9">
        <v>25</v>
      </c>
      <c r="I105" s="8">
        <f>H105/H107</f>
        <v>6.8306010928961755E-2</v>
      </c>
      <c r="J105" s="17"/>
      <c r="K105" s="44"/>
      <c r="L105" s="16"/>
      <c r="M105" s="17"/>
      <c r="N105" s="16"/>
    </row>
    <row r="106" spans="1:16" ht="15" customHeight="1" x14ac:dyDescent="0.15">
      <c r="C106" s="99" t="s">
        <v>72</v>
      </c>
      <c r="D106" s="83" t="s">
        <v>92</v>
      </c>
      <c r="E106" s="84" t="s">
        <v>92</v>
      </c>
      <c r="F106" s="30">
        <v>3</v>
      </c>
      <c r="G106" s="8">
        <f>F106/F107</f>
        <v>9.2307692307692316E-3</v>
      </c>
      <c r="H106" s="95" t="s">
        <v>82</v>
      </c>
      <c r="I106" s="12" t="s">
        <v>82</v>
      </c>
      <c r="J106" s="17"/>
      <c r="K106" s="44"/>
      <c r="L106" s="16"/>
      <c r="M106" s="17"/>
      <c r="N106" s="16"/>
    </row>
    <row r="107" spans="1:16" ht="15" customHeight="1" thickBot="1" x14ac:dyDescent="0.2">
      <c r="C107" s="99" t="s">
        <v>57</v>
      </c>
      <c r="D107" s="57">
        <f t="shared" ref="D107:I107" si="10">SUM(D102:D106)</f>
        <v>325</v>
      </c>
      <c r="E107" s="58">
        <f t="shared" si="10"/>
        <v>1</v>
      </c>
      <c r="F107" s="54">
        <f t="shared" si="10"/>
        <v>325</v>
      </c>
      <c r="G107" s="8">
        <f t="shared" si="10"/>
        <v>1</v>
      </c>
      <c r="H107" s="9">
        <f t="shared" si="10"/>
        <v>366</v>
      </c>
      <c r="I107" s="8">
        <f t="shared" si="10"/>
        <v>0.99999999999999989</v>
      </c>
      <c r="J107" s="17"/>
      <c r="K107" s="44"/>
      <c r="L107" s="16"/>
      <c r="M107" s="17"/>
      <c r="N107" s="16"/>
    </row>
    <row r="108" spans="1:16" ht="15" customHeight="1" x14ac:dyDescent="0.15">
      <c r="C108" s="5"/>
      <c r="D108" s="113"/>
      <c r="E108" s="44"/>
      <c r="F108" s="113"/>
      <c r="G108" s="44"/>
      <c r="H108" s="17"/>
      <c r="I108" s="44"/>
      <c r="J108" s="17"/>
      <c r="K108" s="44"/>
      <c r="L108" s="16"/>
      <c r="M108" s="17"/>
      <c r="N108" s="16"/>
    </row>
    <row r="109" spans="1:16" ht="15" customHeight="1" thickBot="1" x14ac:dyDescent="0.2">
      <c r="A109" s="1" t="s">
        <v>86</v>
      </c>
      <c r="J109" s="17"/>
      <c r="K109" s="17"/>
      <c r="N109" s="16"/>
      <c r="O109" s="17"/>
      <c r="P109" s="16"/>
    </row>
    <row r="110" spans="1:16" ht="15" customHeight="1" x14ac:dyDescent="0.15">
      <c r="C110" s="95"/>
      <c r="D110" s="131" t="s">
        <v>262</v>
      </c>
      <c r="E110" s="132"/>
      <c r="F110" s="149" t="s">
        <v>59</v>
      </c>
      <c r="G110" s="150"/>
      <c r="H110" s="133" t="s">
        <v>85</v>
      </c>
      <c r="I110" s="150"/>
      <c r="J110" s="145"/>
      <c r="K110" s="145"/>
      <c r="L110" s="16"/>
      <c r="M110" s="17"/>
      <c r="N110" s="16"/>
    </row>
    <row r="111" spans="1:16" ht="15" customHeight="1" x14ac:dyDescent="0.15">
      <c r="C111" s="99" t="s">
        <v>81</v>
      </c>
      <c r="D111" s="68">
        <v>25</v>
      </c>
      <c r="E111" s="56">
        <f>D111/D116</f>
        <v>7.575757575757576E-2</v>
      </c>
      <c r="F111" s="15">
        <v>50</v>
      </c>
      <c r="G111" s="8">
        <f>F111/F116</f>
        <v>0.15384615384615385</v>
      </c>
      <c r="H111" s="9">
        <v>40</v>
      </c>
      <c r="I111" s="8">
        <f>H111/H116</f>
        <v>0.10899182561307902</v>
      </c>
      <c r="J111" s="17"/>
      <c r="K111" s="44"/>
      <c r="L111" s="16"/>
      <c r="M111" s="17"/>
      <c r="N111" s="16"/>
    </row>
    <row r="112" spans="1:16" ht="15" customHeight="1" x14ac:dyDescent="0.15">
      <c r="C112" s="99" t="s">
        <v>2</v>
      </c>
      <c r="D112" s="68">
        <v>117</v>
      </c>
      <c r="E112" s="56">
        <f>D112/D116</f>
        <v>0.35454545454545455</v>
      </c>
      <c r="F112" s="15">
        <v>110</v>
      </c>
      <c r="G112" s="8">
        <f>F112/F116</f>
        <v>0.33846153846153848</v>
      </c>
      <c r="H112" s="9">
        <v>110</v>
      </c>
      <c r="I112" s="8">
        <f>H112/H116</f>
        <v>0.29972752043596729</v>
      </c>
      <c r="J112" s="17"/>
      <c r="K112" s="44"/>
      <c r="L112" s="16"/>
      <c r="M112" s="17"/>
      <c r="N112" s="16"/>
    </row>
    <row r="113" spans="1:16" ht="15" customHeight="1" x14ac:dyDescent="0.15">
      <c r="C113" s="99" t="s">
        <v>1</v>
      </c>
      <c r="D113" s="68">
        <v>24</v>
      </c>
      <c r="E113" s="56">
        <f>D113/D116</f>
        <v>7.2727272727272724E-2</v>
      </c>
      <c r="F113" s="15">
        <v>13</v>
      </c>
      <c r="G113" s="8">
        <f>F113/F116</f>
        <v>0.04</v>
      </c>
      <c r="H113" s="9">
        <v>17</v>
      </c>
      <c r="I113" s="8">
        <f>H113/H116</f>
        <v>4.632152588555858E-2</v>
      </c>
      <c r="J113" s="17"/>
      <c r="K113" s="44"/>
      <c r="L113" s="16"/>
      <c r="M113" s="17"/>
      <c r="N113" s="16"/>
    </row>
    <row r="114" spans="1:16" ht="15" customHeight="1" x14ac:dyDescent="0.15">
      <c r="C114" s="99" t="s">
        <v>0</v>
      </c>
      <c r="D114" s="68">
        <v>1</v>
      </c>
      <c r="E114" s="56">
        <f>D114/D116</f>
        <v>3.0303030303030303E-3</v>
      </c>
      <c r="F114" s="15">
        <v>1</v>
      </c>
      <c r="G114" s="8">
        <f>F114/F116</f>
        <v>3.0769230769230769E-3</v>
      </c>
      <c r="H114" s="9">
        <v>3</v>
      </c>
      <c r="I114" s="8">
        <f>H114/H116</f>
        <v>8.1743869209809257E-3</v>
      </c>
      <c r="J114" s="17"/>
      <c r="K114" s="44"/>
      <c r="L114" s="16"/>
      <c r="M114" s="17"/>
      <c r="N114" s="16"/>
    </row>
    <row r="115" spans="1:16" ht="15" customHeight="1" x14ac:dyDescent="0.15">
      <c r="C115" s="70" t="s">
        <v>87</v>
      </c>
      <c r="D115" s="85">
        <v>163</v>
      </c>
      <c r="E115" s="56">
        <f>D115/D116</f>
        <v>0.49393939393939396</v>
      </c>
      <c r="F115" s="30">
        <v>151</v>
      </c>
      <c r="G115" s="8">
        <f>F115/F116</f>
        <v>0.4646153846153846</v>
      </c>
      <c r="H115" s="9">
        <v>197</v>
      </c>
      <c r="I115" s="8">
        <f>H115/H116</f>
        <v>0.53678474114441421</v>
      </c>
      <c r="J115" s="17"/>
      <c r="K115" s="44"/>
      <c r="L115" s="16"/>
      <c r="M115" s="17"/>
      <c r="N115" s="16"/>
    </row>
    <row r="116" spans="1:16" ht="15" customHeight="1" thickBot="1" x14ac:dyDescent="0.2">
      <c r="C116" s="99" t="s">
        <v>57</v>
      </c>
      <c r="D116" s="57">
        <f t="shared" ref="D116:I116" si="11">SUM(D111:D115)</f>
        <v>330</v>
      </c>
      <c r="E116" s="58">
        <f t="shared" si="11"/>
        <v>1</v>
      </c>
      <c r="F116" s="54">
        <f t="shared" si="11"/>
        <v>325</v>
      </c>
      <c r="G116" s="8">
        <f t="shared" si="11"/>
        <v>1</v>
      </c>
      <c r="H116" s="9">
        <f t="shared" si="11"/>
        <v>367</v>
      </c>
      <c r="I116" s="8">
        <f t="shared" si="11"/>
        <v>1</v>
      </c>
      <c r="J116" s="17"/>
      <c r="K116" s="44"/>
      <c r="L116" s="16"/>
      <c r="M116" s="17"/>
      <c r="N116" s="16"/>
    </row>
    <row r="117" spans="1:16" ht="15" customHeight="1" x14ac:dyDescent="0.15">
      <c r="N117" s="16"/>
      <c r="O117" s="17"/>
      <c r="P117" s="16"/>
    </row>
    <row r="118" spans="1:16" ht="15" customHeight="1" x14ac:dyDescent="0.15">
      <c r="N118" s="16"/>
      <c r="O118" s="17"/>
      <c r="P118" s="16"/>
    </row>
    <row r="119" spans="1:16" ht="15" customHeight="1" thickBot="1" x14ac:dyDescent="0.2">
      <c r="A119" s="1" t="s">
        <v>88</v>
      </c>
      <c r="N119" s="16"/>
      <c r="O119" s="17"/>
      <c r="P119" s="16"/>
    </row>
    <row r="120" spans="1:16" ht="15" customHeight="1" x14ac:dyDescent="0.15">
      <c r="A120" s="7"/>
      <c r="B120" s="38"/>
      <c r="C120" s="15"/>
      <c r="D120" s="131" t="s">
        <v>262</v>
      </c>
      <c r="E120" s="132"/>
      <c r="F120" s="154" t="s">
        <v>59</v>
      </c>
      <c r="G120" s="150"/>
      <c r="H120" s="149" t="s">
        <v>85</v>
      </c>
      <c r="I120" s="149"/>
      <c r="J120" s="174"/>
      <c r="K120" s="145"/>
    </row>
    <row r="121" spans="1:16" ht="24" x14ac:dyDescent="0.15">
      <c r="B121" s="24"/>
      <c r="C121" s="112" t="s">
        <v>89</v>
      </c>
      <c r="D121" s="68">
        <v>222</v>
      </c>
      <c r="E121" s="56">
        <f>D121/D125</f>
        <v>0.67477203647416417</v>
      </c>
      <c r="F121" s="68">
        <v>224</v>
      </c>
      <c r="G121" s="8">
        <f>F121/F125</f>
        <v>0.6892307692307692</v>
      </c>
      <c r="H121" s="15">
        <v>227</v>
      </c>
      <c r="I121" s="11">
        <f>H121/H125</f>
        <v>0.61517615176151763</v>
      </c>
      <c r="J121" s="22"/>
      <c r="K121" s="44"/>
    </row>
    <row r="122" spans="1:16" ht="24" x14ac:dyDescent="0.15">
      <c r="B122" s="24"/>
      <c r="C122" s="111" t="s">
        <v>90</v>
      </c>
      <c r="D122" s="68">
        <v>31</v>
      </c>
      <c r="E122" s="56">
        <f>D122/D125</f>
        <v>9.4224924012158054E-2</v>
      </c>
      <c r="F122" s="68">
        <v>89</v>
      </c>
      <c r="G122" s="8">
        <f>F122/F125</f>
        <v>0.27384615384615385</v>
      </c>
      <c r="H122" s="15">
        <v>124</v>
      </c>
      <c r="I122" s="11">
        <f>H122/H125</f>
        <v>0.33604336043360433</v>
      </c>
      <c r="J122" s="22"/>
      <c r="K122" s="44"/>
    </row>
    <row r="123" spans="1:16" ht="24" x14ac:dyDescent="0.15">
      <c r="B123" s="24"/>
      <c r="C123" s="112" t="s">
        <v>91</v>
      </c>
      <c r="D123" s="68">
        <v>76</v>
      </c>
      <c r="E123" s="56">
        <f>D123/D125</f>
        <v>0.23100303951367782</v>
      </c>
      <c r="F123" s="68">
        <v>12</v>
      </c>
      <c r="G123" s="8">
        <f>F123/F125</f>
        <v>3.6923076923076927E-2</v>
      </c>
      <c r="H123" s="30">
        <v>18</v>
      </c>
      <c r="I123" s="86">
        <f>H123/H125</f>
        <v>4.878048780487805E-2</v>
      </c>
      <c r="J123" s="109"/>
      <c r="K123" s="87"/>
    </row>
    <row r="124" spans="1:16" ht="15" customHeight="1" x14ac:dyDescent="0.15">
      <c r="B124" s="24"/>
      <c r="C124" s="21" t="s">
        <v>72</v>
      </c>
      <c r="D124" s="71" t="s">
        <v>82</v>
      </c>
      <c r="E124" s="72" t="s">
        <v>92</v>
      </c>
      <c r="F124" s="71" t="s">
        <v>82</v>
      </c>
      <c r="G124" s="12" t="s">
        <v>92</v>
      </c>
      <c r="H124" s="93" t="s">
        <v>82</v>
      </c>
      <c r="I124" s="37" t="s">
        <v>82</v>
      </c>
      <c r="J124" s="22"/>
      <c r="K124" s="44"/>
    </row>
    <row r="125" spans="1:16" ht="15" customHeight="1" thickBot="1" x14ac:dyDescent="0.2">
      <c r="B125" s="117"/>
      <c r="C125" s="30" t="s">
        <v>57</v>
      </c>
      <c r="D125" s="63">
        <f t="shared" ref="D125:I125" si="12">SUM(D121:D124)</f>
        <v>329</v>
      </c>
      <c r="E125" s="73">
        <f t="shared" si="12"/>
        <v>1</v>
      </c>
      <c r="F125" s="68">
        <f t="shared" si="12"/>
        <v>325</v>
      </c>
      <c r="G125" s="27">
        <f t="shared" si="12"/>
        <v>1</v>
      </c>
      <c r="H125" s="31">
        <f t="shared" si="12"/>
        <v>369</v>
      </c>
      <c r="I125" s="26">
        <f t="shared" si="12"/>
        <v>1</v>
      </c>
      <c r="J125" s="88"/>
      <c r="K125" s="44"/>
    </row>
    <row r="126" spans="1:16" ht="15" customHeight="1" x14ac:dyDescent="0.15">
      <c r="B126" s="108"/>
      <c r="C126" s="108"/>
      <c r="D126" s="17"/>
      <c r="E126" s="36"/>
      <c r="F126" s="17"/>
      <c r="G126" s="36"/>
      <c r="H126" s="16"/>
      <c r="I126" s="36"/>
      <c r="J126" s="16"/>
      <c r="K126" s="44"/>
    </row>
    <row r="127" spans="1:16" ht="15" customHeight="1" thickBot="1" x14ac:dyDescent="0.2">
      <c r="A127" s="1" t="s">
        <v>93</v>
      </c>
    </row>
    <row r="128" spans="1:16" ht="15" customHeight="1" x14ac:dyDescent="0.15">
      <c r="C128" s="9"/>
      <c r="D128" s="15"/>
      <c r="E128" s="15"/>
      <c r="F128" s="131" t="s">
        <v>262</v>
      </c>
      <c r="G128" s="132"/>
      <c r="H128" s="149" t="s">
        <v>59</v>
      </c>
      <c r="I128" s="150"/>
      <c r="J128" s="149" t="s">
        <v>85</v>
      </c>
      <c r="K128" s="149"/>
      <c r="L128" s="174"/>
      <c r="M128" s="145"/>
    </row>
    <row r="129" spans="3:13" ht="15" customHeight="1" x14ac:dyDescent="0.15">
      <c r="C129" s="9" t="s">
        <v>94</v>
      </c>
      <c r="D129" s="15"/>
      <c r="E129" s="15"/>
      <c r="F129" s="68">
        <v>202</v>
      </c>
      <c r="G129" s="56">
        <f t="shared" ref="G129:G139" si="13">F129/$F$141</f>
        <v>0.61027190332326287</v>
      </c>
      <c r="H129" s="15">
        <v>226</v>
      </c>
      <c r="I129" s="8">
        <f t="shared" ref="I129:I136" si="14">H129/$H$141</f>
        <v>0.69538461538461538</v>
      </c>
      <c r="J129" s="15">
        <v>282</v>
      </c>
      <c r="K129" s="11">
        <f t="shared" ref="K129:K136" si="15">J129/$J$141</f>
        <v>0.62666666666666671</v>
      </c>
      <c r="L129" s="22"/>
      <c r="M129" s="44"/>
    </row>
    <row r="130" spans="3:13" ht="15" customHeight="1" x14ac:dyDescent="0.15">
      <c r="C130" s="9" t="s">
        <v>95</v>
      </c>
      <c r="D130" s="15"/>
      <c r="E130" s="15"/>
      <c r="F130" s="68">
        <v>44</v>
      </c>
      <c r="G130" s="56">
        <f t="shared" si="13"/>
        <v>0.13293051359516617</v>
      </c>
      <c r="H130" s="15">
        <v>38</v>
      </c>
      <c r="I130" s="8">
        <f t="shared" si="14"/>
        <v>0.11692307692307692</v>
      </c>
      <c r="J130" s="15">
        <v>69</v>
      </c>
      <c r="K130" s="86">
        <f t="shared" si="15"/>
        <v>0.15333333333333332</v>
      </c>
      <c r="L130" s="22"/>
      <c r="M130" s="44"/>
    </row>
    <row r="131" spans="3:13" ht="15" customHeight="1" x14ac:dyDescent="0.15">
      <c r="C131" s="9" t="s">
        <v>96</v>
      </c>
      <c r="D131" s="15"/>
      <c r="E131" s="15"/>
      <c r="F131" s="68">
        <v>39</v>
      </c>
      <c r="G131" s="56">
        <f t="shared" si="13"/>
        <v>0.11782477341389729</v>
      </c>
      <c r="H131" s="15">
        <v>31</v>
      </c>
      <c r="I131" s="8">
        <f t="shared" si="14"/>
        <v>9.5384615384615387E-2</v>
      </c>
      <c r="J131" s="15">
        <v>40</v>
      </c>
      <c r="K131" s="86">
        <f t="shared" si="15"/>
        <v>8.8888888888888892E-2</v>
      </c>
      <c r="L131" s="22"/>
      <c r="M131" s="44"/>
    </row>
    <row r="132" spans="3:13" ht="15" customHeight="1" x14ac:dyDescent="0.15">
      <c r="C132" s="28" t="s">
        <v>97</v>
      </c>
      <c r="D132" s="29"/>
      <c r="E132" s="29"/>
      <c r="F132" s="69">
        <v>23</v>
      </c>
      <c r="G132" s="56">
        <f t="shared" si="13"/>
        <v>6.9486404833836862E-2</v>
      </c>
      <c r="H132" s="30">
        <v>11</v>
      </c>
      <c r="I132" s="8">
        <f t="shared" si="14"/>
        <v>3.3846153846153845E-2</v>
      </c>
      <c r="J132" s="30">
        <v>33</v>
      </c>
      <c r="K132" s="86">
        <f t="shared" si="15"/>
        <v>7.3333333333333334E-2</v>
      </c>
      <c r="L132" s="22"/>
      <c r="M132" s="44"/>
    </row>
    <row r="133" spans="3:13" ht="15" customHeight="1" x14ac:dyDescent="0.15">
      <c r="C133" s="22"/>
      <c r="D133" s="9" t="s">
        <v>98</v>
      </c>
      <c r="E133" s="15"/>
      <c r="F133" s="68">
        <v>12</v>
      </c>
      <c r="G133" s="56">
        <f t="shared" si="13"/>
        <v>3.6253776435045321E-2</v>
      </c>
      <c r="H133" s="15">
        <v>7</v>
      </c>
      <c r="I133" s="8">
        <f t="shared" si="14"/>
        <v>2.1538461538461538E-2</v>
      </c>
      <c r="J133" s="30">
        <v>26</v>
      </c>
      <c r="K133" s="86">
        <f t="shared" si="15"/>
        <v>5.7777777777777775E-2</v>
      </c>
      <c r="L133" s="109"/>
      <c r="M133" s="87"/>
    </row>
    <row r="134" spans="3:13" ht="15" customHeight="1" x14ac:dyDescent="0.15">
      <c r="C134" s="22"/>
      <c r="D134" s="127" t="s">
        <v>99</v>
      </c>
      <c r="E134" s="128"/>
      <c r="F134" s="68">
        <v>3</v>
      </c>
      <c r="G134" s="56">
        <f t="shared" si="13"/>
        <v>9.0634441087613302E-3</v>
      </c>
      <c r="H134" s="15">
        <v>0</v>
      </c>
      <c r="I134" s="8">
        <f t="shared" si="14"/>
        <v>0</v>
      </c>
      <c r="J134" s="30">
        <v>0</v>
      </c>
      <c r="K134" s="86">
        <f t="shared" si="15"/>
        <v>0</v>
      </c>
      <c r="L134" s="109"/>
      <c r="M134" s="87"/>
    </row>
    <row r="135" spans="3:13" ht="15" customHeight="1" x14ac:dyDescent="0.15">
      <c r="C135" s="22"/>
      <c r="D135" s="28" t="s">
        <v>28</v>
      </c>
      <c r="E135" s="29"/>
      <c r="F135" s="74">
        <v>8</v>
      </c>
      <c r="G135" s="56">
        <f t="shared" si="13"/>
        <v>2.4169184290030211E-2</v>
      </c>
      <c r="H135" s="15">
        <v>4</v>
      </c>
      <c r="I135" s="8">
        <f t="shared" si="14"/>
        <v>1.2307692307692308E-2</v>
      </c>
      <c r="J135" s="30">
        <v>7</v>
      </c>
      <c r="K135" s="86">
        <f t="shared" si="15"/>
        <v>1.5555555555555555E-2</v>
      </c>
      <c r="L135" s="109"/>
      <c r="M135" s="87"/>
    </row>
    <row r="136" spans="3:13" ht="15" customHeight="1" x14ac:dyDescent="0.15">
      <c r="C136" s="127" t="s">
        <v>100</v>
      </c>
      <c r="D136" s="128"/>
      <c r="E136" s="128"/>
      <c r="F136" s="68">
        <v>11</v>
      </c>
      <c r="G136" s="56">
        <f t="shared" si="13"/>
        <v>3.3232628398791542E-2</v>
      </c>
      <c r="H136" s="15">
        <v>12</v>
      </c>
      <c r="I136" s="8">
        <f t="shared" si="14"/>
        <v>3.6923076923076927E-2</v>
      </c>
      <c r="J136" s="15">
        <v>16</v>
      </c>
      <c r="K136" s="86">
        <f t="shared" si="15"/>
        <v>3.5555555555555556E-2</v>
      </c>
      <c r="L136" s="22"/>
      <c r="M136" s="44"/>
    </row>
    <row r="137" spans="3:13" ht="15" customHeight="1" x14ac:dyDescent="0.15">
      <c r="C137" s="127" t="s">
        <v>266</v>
      </c>
      <c r="D137" s="128"/>
      <c r="E137" s="128"/>
      <c r="F137" s="68">
        <v>5</v>
      </c>
      <c r="G137" s="56">
        <f t="shared" si="13"/>
        <v>1.5105740181268883E-2</v>
      </c>
      <c r="H137" s="93" t="s">
        <v>92</v>
      </c>
      <c r="I137" s="12" t="s">
        <v>92</v>
      </c>
      <c r="J137" s="93" t="s">
        <v>92</v>
      </c>
      <c r="K137" s="37" t="s">
        <v>92</v>
      </c>
      <c r="L137" s="109"/>
      <c r="M137" s="87"/>
    </row>
    <row r="138" spans="3:13" ht="15" customHeight="1" x14ac:dyDescent="0.15">
      <c r="C138" s="9" t="s">
        <v>101</v>
      </c>
      <c r="D138" s="15"/>
      <c r="E138" s="15"/>
      <c r="F138" s="68">
        <v>0</v>
      </c>
      <c r="G138" s="56">
        <f t="shared" si="13"/>
        <v>0</v>
      </c>
      <c r="H138" s="15">
        <v>0</v>
      </c>
      <c r="I138" s="8">
        <f>H138/$H$141</f>
        <v>0</v>
      </c>
      <c r="J138" s="15">
        <v>2</v>
      </c>
      <c r="K138" s="86">
        <f>J138/$J$141</f>
        <v>4.4444444444444444E-3</v>
      </c>
      <c r="L138" s="22"/>
      <c r="M138" s="44"/>
    </row>
    <row r="139" spans="3:13" ht="15" customHeight="1" x14ac:dyDescent="0.15">
      <c r="C139" s="9" t="s">
        <v>102</v>
      </c>
      <c r="D139" s="15"/>
      <c r="E139" s="15"/>
      <c r="F139" s="68">
        <v>7</v>
      </c>
      <c r="G139" s="56">
        <f t="shared" si="13"/>
        <v>2.1148036253776436E-2</v>
      </c>
      <c r="H139" s="15">
        <v>7</v>
      </c>
      <c r="I139" s="8">
        <f>H139/$H$141</f>
        <v>2.1538461538461538E-2</v>
      </c>
      <c r="J139" s="15">
        <v>8</v>
      </c>
      <c r="K139" s="86">
        <f>J139/$J$141</f>
        <v>1.7777777777777778E-2</v>
      </c>
      <c r="L139" s="22"/>
      <c r="M139" s="44"/>
    </row>
    <row r="140" spans="3:13" ht="15" customHeight="1" x14ac:dyDescent="0.15">
      <c r="C140" s="9" t="s">
        <v>103</v>
      </c>
      <c r="D140" s="15"/>
      <c r="E140" s="15"/>
      <c r="F140" s="71" t="s">
        <v>92</v>
      </c>
      <c r="G140" s="72" t="s">
        <v>92</v>
      </c>
      <c r="H140" s="93" t="s">
        <v>92</v>
      </c>
      <c r="I140" s="12" t="s">
        <v>92</v>
      </c>
      <c r="J140" s="93" t="s">
        <v>92</v>
      </c>
      <c r="K140" s="37" t="s">
        <v>92</v>
      </c>
      <c r="L140" s="22"/>
      <c r="M140" s="44"/>
    </row>
    <row r="141" spans="3:13" ht="15" customHeight="1" thickBot="1" x14ac:dyDescent="0.2">
      <c r="C141" s="129" t="s">
        <v>104</v>
      </c>
      <c r="D141" s="130"/>
      <c r="E141" s="130"/>
      <c r="F141" s="63">
        <f>SUM(F129:F140)-F132</f>
        <v>331</v>
      </c>
      <c r="G141" s="58">
        <f>SUM(G129:G139)-G132</f>
        <v>1</v>
      </c>
      <c r="H141" s="15">
        <f>SUM(H129:H140)-H132</f>
        <v>325</v>
      </c>
      <c r="I141" s="8">
        <f>SUM(I129:I139)-I132</f>
        <v>1</v>
      </c>
      <c r="J141" s="15">
        <f>SUM(J129:J140)-J132</f>
        <v>450</v>
      </c>
      <c r="K141" s="11">
        <f>SUM(K129:K140)-K132</f>
        <v>0.99999999999999989</v>
      </c>
      <c r="L141" s="22"/>
      <c r="M141" s="44"/>
    </row>
    <row r="142" spans="3:13" ht="15" customHeight="1" x14ac:dyDescent="0.15"/>
    <row r="143" spans="3:13" ht="15" customHeight="1" x14ac:dyDescent="0.15"/>
    <row r="144" spans="3:13"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spans="1:13" ht="15" customHeight="1" thickBot="1" x14ac:dyDescent="0.2">
      <c r="A161" s="1" t="s">
        <v>263</v>
      </c>
    </row>
    <row r="162" spans="1:13" ht="15" customHeight="1" x14ac:dyDescent="0.15">
      <c r="C162" s="9"/>
      <c r="D162" s="15"/>
      <c r="E162" s="15"/>
      <c r="F162" s="131" t="s">
        <v>262</v>
      </c>
      <c r="G162" s="132"/>
      <c r="H162" s="149" t="s">
        <v>59</v>
      </c>
      <c r="I162" s="150"/>
      <c r="J162" s="149" t="s">
        <v>85</v>
      </c>
      <c r="K162" s="149"/>
      <c r="L162" s="167"/>
      <c r="M162" s="168"/>
    </row>
    <row r="163" spans="1:13" ht="15" customHeight="1" x14ac:dyDescent="0.15">
      <c r="C163" s="127" t="s">
        <v>105</v>
      </c>
      <c r="D163" s="128"/>
      <c r="E163" s="128"/>
      <c r="F163" s="68">
        <v>144</v>
      </c>
      <c r="G163" s="56">
        <f t="shared" ref="G163:G173" si="16">F163/$F$175</f>
        <v>0.19098143236074269</v>
      </c>
      <c r="H163" s="15">
        <v>143</v>
      </c>
      <c r="I163" s="8">
        <f t="shared" ref="I163:I174" si="17">H163/$H$175</f>
        <v>0.17312348668280872</v>
      </c>
      <c r="J163" s="31">
        <v>183</v>
      </c>
      <c r="K163" s="26">
        <f t="shared" ref="K163:K174" si="18">J163/$J$175</f>
        <v>0.18983402489626555</v>
      </c>
      <c r="L163" s="88"/>
      <c r="M163" s="36"/>
    </row>
    <row r="164" spans="1:13" ht="15" customHeight="1" x14ac:dyDescent="0.15">
      <c r="C164" s="9" t="s">
        <v>106</v>
      </c>
      <c r="D164" s="15"/>
      <c r="E164" s="15"/>
      <c r="F164" s="68">
        <v>99</v>
      </c>
      <c r="G164" s="56">
        <f t="shared" si="16"/>
        <v>0.1312997347480106</v>
      </c>
      <c r="H164" s="15">
        <v>125</v>
      </c>
      <c r="I164" s="8">
        <f t="shared" si="17"/>
        <v>0.1513317191283293</v>
      </c>
      <c r="J164" s="31">
        <v>159</v>
      </c>
      <c r="K164" s="26">
        <f t="shared" si="18"/>
        <v>0.16493775933609958</v>
      </c>
      <c r="L164" s="88"/>
      <c r="M164" s="36"/>
    </row>
    <row r="165" spans="1:13" ht="15" customHeight="1" x14ac:dyDescent="0.15">
      <c r="C165" s="9" t="s">
        <v>107</v>
      </c>
      <c r="D165" s="15"/>
      <c r="E165" s="15"/>
      <c r="F165" s="68">
        <v>94</v>
      </c>
      <c r="G165" s="56">
        <f t="shared" si="16"/>
        <v>0.12466843501326259</v>
      </c>
      <c r="H165" s="15">
        <v>85</v>
      </c>
      <c r="I165" s="8">
        <f t="shared" si="17"/>
        <v>0.10290556900726393</v>
      </c>
      <c r="J165" s="31">
        <v>113</v>
      </c>
      <c r="K165" s="26">
        <f t="shared" si="18"/>
        <v>0.11721991701244813</v>
      </c>
      <c r="L165" s="88"/>
      <c r="M165" s="36"/>
    </row>
    <row r="166" spans="1:13" ht="15" customHeight="1" x14ac:dyDescent="0.15">
      <c r="C166" s="127" t="s">
        <v>108</v>
      </c>
      <c r="D166" s="128"/>
      <c r="E166" s="128"/>
      <c r="F166" s="69">
        <v>42</v>
      </c>
      <c r="G166" s="56">
        <f t="shared" si="16"/>
        <v>5.5702917771883291E-2</v>
      </c>
      <c r="H166" s="30">
        <v>68</v>
      </c>
      <c r="I166" s="8">
        <f t="shared" si="17"/>
        <v>8.2324455205811137E-2</v>
      </c>
      <c r="J166" s="31">
        <v>88</v>
      </c>
      <c r="K166" s="26">
        <f t="shared" si="18"/>
        <v>9.1286307053941904E-2</v>
      </c>
      <c r="L166" s="88"/>
      <c r="M166" s="36"/>
    </row>
    <row r="167" spans="1:13" ht="15" customHeight="1" x14ac:dyDescent="0.15">
      <c r="C167" s="19" t="s">
        <v>109</v>
      </c>
      <c r="D167" s="30"/>
      <c r="E167" s="30"/>
      <c r="F167" s="68">
        <v>43</v>
      </c>
      <c r="G167" s="56">
        <f t="shared" si="16"/>
        <v>5.7029177718832889E-2</v>
      </c>
      <c r="H167" s="15">
        <v>83</v>
      </c>
      <c r="I167" s="8">
        <f t="shared" si="17"/>
        <v>0.10048426150121065</v>
      </c>
      <c r="J167" s="32">
        <v>73</v>
      </c>
      <c r="K167" s="26">
        <f t="shared" si="18"/>
        <v>7.5726141078838169E-2</v>
      </c>
      <c r="L167" s="90"/>
      <c r="M167" s="89"/>
    </row>
    <row r="168" spans="1:13" ht="15" customHeight="1" x14ac:dyDescent="0.15">
      <c r="C168" s="19" t="s">
        <v>110</v>
      </c>
      <c r="D168" s="30"/>
      <c r="E168" s="30"/>
      <c r="F168" s="68">
        <v>88</v>
      </c>
      <c r="G168" s="56">
        <f t="shared" si="16"/>
        <v>0.11671087533156499</v>
      </c>
      <c r="H168" s="15">
        <v>85</v>
      </c>
      <c r="I168" s="8">
        <f t="shared" si="17"/>
        <v>0.10290556900726393</v>
      </c>
      <c r="J168" s="32">
        <v>67</v>
      </c>
      <c r="K168" s="26">
        <f t="shared" si="18"/>
        <v>6.9502074688796683E-2</v>
      </c>
      <c r="L168" s="90"/>
      <c r="M168" s="89"/>
    </row>
    <row r="169" spans="1:13" ht="15" customHeight="1" x14ac:dyDescent="0.15">
      <c r="C169" s="19" t="s">
        <v>111</v>
      </c>
      <c r="D169" s="30"/>
      <c r="E169" s="30"/>
      <c r="F169" s="68">
        <v>41</v>
      </c>
      <c r="G169" s="56">
        <f t="shared" si="16"/>
        <v>5.4376657824933686E-2</v>
      </c>
      <c r="H169" s="15">
        <v>59</v>
      </c>
      <c r="I169" s="8">
        <f t="shared" si="17"/>
        <v>7.1428571428571425E-2</v>
      </c>
      <c r="J169" s="32">
        <v>65</v>
      </c>
      <c r="K169" s="26">
        <f t="shared" si="18"/>
        <v>6.7427385892116179E-2</v>
      </c>
      <c r="L169" s="90"/>
      <c r="M169" s="89"/>
    </row>
    <row r="170" spans="1:13" ht="15" customHeight="1" x14ac:dyDescent="0.15">
      <c r="C170" s="127" t="s">
        <v>112</v>
      </c>
      <c r="D170" s="128"/>
      <c r="E170" s="128"/>
      <c r="F170" s="68">
        <v>46</v>
      </c>
      <c r="G170" s="56">
        <f t="shared" si="16"/>
        <v>6.1007957559681698E-2</v>
      </c>
      <c r="H170" s="15">
        <v>40</v>
      </c>
      <c r="I170" s="8">
        <f t="shared" si="17"/>
        <v>4.8426150121065374E-2</v>
      </c>
      <c r="J170" s="31">
        <v>58</v>
      </c>
      <c r="K170" s="26">
        <f t="shared" si="18"/>
        <v>6.0165975103734441E-2</v>
      </c>
      <c r="L170" s="88"/>
      <c r="M170" s="36"/>
    </row>
    <row r="171" spans="1:13" ht="15" customHeight="1" x14ac:dyDescent="0.15">
      <c r="C171" s="127" t="s">
        <v>113</v>
      </c>
      <c r="D171" s="128"/>
      <c r="E171" s="128"/>
      <c r="F171" s="68">
        <v>39</v>
      </c>
      <c r="G171" s="56">
        <f t="shared" si="16"/>
        <v>5.1724137931034482E-2</v>
      </c>
      <c r="H171" s="15">
        <v>45</v>
      </c>
      <c r="I171" s="8">
        <f t="shared" si="17"/>
        <v>5.4479418886198547E-2</v>
      </c>
      <c r="J171" s="31">
        <v>53</v>
      </c>
      <c r="K171" s="26">
        <f t="shared" si="18"/>
        <v>5.4979253112033194E-2</v>
      </c>
      <c r="L171" s="88"/>
      <c r="M171" s="36"/>
    </row>
    <row r="172" spans="1:13" ht="15" customHeight="1" x14ac:dyDescent="0.15">
      <c r="C172" s="9" t="s">
        <v>114</v>
      </c>
      <c r="D172" s="15"/>
      <c r="E172" s="15"/>
      <c r="F172" s="68">
        <v>69</v>
      </c>
      <c r="G172" s="56">
        <f t="shared" si="16"/>
        <v>9.1511936339522551E-2</v>
      </c>
      <c r="H172" s="15">
        <v>51</v>
      </c>
      <c r="I172" s="8">
        <f t="shared" si="17"/>
        <v>6.1743341404358353E-2</v>
      </c>
      <c r="J172" s="31">
        <v>40</v>
      </c>
      <c r="K172" s="26">
        <f t="shared" si="18"/>
        <v>4.1493775933609957E-2</v>
      </c>
      <c r="L172" s="88"/>
      <c r="M172" s="36"/>
    </row>
    <row r="173" spans="1:13" ht="15" customHeight="1" x14ac:dyDescent="0.15">
      <c r="C173" s="9" t="s">
        <v>115</v>
      </c>
      <c r="D173" s="15"/>
      <c r="E173" s="15"/>
      <c r="F173" s="69">
        <v>28</v>
      </c>
      <c r="G173" s="56">
        <f t="shared" si="16"/>
        <v>3.7135278514588858E-2</v>
      </c>
      <c r="H173" s="30">
        <v>23</v>
      </c>
      <c r="I173" s="8">
        <f t="shared" si="17"/>
        <v>2.784503631961259E-2</v>
      </c>
      <c r="J173" s="31">
        <v>35</v>
      </c>
      <c r="K173" s="26">
        <f t="shared" si="18"/>
        <v>3.6307053941908717E-2</v>
      </c>
      <c r="L173" s="88"/>
      <c r="M173" s="36"/>
    </row>
    <row r="174" spans="1:13" ht="15" customHeight="1" x14ac:dyDescent="0.15">
      <c r="C174" s="9" t="s">
        <v>7</v>
      </c>
      <c r="D174" s="15"/>
      <c r="E174" s="15"/>
      <c r="F174" s="69">
        <v>21</v>
      </c>
      <c r="G174" s="56">
        <f>F174/$F$175</f>
        <v>2.7851458885941646E-2</v>
      </c>
      <c r="H174" s="30">
        <v>19</v>
      </c>
      <c r="I174" s="8">
        <f t="shared" si="17"/>
        <v>2.3002421307506054E-2</v>
      </c>
      <c r="J174" s="31">
        <v>30</v>
      </c>
      <c r="K174" s="26">
        <f t="shared" si="18"/>
        <v>3.1120331950207469E-2</v>
      </c>
      <c r="L174" s="90"/>
      <c r="M174" s="89"/>
    </row>
    <row r="175" spans="1:13" ht="15" customHeight="1" thickBot="1" x14ac:dyDescent="0.2">
      <c r="C175" s="129" t="s">
        <v>104</v>
      </c>
      <c r="D175" s="130"/>
      <c r="E175" s="130"/>
      <c r="F175" s="63">
        <f t="shared" ref="F175:K175" si="19">SUM(F163:F174)</f>
        <v>754</v>
      </c>
      <c r="G175" s="58">
        <f t="shared" si="19"/>
        <v>1</v>
      </c>
      <c r="H175" s="15">
        <f t="shared" si="19"/>
        <v>826</v>
      </c>
      <c r="I175" s="8">
        <f t="shared" si="19"/>
        <v>0.99999999999999978</v>
      </c>
      <c r="J175" s="31">
        <f t="shared" si="19"/>
        <v>964</v>
      </c>
      <c r="K175" s="26">
        <f t="shared" si="19"/>
        <v>0.99999999999999989</v>
      </c>
      <c r="L175" s="88"/>
      <c r="M175" s="36"/>
    </row>
    <row r="176" spans="1:13" ht="15" customHeight="1" x14ac:dyDescent="0.15">
      <c r="C176" s="108"/>
      <c r="D176" s="108"/>
      <c r="E176" s="108"/>
      <c r="F176" s="17"/>
      <c r="G176" s="44"/>
      <c r="H176" s="17"/>
      <c r="I176" s="44"/>
      <c r="J176" s="16"/>
      <c r="K176" s="36"/>
      <c r="L176" s="16"/>
      <c r="M176" s="36"/>
    </row>
    <row r="177" spans="3:13" ht="15" customHeight="1" x14ac:dyDescent="0.15">
      <c r="C177" s="108"/>
      <c r="D177" s="108"/>
      <c r="E177" s="108"/>
      <c r="F177" s="17"/>
      <c r="G177" s="44"/>
      <c r="H177" s="17"/>
      <c r="I177" s="44"/>
      <c r="J177" s="16"/>
      <c r="K177" s="36"/>
      <c r="L177" s="16"/>
      <c r="M177" s="36"/>
    </row>
    <row r="178" spans="3:13" ht="15" customHeight="1" x14ac:dyDescent="0.15">
      <c r="C178" s="108"/>
      <c r="D178" s="108"/>
      <c r="E178" s="108"/>
      <c r="F178" s="17"/>
      <c r="G178" s="44"/>
      <c r="H178" s="17"/>
      <c r="I178" s="44"/>
      <c r="J178" s="16"/>
      <c r="K178" s="36"/>
      <c r="L178" s="16"/>
      <c r="M178" s="36"/>
    </row>
    <row r="179" spans="3:13" ht="15" customHeight="1" x14ac:dyDescent="0.15">
      <c r="C179" s="108"/>
      <c r="D179" s="108"/>
      <c r="E179" s="108"/>
      <c r="F179" s="17"/>
      <c r="G179" s="44"/>
      <c r="H179" s="17"/>
      <c r="I179" s="44"/>
      <c r="J179" s="16"/>
      <c r="K179" s="36"/>
      <c r="L179" s="16"/>
      <c r="M179" s="36"/>
    </row>
    <row r="180" spans="3:13" ht="15" customHeight="1" x14ac:dyDescent="0.15">
      <c r="C180" s="108"/>
      <c r="D180" s="108"/>
      <c r="E180" s="108"/>
      <c r="F180" s="17"/>
      <c r="G180" s="44"/>
      <c r="H180" s="17"/>
      <c r="I180" s="44"/>
      <c r="J180" s="16"/>
      <c r="K180" s="36"/>
      <c r="L180" s="16"/>
      <c r="M180" s="36"/>
    </row>
    <row r="181" spans="3:13" ht="15" customHeight="1" x14ac:dyDescent="0.15">
      <c r="C181" s="108"/>
      <c r="D181" s="108"/>
      <c r="E181" s="108"/>
      <c r="F181" s="17"/>
      <c r="G181" s="44"/>
      <c r="H181" s="17"/>
      <c r="I181" s="44"/>
      <c r="J181" s="16"/>
      <c r="K181" s="36"/>
      <c r="L181" s="16"/>
      <c r="M181" s="36"/>
    </row>
    <row r="182" spans="3:13" ht="15" customHeight="1" x14ac:dyDescent="0.15">
      <c r="C182" s="108"/>
      <c r="D182" s="108"/>
      <c r="E182" s="108"/>
      <c r="F182" s="17"/>
      <c r="G182" s="44"/>
      <c r="H182" s="17"/>
      <c r="I182" s="44"/>
      <c r="J182" s="16"/>
      <c r="K182" s="36"/>
      <c r="L182" s="16"/>
      <c r="M182" s="36"/>
    </row>
    <row r="183" spans="3:13" ht="15" customHeight="1" x14ac:dyDescent="0.15">
      <c r="C183" s="108"/>
      <c r="D183" s="108"/>
      <c r="E183" s="108"/>
      <c r="F183" s="17"/>
      <c r="G183" s="44"/>
      <c r="H183" s="17"/>
      <c r="I183" s="44"/>
      <c r="J183" s="16"/>
      <c r="K183" s="36"/>
      <c r="L183" s="16"/>
      <c r="M183" s="36"/>
    </row>
    <row r="184" spans="3:13" ht="15" customHeight="1" x14ac:dyDescent="0.15">
      <c r="C184" s="108"/>
      <c r="D184" s="108"/>
      <c r="E184" s="108"/>
      <c r="F184" s="17"/>
      <c r="G184" s="44"/>
      <c r="H184" s="17"/>
      <c r="I184" s="44"/>
      <c r="J184" s="16"/>
      <c r="K184" s="36"/>
      <c r="L184" s="16"/>
      <c r="M184" s="36"/>
    </row>
    <row r="185" spans="3:13" ht="15" customHeight="1" x14ac:dyDescent="0.15">
      <c r="C185" s="108"/>
      <c r="D185" s="108"/>
      <c r="E185" s="108"/>
      <c r="F185" s="17"/>
      <c r="G185" s="44"/>
      <c r="H185" s="17"/>
      <c r="I185" s="44"/>
      <c r="J185" s="16"/>
      <c r="K185" s="36"/>
      <c r="L185" s="16"/>
      <c r="M185" s="36"/>
    </row>
    <row r="186" spans="3:13" ht="15" customHeight="1" x14ac:dyDescent="0.15">
      <c r="C186" s="108"/>
      <c r="D186" s="108"/>
      <c r="E186" s="108"/>
      <c r="F186" s="17"/>
      <c r="G186" s="44"/>
      <c r="H186" s="17"/>
      <c r="I186" s="44"/>
      <c r="J186" s="16"/>
      <c r="K186" s="36"/>
      <c r="L186" s="16"/>
      <c r="M186" s="36"/>
    </row>
    <row r="187" spans="3:13" ht="15" customHeight="1" x14ac:dyDescent="0.15">
      <c r="C187" s="108"/>
      <c r="D187" s="108"/>
      <c r="E187" s="108"/>
      <c r="F187" s="17"/>
      <c r="G187" s="44"/>
      <c r="H187" s="17"/>
      <c r="I187" s="44"/>
      <c r="J187" s="16"/>
      <c r="K187" s="36"/>
      <c r="L187" s="16"/>
      <c r="M187" s="36"/>
    </row>
    <row r="188" spans="3:13" ht="15" customHeight="1" x14ac:dyDescent="0.15">
      <c r="C188" s="108"/>
      <c r="D188" s="108"/>
      <c r="E188" s="108"/>
      <c r="F188" s="17"/>
      <c r="G188" s="44"/>
      <c r="H188" s="17"/>
      <c r="I188" s="44"/>
      <c r="J188" s="16"/>
      <c r="K188" s="36"/>
      <c r="L188" s="16"/>
      <c r="M188" s="36"/>
    </row>
    <row r="189" spans="3:13" ht="15" customHeight="1" x14ac:dyDescent="0.15">
      <c r="C189" s="108"/>
      <c r="D189" s="108"/>
      <c r="E189" s="108"/>
      <c r="F189" s="17"/>
      <c r="G189" s="44"/>
      <c r="H189" s="17"/>
      <c r="I189" s="44"/>
      <c r="J189" s="16"/>
      <c r="K189" s="36"/>
      <c r="L189" s="16"/>
      <c r="M189" s="36"/>
    </row>
    <row r="190" spans="3:13" ht="15" customHeight="1" x14ac:dyDescent="0.15">
      <c r="C190" s="108"/>
      <c r="D190" s="108"/>
      <c r="E190" s="108"/>
      <c r="F190" s="17"/>
      <c r="G190" s="44"/>
      <c r="H190" s="17"/>
      <c r="I190" s="44"/>
      <c r="J190" s="16"/>
      <c r="K190" s="36"/>
      <c r="L190" s="16"/>
      <c r="M190" s="36"/>
    </row>
    <row r="191" spans="3:13" ht="15" customHeight="1" x14ac:dyDescent="0.15">
      <c r="C191" s="108"/>
      <c r="D191" s="108"/>
      <c r="E191" s="108"/>
      <c r="F191" s="17"/>
      <c r="G191" s="44"/>
      <c r="H191" s="17"/>
      <c r="I191" s="44"/>
      <c r="J191" s="16"/>
      <c r="K191" s="36"/>
      <c r="L191" s="16"/>
      <c r="M191" s="36"/>
    </row>
    <row r="192" spans="3:13" ht="15" customHeight="1" x14ac:dyDescent="0.15">
      <c r="C192" s="108"/>
      <c r="D192" s="108"/>
      <c r="E192" s="108"/>
      <c r="F192" s="17"/>
      <c r="G192" s="44"/>
      <c r="H192" s="17"/>
      <c r="I192" s="44"/>
      <c r="J192" s="16"/>
      <c r="K192" s="36"/>
      <c r="L192" s="16"/>
      <c r="M192" s="36"/>
    </row>
    <row r="193" spans="1:14" ht="15" customHeight="1" x14ac:dyDescent="0.15">
      <c r="C193" s="108"/>
      <c r="D193" s="108"/>
      <c r="E193" s="108"/>
      <c r="F193" s="17"/>
      <c r="G193" s="44"/>
      <c r="H193" s="17"/>
      <c r="I193" s="44"/>
      <c r="J193" s="16"/>
      <c r="K193" s="36"/>
      <c r="L193" s="16"/>
      <c r="M193" s="36"/>
    </row>
    <row r="194" spans="1:14" ht="15" customHeight="1" x14ac:dyDescent="0.15">
      <c r="C194" s="108"/>
      <c r="D194" s="108"/>
      <c r="E194" s="108"/>
      <c r="F194" s="17"/>
      <c r="G194" s="44"/>
      <c r="H194" s="17"/>
      <c r="I194" s="44"/>
      <c r="J194" s="16"/>
      <c r="K194" s="36"/>
      <c r="L194" s="16"/>
      <c r="M194" s="36"/>
    </row>
    <row r="195" spans="1:14" ht="15" customHeight="1" x14ac:dyDescent="0.15">
      <c r="C195" s="108"/>
      <c r="D195" s="108"/>
      <c r="E195" s="108"/>
      <c r="F195" s="17"/>
      <c r="G195" s="44"/>
      <c r="H195" s="17"/>
      <c r="I195" s="44"/>
      <c r="J195" s="16"/>
      <c r="K195" s="36"/>
      <c r="L195" s="16"/>
      <c r="M195" s="36"/>
    </row>
    <row r="196" spans="1:14" ht="15" customHeight="1" x14ac:dyDescent="0.15">
      <c r="C196" s="108"/>
      <c r="D196" s="108"/>
      <c r="E196" s="108"/>
      <c r="F196" s="17"/>
      <c r="G196" s="44"/>
      <c r="H196" s="17"/>
      <c r="I196" s="44"/>
      <c r="J196" s="16"/>
      <c r="K196" s="36"/>
      <c r="L196" s="16"/>
      <c r="M196" s="36"/>
    </row>
    <row r="197" spans="1:14" ht="15" customHeight="1" x14ac:dyDescent="0.15">
      <c r="C197" s="108"/>
      <c r="D197" s="108"/>
      <c r="E197" s="108"/>
      <c r="F197" s="17"/>
      <c r="G197" s="44"/>
      <c r="H197" s="17"/>
      <c r="I197" s="44"/>
      <c r="J197" s="16"/>
      <c r="K197" s="36"/>
      <c r="L197" s="16"/>
      <c r="M197" s="36"/>
    </row>
    <row r="198" spans="1:14" ht="15" customHeight="1" x14ac:dyDescent="0.15">
      <c r="C198" s="108"/>
      <c r="D198" s="108"/>
      <c r="E198" s="108"/>
      <c r="F198" s="17"/>
      <c r="G198" s="44"/>
      <c r="H198" s="17"/>
      <c r="I198" s="44"/>
      <c r="J198" s="16"/>
      <c r="K198" s="36"/>
      <c r="L198" s="16"/>
      <c r="M198" s="36"/>
    </row>
    <row r="199" spans="1:14" ht="15" customHeight="1" x14ac:dyDescent="0.15">
      <c r="C199" s="108"/>
      <c r="D199" s="108"/>
      <c r="E199" s="108"/>
      <c r="F199" s="17"/>
      <c r="G199" s="44"/>
      <c r="H199" s="17"/>
      <c r="I199" s="44"/>
      <c r="J199" s="16"/>
      <c r="K199" s="36"/>
      <c r="L199" s="16"/>
      <c r="M199" s="36"/>
    </row>
    <row r="200" spans="1:14" ht="15" customHeight="1" x14ac:dyDescent="0.15">
      <c r="C200" s="108"/>
      <c r="D200" s="108"/>
      <c r="E200" s="108"/>
      <c r="F200" s="17"/>
      <c r="G200" s="44"/>
      <c r="H200" s="17"/>
      <c r="I200" s="44"/>
      <c r="J200" s="16"/>
      <c r="K200" s="36"/>
      <c r="L200" s="16"/>
      <c r="M200" s="36"/>
    </row>
    <row r="201" spans="1:14" ht="15" customHeight="1" x14ac:dyDescent="0.15">
      <c r="C201" s="108"/>
      <c r="D201" s="108"/>
      <c r="E201" s="108"/>
      <c r="F201" s="17"/>
      <c r="G201" s="44"/>
      <c r="H201" s="17"/>
      <c r="I201" s="44"/>
      <c r="J201" s="16"/>
      <c r="K201" s="36"/>
      <c r="L201" s="16"/>
      <c r="M201" s="36"/>
    </row>
    <row r="202" spans="1:14" ht="15" customHeight="1" x14ac:dyDescent="0.15">
      <c r="C202" s="108"/>
      <c r="D202" s="108"/>
      <c r="E202" s="108"/>
      <c r="F202" s="17"/>
      <c r="G202" s="44"/>
      <c r="H202" s="17"/>
      <c r="I202" s="44"/>
      <c r="J202" s="16"/>
      <c r="K202" s="36"/>
      <c r="L202" s="16"/>
      <c r="M202" s="36"/>
    </row>
    <row r="203" spans="1:14" ht="15" customHeight="1" thickBot="1" x14ac:dyDescent="0.2">
      <c r="A203" s="7" t="s">
        <v>116</v>
      </c>
    </row>
    <row r="204" spans="1:14" ht="15" customHeight="1" x14ac:dyDescent="0.15">
      <c r="C204" s="95"/>
      <c r="D204" s="131" t="s">
        <v>262</v>
      </c>
      <c r="E204" s="132"/>
      <c r="F204" s="149" t="s">
        <v>59</v>
      </c>
      <c r="G204" s="150"/>
      <c r="H204" s="133" t="s">
        <v>85</v>
      </c>
      <c r="I204" s="150"/>
      <c r="J204" s="145"/>
      <c r="K204" s="145"/>
      <c r="L204" s="16"/>
      <c r="M204" s="17"/>
      <c r="N204" s="16"/>
    </row>
    <row r="205" spans="1:14" ht="15" customHeight="1" x14ac:dyDescent="0.15">
      <c r="C205" s="70" t="s">
        <v>117</v>
      </c>
      <c r="D205" s="68">
        <v>71</v>
      </c>
      <c r="E205" s="56">
        <f>D205/D209</f>
        <v>0.23509933774834438</v>
      </c>
      <c r="F205" s="15">
        <v>1</v>
      </c>
      <c r="G205" s="8">
        <f>F205/F209</f>
        <v>3.2258064516129032E-3</v>
      </c>
      <c r="H205" s="10">
        <v>0</v>
      </c>
      <c r="I205" s="8">
        <f>H205/H209</f>
        <v>0</v>
      </c>
      <c r="J205" s="17"/>
      <c r="K205" s="44"/>
      <c r="L205" s="16"/>
      <c r="M205" s="17"/>
      <c r="N205" s="16"/>
    </row>
    <row r="206" spans="1:14" ht="15" customHeight="1" x14ac:dyDescent="0.15">
      <c r="C206" s="70" t="s">
        <v>118</v>
      </c>
      <c r="D206" s="68">
        <v>142</v>
      </c>
      <c r="E206" s="56">
        <f>D206/D209</f>
        <v>0.47019867549668876</v>
      </c>
      <c r="F206" s="15">
        <v>189</v>
      </c>
      <c r="G206" s="8">
        <f>F206/F209</f>
        <v>0.60967741935483866</v>
      </c>
      <c r="H206" s="10">
        <v>163</v>
      </c>
      <c r="I206" s="8">
        <f>H206/H209</f>
        <v>0.45658263305322128</v>
      </c>
      <c r="J206" s="17"/>
      <c r="K206" s="44"/>
      <c r="L206" s="16"/>
      <c r="M206" s="17"/>
      <c r="N206" s="16"/>
    </row>
    <row r="207" spans="1:14" ht="15" customHeight="1" x14ac:dyDescent="0.15">
      <c r="C207" s="70" t="s">
        <v>119</v>
      </c>
      <c r="D207" s="68">
        <v>75</v>
      </c>
      <c r="E207" s="56">
        <f>D207/D209</f>
        <v>0.24834437086092714</v>
      </c>
      <c r="F207" s="15">
        <v>100</v>
      </c>
      <c r="G207" s="8">
        <f>F207/F209</f>
        <v>0.32258064516129031</v>
      </c>
      <c r="H207" s="10">
        <v>161</v>
      </c>
      <c r="I207" s="8">
        <f>H207/H209</f>
        <v>0.45098039215686275</v>
      </c>
      <c r="J207" s="17"/>
      <c r="K207" s="44"/>
      <c r="L207" s="16"/>
      <c r="M207" s="17"/>
      <c r="N207" s="16"/>
    </row>
    <row r="208" spans="1:14" ht="15" customHeight="1" x14ac:dyDescent="0.15">
      <c r="C208" s="70" t="s">
        <v>120</v>
      </c>
      <c r="D208" s="68">
        <v>14</v>
      </c>
      <c r="E208" s="56">
        <f>D208/D209</f>
        <v>4.6357615894039736E-2</v>
      </c>
      <c r="F208" s="15">
        <v>20</v>
      </c>
      <c r="G208" s="8">
        <f>F208/F209</f>
        <v>6.4516129032258063E-2</v>
      </c>
      <c r="H208" s="10">
        <v>33</v>
      </c>
      <c r="I208" s="8">
        <f>H208/H209</f>
        <v>9.2436974789915971E-2</v>
      </c>
      <c r="J208" s="17"/>
      <c r="K208" s="44"/>
      <c r="L208" s="16"/>
      <c r="M208" s="17"/>
      <c r="N208" s="16"/>
    </row>
    <row r="209" spans="1:14" ht="15" customHeight="1" thickBot="1" x14ac:dyDescent="0.2">
      <c r="C209" s="99" t="s">
        <v>57</v>
      </c>
      <c r="D209" s="57">
        <f t="shared" ref="D209:I209" si="20">SUM(D205:D208)</f>
        <v>302</v>
      </c>
      <c r="E209" s="58">
        <f t="shared" si="20"/>
        <v>1</v>
      </c>
      <c r="F209" s="54">
        <f t="shared" si="20"/>
        <v>310</v>
      </c>
      <c r="G209" s="8">
        <f t="shared" si="20"/>
        <v>0.99999999999999978</v>
      </c>
      <c r="H209" s="9">
        <f t="shared" si="20"/>
        <v>357</v>
      </c>
      <c r="I209" s="8">
        <f t="shared" si="20"/>
        <v>1</v>
      </c>
      <c r="J209" s="17"/>
      <c r="K209" s="44"/>
      <c r="L209" s="16"/>
      <c r="M209" s="17"/>
      <c r="N209" s="16"/>
    </row>
    <row r="210" spans="1:14" ht="15" customHeight="1" x14ac:dyDescent="0.15">
      <c r="A210" s="7"/>
    </row>
    <row r="211" spans="1:14" ht="15" customHeight="1" x14ac:dyDescent="0.15">
      <c r="A211" s="7"/>
    </row>
    <row r="212" spans="1:14" ht="15" customHeight="1" thickBot="1" x14ac:dyDescent="0.2">
      <c r="A212" s="7" t="s">
        <v>121</v>
      </c>
    </row>
    <row r="213" spans="1:14" ht="15" customHeight="1" x14ac:dyDescent="0.15">
      <c r="C213" s="9"/>
      <c r="D213" s="15"/>
      <c r="E213" s="15"/>
      <c r="F213" s="131" t="s">
        <v>262</v>
      </c>
      <c r="G213" s="132"/>
      <c r="H213" s="149" t="s">
        <v>59</v>
      </c>
      <c r="I213" s="150"/>
      <c r="J213" s="166" t="s">
        <v>85</v>
      </c>
      <c r="K213" s="166"/>
      <c r="L213" s="167"/>
      <c r="M213" s="168"/>
    </row>
    <row r="214" spans="1:14" ht="15" customHeight="1" x14ac:dyDescent="0.15">
      <c r="C214" s="127" t="s">
        <v>122</v>
      </c>
      <c r="D214" s="128"/>
      <c r="E214" s="128"/>
      <c r="F214" s="76">
        <v>178</v>
      </c>
      <c r="G214" s="56">
        <f>F214/$F$222</f>
        <v>0.18126272912423624</v>
      </c>
      <c r="H214" s="33">
        <v>178</v>
      </c>
      <c r="I214" s="8">
        <f t="shared" ref="I214:I221" si="21">H214/$H$222</f>
        <v>0.18561001042752867</v>
      </c>
      <c r="J214" s="31">
        <v>208</v>
      </c>
      <c r="K214" s="26">
        <v>0.17699999999999999</v>
      </c>
      <c r="L214" s="88"/>
      <c r="M214" s="36"/>
    </row>
    <row r="215" spans="1:14" ht="15" customHeight="1" x14ac:dyDescent="0.15">
      <c r="C215" s="9" t="s">
        <v>123</v>
      </c>
      <c r="D215" s="15"/>
      <c r="E215" s="15"/>
      <c r="F215" s="76">
        <v>192</v>
      </c>
      <c r="G215" s="56">
        <f t="shared" ref="G215:G221" si="22">F215/$F$222</f>
        <v>0.1955193482688391</v>
      </c>
      <c r="H215" s="33">
        <v>176</v>
      </c>
      <c r="I215" s="8">
        <f t="shared" si="21"/>
        <v>0.1835245046923879</v>
      </c>
      <c r="J215" s="31">
        <v>229</v>
      </c>
      <c r="K215" s="26">
        <v>0.19500000000000001</v>
      </c>
      <c r="L215" s="88"/>
      <c r="M215" s="36"/>
    </row>
    <row r="216" spans="1:14" ht="15" customHeight="1" x14ac:dyDescent="0.15">
      <c r="C216" s="9" t="s">
        <v>124</v>
      </c>
      <c r="D216" s="15"/>
      <c r="E216" s="15"/>
      <c r="F216" s="76">
        <v>102</v>
      </c>
      <c r="G216" s="56">
        <f t="shared" si="22"/>
        <v>0.10386965376782077</v>
      </c>
      <c r="H216" s="33">
        <v>135</v>
      </c>
      <c r="I216" s="8">
        <f t="shared" si="21"/>
        <v>0.14077163712200208</v>
      </c>
      <c r="J216" s="31">
        <v>185</v>
      </c>
      <c r="K216" s="26">
        <v>0.158</v>
      </c>
      <c r="L216" s="88"/>
      <c r="M216" s="36"/>
    </row>
    <row r="217" spans="1:14" ht="15" customHeight="1" x14ac:dyDescent="0.15">
      <c r="C217" s="127" t="s">
        <v>125</v>
      </c>
      <c r="D217" s="128"/>
      <c r="E217" s="128"/>
      <c r="F217" s="77">
        <v>170</v>
      </c>
      <c r="G217" s="56">
        <f t="shared" si="22"/>
        <v>0.17311608961303462</v>
      </c>
      <c r="H217" s="34">
        <v>171</v>
      </c>
      <c r="I217" s="8">
        <f t="shared" si="21"/>
        <v>0.17831074035453598</v>
      </c>
      <c r="J217" s="31">
        <v>183</v>
      </c>
      <c r="K217" s="26">
        <v>0.156</v>
      </c>
      <c r="L217" s="88"/>
      <c r="M217" s="36"/>
    </row>
    <row r="218" spans="1:14" ht="15" customHeight="1" x14ac:dyDescent="0.15">
      <c r="C218" s="19" t="s">
        <v>9</v>
      </c>
      <c r="D218" s="30"/>
      <c r="E218" s="30"/>
      <c r="F218" s="76">
        <v>173</v>
      </c>
      <c r="G218" s="56">
        <f t="shared" si="22"/>
        <v>0.17617107942973523</v>
      </c>
      <c r="H218" s="33">
        <v>155</v>
      </c>
      <c r="I218" s="8">
        <f t="shared" si="21"/>
        <v>0.1616266944734098</v>
      </c>
      <c r="J218" s="32">
        <v>182</v>
      </c>
      <c r="K218" s="102">
        <v>0.155</v>
      </c>
      <c r="L218" s="90"/>
      <c r="M218" s="89"/>
    </row>
    <row r="219" spans="1:14" ht="15" customHeight="1" x14ac:dyDescent="0.15">
      <c r="C219" s="19" t="s">
        <v>10</v>
      </c>
      <c r="D219" s="30"/>
      <c r="E219" s="30"/>
      <c r="F219" s="76">
        <v>142</v>
      </c>
      <c r="G219" s="56">
        <f t="shared" si="22"/>
        <v>0.14460285132382891</v>
      </c>
      <c r="H219" s="33">
        <v>123</v>
      </c>
      <c r="I219" s="8">
        <f t="shared" si="21"/>
        <v>0.12825860271115747</v>
      </c>
      <c r="J219" s="32">
        <v>150</v>
      </c>
      <c r="K219" s="102">
        <v>0.128</v>
      </c>
      <c r="L219" s="90"/>
      <c r="M219" s="89"/>
    </row>
    <row r="220" spans="1:14" ht="15" customHeight="1" x14ac:dyDescent="0.15">
      <c r="C220" s="19" t="s">
        <v>126</v>
      </c>
      <c r="D220" s="30"/>
      <c r="E220" s="30"/>
      <c r="F220" s="76">
        <v>8</v>
      </c>
      <c r="G220" s="56">
        <f t="shared" si="22"/>
        <v>8.1466395112016286E-3</v>
      </c>
      <c r="H220" s="33">
        <v>8</v>
      </c>
      <c r="I220" s="8">
        <f t="shared" si="21"/>
        <v>8.3420229405630868E-3</v>
      </c>
      <c r="J220" s="32">
        <v>22</v>
      </c>
      <c r="K220" s="102">
        <v>1.9E-2</v>
      </c>
      <c r="L220" s="90"/>
      <c r="M220" s="89"/>
    </row>
    <row r="221" spans="1:14" ht="15" customHeight="1" x14ac:dyDescent="0.15">
      <c r="C221" s="127" t="s">
        <v>7</v>
      </c>
      <c r="D221" s="128"/>
      <c r="E221" s="128"/>
      <c r="F221" s="76">
        <v>17</v>
      </c>
      <c r="G221" s="56">
        <f t="shared" si="22"/>
        <v>1.7311608961303463E-2</v>
      </c>
      <c r="H221" s="33">
        <v>13</v>
      </c>
      <c r="I221" s="8">
        <f t="shared" si="21"/>
        <v>1.3555787278415016E-2</v>
      </c>
      <c r="J221" s="31">
        <v>14</v>
      </c>
      <c r="K221" s="26">
        <v>1.2E-2</v>
      </c>
      <c r="L221" s="88"/>
      <c r="M221" s="36"/>
    </row>
    <row r="222" spans="1:14" ht="15" customHeight="1" thickBot="1" x14ac:dyDescent="0.2">
      <c r="C222" s="127" t="s">
        <v>127</v>
      </c>
      <c r="D222" s="128"/>
      <c r="E222" s="128"/>
      <c r="F222" s="78">
        <f t="shared" ref="F222:K222" si="23">SUM(F214:F221)</f>
        <v>982</v>
      </c>
      <c r="G222" s="58">
        <f t="shared" si="23"/>
        <v>0.99999999999999989</v>
      </c>
      <c r="H222" s="33">
        <f t="shared" si="23"/>
        <v>959</v>
      </c>
      <c r="I222" s="8">
        <f t="shared" si="23"/>
        <v>0.99999999999999989</v>
      </c>
      <c r="J222" s="75">
        <f t="shared" si="23"/>
        <v>1173</v>
      </c>
      <c r="K222" s="26">
        <f t="shared" si="23"/>
        <v>1</v>
      </c>
      <c r="L222" s="88"/>
      <c r="M222" s="36"/>
    </row>
    <row r="223" spans="1:14" ht="15" customHeight="1" x14ac:dyDescent="0.15">
      <c r="A223" s="7"/>
    </row>
    <row r="224" spans="1:14" ht="15" customHeight="1" x14ac:dyDescent="0.15">
      <c r="A224" s="7"/>
    </row>
    <row r="225" spans="1:2" ht="15" customHeight="1" x14ac:dyDescent="0.15">
      <c r="A225" s="7"/>
    </row>
    <row r="226" spans="1:2" ht="15" customHeight="1" x14ac:dyDescent="0.15">
      <c r="A226" s="7"/>
    </row>
    <row r="227" spans="1:2" ht="15" customHeight="1" x14ac:dyDescent="0.15">
      <c r="A227" s="7"/>
    </row>
    <row r="228" spans="1:2" ht="15" customHeight="1" x14ac:dyDescent="0.15">
      <c r="A228" s="7"/>
    </row>
    <row r="229" spans="1:2" ht="15" customHeight="1" x14ac:dyDescent="0.15">
      <c r="A229" s="7"/>
    </row>
    <row r="230" spans="1:2" ht="15" customHeight="1" x14ac:dyDescent="0.15">
      <c r="A230" s="7"/>
    </row>
    <row r="231" spans="1:2" ht="15" customHeight="1" x14ac:dyDescent="0.15">
      <c r="A231" s="7"/>
    </row>
    <row r="232" spans="1:2" ht="15" customHeight="1" x14ac:dyDescent="0.15">
      <c r="A232" s="7"/>
    </row>
    <row r="233" spans="1:2" ht="15" customHeight="1" x14ac:dyDescent="0.15">
      <c r="A233" s="7"/>
    </row>
    <row r="234" spans="1:2" ht="15" customHeight="1" x14ac:dyDescent="0.15">
      <c r="A234" s="7"/>
    </row>
    <row r="235" spans="1:2" ht="15" customHeight="1" x14ac:dyDescent="0.15">
      <c r="A235" s="7"/>
    </row>
    <row r="236" spans="1:2" ht="15" customHeight="1" x14ac:dyDescent="0.15">
      <c r="A236" s="7"/>
    </row>
    <row r="237" spans="1:2" ht="15" customHeight="1" x14ac:dyDescent="0.15">
      <c r="A237" s="7"/>
    </row>
    <row r="238" spans="1:2" ht="15" customHeight="1" x14ac:dyDescent="0.15">
      <c r="A238" s="7"/>
    </row>
    <row r="239" spans="1:2" ht="15" customHeight="1" x14ac:dyDescent="0.15">
      <c r="A239" s="7" t="s">
        <v>128</v>
      </c>
    </row>
    <row r="240" spans="1:2" ht="15" customHeight="1" thickBot="1" x14ac:dyDescent="0.2">
      <c r="A240" s="7"/>
      <c r="B240" s="1" t="s">
        <v>129</v>
      </c>
    </row>
    <row r="241" spans="1:13" ht="15" customHeight="1" x14ac:dyDescent="0.15">
      <c r="B241" s="129"/>
      <c r="C241" s="130"/>
      <c r="D241" s="131" t="s">
        <v>262</v>
      </c>
      <c r="E241" s="132"/>
      <c r="F241" s="149" t="s">
        <v>59</v>
      </c>
      <c r="G241" s="150"/>
      <c r="H241" s="129" t="s">
        <v>37</v>
      </c>
      <c r="I241" s="151"/>
      <c r="J241" s="16"/>
      <c r="K241" s="17"/>
      <c r="L241" s="16"/>
    </row>
    <row r="242" spans="1:13" ht="15" customHeight="1" x14ac:dyDescent="0.15">
      <c r="B242" s="176" t="s">
        <v>11</v>
      </c>
      <c r="C242" s="183"/>
      <c r="D242" s="68">
        <v>61</v>
      </c>
      <c r="E242" s="56">
        <f>D242/$D$246</f>
        <v>0.5213675213675214</v>
      </c>
      <c r="F242" s="15">
        <v>146</v>
      </c>
      <c r="G242" s="8">
        <f>F242/$F$246</f>
        <v>0.45061728395061729</v>
      </c>
      <c r="H242" s="9">
        <v>148</v>
      </c>
      <c r="I242" s="8">
        <f>H242/H246</f>
        <v>0.40547945205479452</v>
      </c>
      <c r="J242" s="16"/>
      <c r="K242" s="17"/>
      <c r="L242" s="16"/>
    </row>
    <row r="243" spans="1:13" ht="15" customHeight="1" x14ac:dyDescent="0.15">
      <c r="B243" s="181" t="s">
        <v>130</v>
      </c>
      <c r="C243" s="182"/>
      <c r="D243" s="68">
        <v>51</v>
      </c>
      <c r="E243" s="56">
        <f>D243/$D$246</f>
        <v>0.4358974358974359</v>
      </c>
      <c r="F243" s="15">
        <v>166</v>
      </c>
      <c r="G243" s="8">
        <f>F243/$F$246</f>
        <v>0.51234567901234573</v>
      </c>
      <c r="H243" s="9">
        <v>191</v>
      </c>
      <c r="I243" s="8">
        <f>H243/H246</f>
        <v>0.52328767123287667</v>
      </c>
      <c r="J243" s="16"/>
      <c r="K243" s="17"/>
      <c r="L243" s="16"/>
    </row>
    <row r="244" spans="1:13" ht="15" customHeight="1" x14ac:dyDescent="0.15">
      <c r="B244" s="181" t="s">
        <v>131</v>
      </c>
      <c r="C244" s="182"/>
      <c r="D244" s="68">
        <v>5</v>
      </c>
      <c r="E244" s="56">
        <f>D244/$D$246</f>
        <v>4.2735042735042736E-2</v>
      </c>
      <c r="F244" s="15">
        <v>10</v>
      </c>
      <c r="G244" s="8">
        <f>F244/$F$246</f>
        <v>3.0864197530864196E-2</v>
      </c>
      <c r="H244" s="9">
        <v>23</v>
      </c>
      <c r="I244" s="8">
        <f>H244/H246</f>
        <v>6.3013698630136991E-2</v>
      </c>
      <c r="J244" s="16"/>
      <c r="K244" s="17"/>
      <c r="L244" s="16"/>
    </row>
    <row r="245" spans="1:13" ht="15" customHeight="1" x14ac:dyDescent="0.15">
      <c r="B245" s="176" t="s">
        <v>12</v>
      </c>
      <c r="C245" s="183"/>
      <c r="D245" s="68">
        <v>0</v>
      </c>
      <c r="E245" s="56">
        <f>D245/$D$246</f>
        <v>0</v>
      </c>
      <c r="F245" s="15">
        <v>2</v>
      </c>
      <c r="G245" s="8">
        <f>F245/$F$246</f>
        <v>6.1728395061728392E-3</v>
      </c>
      <c r="H245" s="9">
        <v>3</v>
      </c>
      <c r="I245" s="8">
        <f>H245/H246</f>
        <v>8.21917808219178E-3</v>
      </c>
      <c r="J245" s="16"/>
      <c r="K245" s="17"/>
      <c r="L245" s="16"/>
    </row>
    <row r="246" spans="1:13" ht="15" customHeight="1" thickBot="1" x14ac:dyDescent="0.2">
      <c r="B246" s="133" t="s">
        <v>57</v>
      </c>
      <c r="C246" s="149"/>
      <c r="D246" s="57">
        <f>SUM(D242:D245)</f>
        <v>117</v>
      </c>
      <c r="E246" s="58">
        <f>SUM(E242:E245)</f>
        <v>1</v>
      </c>
      <c r="F246" s="54">
        <f>SUM(F242:F245)</f>
        <v>324</v>
      </c>
      <c r="G246" s="8">
        <f>SUM(G242:G245)</f>
        <v>1</v>
      </c>
      <c r="H246" s="9">
        <v>365</v>
      </c>
      <c r="I246" s="8">
        <f>SUM(I242:I245)</f>
        <v>0.99999999999999989</v>
      </c>
      <c r="J246" s="16"/>
      <c r="K246" s="17"/>
      <c r="L246" s="16"/>
    </row>
    <row r="247" spans="1:13" ht="15" customHeight="1" x14ac:dyDescent="0.15">
      <c r="A247" s="7"/>
    </row>
    <row r="248" spans="1:13" ht="15" customHeight="1" x14ac:dyDescent="0.15">
      <c r="A248" s="7"/>
    </row>
    <row r="249" spans="1:13" ht="15" customHeight="1" thickBot="1" x14ac:dyDescent="0.2">
      <c r="A249" s="7"/>
      <c r="B249" s="1" t="s">
        <v>132</v>
      </c>
    </row>
    <row r="250" spans="1:13" ht="15" customHeight="1" x14ac:dyDescent="0.15">
      <c r="B250" s="129"/>
      <c r="C250" s="130"/>
      <c r="D250" s="131" t="s">
        <v>262</v>
      </c>
      <c r="E250" s="132"/>
      <c r="F250" s="149" t="s">
        <v>59</v>
      </c>
      <c r="G250" s="150"/>
      <c r="H250" s="133" t="s">
        <v>37</v>
      </c>
      <c r="I250" s="150"/>
      <c r="J250" s="16"/>
      <c r="K250" s="17"/>
      <c r="L250" s="16"/>
    </row>
    <row r="251" spans="1:13" ht="15" customHeight="1" x14ac:dyDescent="0.15">
      <c r="B251" s="176" t="s">
        <v>11</v>
      </c>
      <c r="C251" s="183"/>
      <c r="D251" s="68">
        <v>151</v>
      </c>
      <c r="E251" s="56">
        <f>D251/$D$255</f>
        <v>0.48397435897435898</v>
      </c>
      <c r="F251" s="15">
        <v>168</v>
      </c>
      <c r="G251" s="8">
        <f>F251/$F$255</f>
        <v>0.52500000000000002</v>
      </c>
      <c r="H251" s="9">
        <v>155</v>
      </c>
      <c r="I251" s="8">
        <f>H251/H255</f>
        <v>0.42582417582417581</v>
      </c>
      <c r="J251" s="16"/>
      <c r="K251" s="17"/>
      <c r="L251" s="16"/>
    </row>
    <row r="252" spans="1:13" ht="15" customHeight="1" x14ac:dyDescent="0.15">
      <c r="B252" s="181" t="s">
        <v>130</v>
      </c>
      <c r="C252" s="182"/>
      <c r="D252" s="68">
        <v>131</v>
      </c>
      <c r="E252" s="56">
        <f>D252/$D$255</f>
        <v>0.41987179487179488</v>
      </c>
      <c r="F252" s="15">
        <v>138</v>
      </c>
      <c r="G252" s="8">
        <f>F252/$F$255</f>
        <v>0.43125000000000002</v>
      </c>
      <c r="H252" s="9">
        <v>180</v>
      </c>
      <c r="I252" s="8">
        <f>H252/H255</f>
        <v>0.49450549450549453</v>
      </c>
      <c r="J252" s="16"/>
      <c r="K252" s="17"/>
      <c r="L252" s="16"/>
    </row>
    <row r="253" spans="1:13" ht="15" customHeight="1" x14ac:dyDescent="0.15">
      <c r="B253" s="181" t="s">
        <v>131</v>
      </c>
      <c r="C253" s="182"/>
      <c r="D253" s="68">
        <v>22</v>
      </c>
      <c r="E253" s="56">
        <f>D253/$D$255</f>
        <v>7.0512820512820512E-2</v>
      </c>
      <c r="F253" s="15">
        <v>12</v>
      </c>
      <c r="G253" s="8">
        <f>F253/$F$255</f>
        <v>3.7499999999999999E-2</v>
      </c>
      <c r="H253" s="9">
        <v>24</v>
      </c>
      <c r="I253" s="8">
        <f>H253/H255</f>
        <v>6.5934065934065936E-2</v>
      </c>
      <c r="J253" s="16"/>
      <c r="K253" s="17"/>
      <c r="L253" s="16"/>
    </row>
    <row r="254" spans="1:13" ht="15" customHeight="1" x14ac:dyDescent="0.15">
      <c r="B254" s="176" t="s">
        <v>12</v>
      </c>
      <c r="C254" s="183"/>
      <c r="D254" s="68">
        <v>8</v>
      </c>
      <c r="E254" s="56">
        <f>D254/$D$255</f>
        <v>2.564102564102564E-2</v>
      </c>
      <c r="F254" s="15">
        <v>2</v>
      </c>
      <c r="G254" s="8">
        <f>F254/$F$255</f>
        <v>6.2500000000000003E-3</v>
      </c>
      <c r="H254" s="9">
        <v>5</v>
      </c>
      <c r="I254" s="8">
        <f>H254/H255</f>
        <v>1.3736263736263736E-2</v>
      </c>
      <c r="J254" s="16"/>
      <c r="K254" s="17"/>
      <c r="L254" s="16"/>
    </row>
    <row r="255" spans="1:13" ht="15" customHeight="1" thickBot="1" x14ac:dyDescent="0.2">
      <c r="B255" s="133" t="s">
        <v>57</v>
      </c>
      <c r="C255" s="149"/>
      <c r="D255" s="57">
        <f t="shared" ref="D255:I255" si="24">SUM(D251:D254)</f>
        <v>312</v>
      </c>
      <c r="E255" s="58">
        <f t="shared" si="24"/>
        <v>1</v>
      </c>
      <c r="F255" s="54">
        <f t="shared" si="24"/>
        <v>320</v>
      </c>
      <c r="G255" s="8">
        <f t="shared" si="24"/>
        <v>1</v>
      </c>
      <c r="H255" s="4">
        <f t="shared" si="24"/>
        <v>364</v>
      </c>
      <c r="I255" s="8">
        <f t="shared" si="24"/>
        <v>1</v>
      </c>
      <c r="J255" s="16"/>
      <c r="K255" s="17"/>
      <c r="L255" s="16"/>
    </row>
    <row r="256" spans="1:13" ht="15" customHeight="1" x14ac:dyDescent="0.15">
      <c r="C256" s="101"/>
      <c r="D256" s="101"/>
      <c r="E256" s="113"/>
      <c r="F256" s="44"/>
      <c r="G256" s="113"/>
      <c r="H256" s="44"/>
      <c r="I256" s="113"/>
      <c r="J256" s="44"/>
      <c r="K256" s="16"/>
      <c r="L256" s="17"/>
      <c r="M256" s="16"/>
    </row>
    <row r="257" spans="1:13" ht="15" customHeight="1" x14ac:dyDescent="0.15">
      <c r="C257" s="101"/>
      <c r="D257" s="101"/>
      <c r="E257" s="113"/>
      <c r="F257" s="44"/>
      <c r="G257" s="113"/>
      <c r="H257" s="44"/>
      <c r="I257" s="113"/>
      <c r="J257" s="44"/>
      <c r="K257" s="16"/>
      <c r="L257" s="17"/>
      <c r="M257" s="16"/>
    </row>
    <row r="258" spans="1:13" ht="15" customHeight="1" thickBot="1" x14ac:dyDescent="0.2">
      <c r="A258" s="7"/>
      <c r="B258" s="35" t="s">
        <v>133</v>
      </c>
    </row>
    <row r="259" spans="1:13" ht="15" customHeight="1" x14ac:dyDescent="0.15">
      <c r="B259" s="129"/>
      <c r="C259" s="130"/>
      <c r="D259" s="131" t="s">
        <v>262</v>
      </c>
      <c r="E259" s="132"/>
      <c r="F259" s="149" t="s">
        <v>59</v>
      </c>
      <c r="G259" s="150"/>
      <c r="H259" s="133" t="s">
        <v>37</v>
      </c>
      <c r="I259" s="150"/>
      <c r="J259" s="16"/>
      <c r="K259" s="17"/>
      <c r="L259" s="16"/>
    </row>
    <row r="260" spans="1:13" ht="15" customHeight="1" x14ac:dyDescent="0.15">
      <c r="B260" s="176" t="s">
        <v>11</v>
      </c>
      <c r="C260" s="183"/>
      <c r="D260" s="68">
        <v>127</v>
      </c>
      <c r="E260" s="56">
        <f>D260/$D$264</f>
        <v>0.40705128205128205</v>
      </c>
      <c r="F260" s="15">
        <v>146</v>
      </c>
      <c r="G260" s="8">
        <f>F260/$F$264</f>
        <v>0.46794871794871795</v>
      </c>
      <c r="H260" s="9">
        <v>153</v>
      </c>
      <c r="I260" s="8">
        <v>0.42</v>
      </c>
      <c r="J260" s="16"/>
      <c r="K260" s="17"/>
      <c r="L260" s="16"/>
    </row>
    <row r="261" spans="1:13" ht="15" customHeight="1" x14ac:dyDescent="0.15">
      <c r="B261" s="181" t="s">
        <v>130</v>
      </c>
      <c r="C261" s="182"/>
      <c r="D261" s="68">
        <v>126</v>
      </c>
      <c r="E261" s="56">
        <f>D261/$D$264</f>
        <v>0.40384615384615385</v>
      </c>
      <c r="F261" s="15">
        <v>140</v>
      </c>
      <c r="G261" s="8">
        <f>F261/$F$264</f>
        <v>0.44871794871794873</v>
      </c>
      <c r="H261" s="9">
        <v>159</v>
      </c>
      <c r="I261" s="8">
        <v>0.437</v>
      </c>
      <c r="J261" s="16"/>
      <c r="K261" s="17"/>
      <c r="L261" s="16"/>
    </row>
    <row r="262" spans="1:13" ht="15" customHeight="1" x14ac:dyDescent="0.15">
      <c r="B262" s="181" t="s">
        <v>131</v>
      </c>
      <c r="C262" s="182"/>
      <c r="D262" s="68">
        <v>43</v>
      </c>
      <c r="E262" s="56">
        <f>D262/$D$264</f>
        <v>0.13782051282051283</v>
      </c>
      <c r="F262" s="15">
        <v>20</v>
      </c>
      <c r="G262" s="8">
        <f>F262/$F$264</f>
        <v>6.4102564102564097E-2</v>
      </c>
      <c r="H262" s="9">
        <v>45</v>
      </c>
      <c r="I262" s="8">
        <v>0.124</v>
      </c>
      <c r="J262" s="16"/>
      <c r="K262" s="17"/>
      <c r="L262" s="16"/>
    </row>
    <row r="263" spans="1:13" ht="15" customHeight="1" x14ac:dyDescent="0.15">
      <c r="B263" s="176" t="s">
        <v>12</v>
      </c>
      <c r="C263" s="183"/>
      <c r="D263" s="68">
        <v>16</v>
      </c>
      <c r="E263" s="56">
        <f>D263/$D$264</f>
        <v>5.128205128205128E-2</v>
      </c>
      <c r="F263" s="15">
        <v>6</v>
      </c>
      <c r="G263" s="8">
        <f>F263/$F$264</f>
        <v>1.9230769230769232E-2</v>
      </c>
      <c r="H263" s="9">
        <v>7</v>
      </c>
      <c r="I263" s="8">
        <v>1.9E-2</v>
      </c>
      <c r="J263" s="16"/>
      <c r="K263" s="17"/>
      <c r="L263" s="16"/>
    </row>
    <row r="264" spans="1:13" ht="15" customHeight="1" thickBot="1" x14ac:dyDescent="0.2">
      <c r="B264" s="133" t="s">
        <v>57</v>
      </c>
      <c r="C264" s="149"/>
      <c r="D264" s="57">
        <f t="shared" ref="D264:I264" si="25">SUM(D260:D263)</f>
        <v>312</v>
      </c>
      <c r="E264" s="58">
        <f t="shared" si="25"/>
        <v>1</v>
      </c>
      <c r="F264" s="54">
        <f t="shared" si="25"/>
        <v>312</v>
      </c>
      <c r="G264" s="8">
        <f t="shared" si="25"/>
        <v>1</v>
      </c>
      <c r="H264" s="4">
        <f t="shared" si="25"/>
        <v>364</v>
      </c>
      <c r="I264" s="8">
        <f t="shared" si="25"/>
        <v>1</v>
      </c>
      <c r="J264" s="16"/>
      <c r="K264" s="17"/>
      <c r="L264" s="16"/>
    </row>
    <row r="265" spans="1:13" ht="15" customHeight="1" x14ac:dyDescent="0.15">
      <c r="A265" s="7"/>
    </row>
    <row r="266" spans="1:13" ht="15" customHeight="1" thickBot="1" x14ac:dyDescent="0.2">
      <c r="A266" s="7"/>
      <c r="B266" s="35" t="s">
        <v>134</v>
      </c>
    </row>
    <row r="267" spans="1:13" ht="15" customHeight="1" x14ac:dyDescent="0.15">
      <c r="B267" s="129"/>
      <c r="C267" s="130"/>
      <c r="D267" s="131" t="s">
        <v>262</v>
      </c>
      <c r="E267" s="132"/>
      <c r="F267" s="149" t="s">
        <v>59</v>
      </c>
      <c r="G267" s="150"/>
      <c r="H267" s="133" t="s">
        <v>37</v>
      </c>
      <c r="I267" s="150"/>
      <c r="J267" s="16"/>
      <c r="K267" s="17"/>
      <c r="L267" s="16"/>
    </row>
    <row r="268" spans="1:13" ht="15" customHeight="1" x14ac:dyDescent="0.15">
      <c r="B268" s="176" t="s">
        <v>11</v>
      </c>
      <c r="C268" s="183"/>
      <c r="D268" s="68">
        <v>156</v>
      </c>
      <c r="E268" s="56">
        <f>D268/$D$272</f>
        <v>0.49681528662420382</v>
      </c>
      <c r="F268" s="15">
        <v>167</v>
      </c>
      <c r="G268" s="8">
        <f>F268/$F$272</f>
        <v>0.52024922118380057</v>
      </c>
      <c r="H268" s="9">
        <v>159</v>
      </c>
      <c r="I268" s="8">
        <v>0.438</v>
      </c>
      <c r="J268" s="16"/>
      <c r="K268" s="17"/>
      <c r="L268" s="16"/>
    </row>
    <row r="269" spans="1:13" ht="15" customHeight="1" x14ac:dyDescent="0.15">
      <c r="B269" s="181" t="s">
        <v>130</v>
      </c>
      <c r="C269" s="182"/>
      <c r="D269" s="68">
        <v>119</v>
      </c>
      <c r="E269" s="56">
        <f>D269/$D$272</f>
        <v>0.37898089171974525</v>
      </c>
      <c r="F269" s="15">
        <v>126</v>
      </c>
      <c r="G269" s="8">
        <f>F269/$F$272</f>
        <v>0.3925233644859813</v>
      </c>
      <c r="H269" s="9">
        <v>151</v>
      </c>
      <c r="I269" s="8">
        <v>0.41599999999999998</v>
      </c>
      <c r="J269" s="16"/>
      <c r="K269" s="17"/>
      <c r="L269" s="16"/>
    </row>
    <row r="270" spans="1:13" ht="15" customHeight="1" x14ac:dyDescent="0.15">
      <c r="B270" s="181" t="s">
        <v>131</v>
      </c>
      <c r="C270" s="182"/>
      <c r="D270" s="68">
        <v>33</v>
      </c>
      <c r="E270" s="56">
        <f>D270/$D$272</f>
        <v>0.10509554140127389</v>
      </c>
      <c r="F270" s="15">
        <v>18</v>
      </c>
      <c r="G270" s="8">
        <f>F270/$F$272</f>
        <v>5.6074766355140186E-2</v>
      </c>
      <c r="H270" s="9">
        <v>46</v>
      </c>
      <c r="I270" s="8">
        <v>0.127</v>
      </c>
      <c r="J270" s="16"/>
      <c r="K270" s="17"/>
      <c r="L270" s="16"/>
    </row>
    <row r="271" spans="1:13" ht="15" customHeight="1" x14ac:dyDescent="0.15">
      <c r="B271" s="176" t="s">
        <v>12</v>
      </c>
      <c r="C271" s="183"/>
      <c r="D271" s="68">
        <v>6</v>
      </c>
      <c r="E271" s="56">
        <f>D271/$D$272</f>
        <v>1.9108280254777069E-2</v>
      </c>
      <c r="F271" s="15">
        <v>10</v>
      </c>
      <c r="G271" s="8">
        <f>F271/$F$272</f>
        <v>3.1152647975077882E-2</v>
      </c>
      <c r="H271" s="9">
        <v>7</v>
      </c>
      <c r="I271" s="8">
        <v>1.9E-2</v>
      </c>
      <c r="J271" s="16"/>
      <c r="K271" s="17"/>
      <c r="L271" s="16"/>
    </row>
    <row r="272" spans="1:13" ht="15" customHeight="1" thickBot="1" x14ac:dyDescent="0.2">
      <c r="B272" s="133" t="s">
        <v>57</v>
      </c>
      <c r="C272" s="149"/>
      <c r="D272" s="57">
        <f t="shared" ref="D272:I272" si="26">SUM(D268:D271)</f>
        <v>314</v>
      </c>
      <c r="E272" s="58">
        <f t="shared" si="26"/>
        <v>1</v>
      </c>
      <c r="F272" s="54">
        <f t="shared" si="26"/>
        <v>321</v>
      </c>
      <c r="G272" s="8">
        <f t="shared" si="26"/>
        <v>1</v>
      </c>
      <c r="H272" s="4">
        <f t="shared" si="26"/>
        <v>363</v>
      </c>
      <c r="I272" s="8">
        <f t="shared" si="26"/>
        <v>1</v>
      </c>
      <c r="J272" s="16"/>
      <c r="K272" s="17"/>
      <c r="L272" s="16"/>
    </row>
    <row r="273" spans="1:12" ht="15" customHeight="1" x14ac:dyDescent="0.15">
      <c r="A273" s="7"/>
    </row>
    <row r="274" spans="1:12" ht="15" customHeight="1" x14ac:dyDescent="0.15">
      <c r="A274" s="7"/>
    </row>
    <row r="275" spans="1:12" ht="15" customHeight="1" thickBot="1" x14ac:dyDescent="0.2">
      <c r="A275" s="7"/>
      <c r="B275" s="35" t="s">
        <v>135</v>
      </c>
    </row>
    <row r="276" spans="1:12" ht="15" customHeight="1" x14ac:dyDescent="0.15">
      <c r="B276" s="129"/>
      <c r="C276" s="130"/>
      <c r="D276" s="131" t="s">
        <v>262</v>
      </c>
      <c r="E276" s="132"/>
      <c r="F276" s="149" t="s">
        <v>59</v>
      </c>
      <c r="G276" s="150"/>
      <c r="H276" s="133" t="s">
        <v>37</v>
      </c>
      <c r="I276" s="150"/>
      <c r="J276" s="16"/>
      <c r="K276" s="17"/>
      <c r="L276" s="16"/>
    </row>
    <row r="277" spans="1:12" ht="15" customHeight="1" x14ac:dyDescent="0.15">
      <c r="B277" s="176" t="s">
        <v>11</v>
      </c>
      <c r="C277" s="183"/>
      <c r="D277" s="68">
        <v>120</v>
      </c>
      <c r="E277" s="56">
        <f>D277/$D$281</f>
        <v>0.38216560509554143</v>
      </c>
      <c r="F277" s="15">
        <v>146</v>
      </c>
      <c r="G277" s="8">
        <f>F277/$F$281</f>
        <v>0.45624999999999999</v>
      </c>
      <c r="H277" s="9">
        <v>161</v>
      </c>
      <c r="I277" s="8">
        <v>0.441</v>
      </c>
      <c r="J277" s="16"/>
      <c r="K277" s="17"/>
      <c r="L277" s="16"/>
    </row>
    <row r="278" spans="1:12" ht="15" customHeight="1" x14ac:dyDescent="0.15">
      <c r="B278" s="181" t="s">
        <v>130</v>
      </c>
      <c r="C278" s="182"/>
      <c r="D278" s="68">
        <v>150</v>
      </c>
      <c r="E278" s="56">
        <f>D278/$D$281</f>
        <v>0.47770700636942676</v>
      </c>
      <c r="F278" s="15">
        <v>150</v>
      </c>
      <c r="G278" s="8">
        <f>F278/$F$281</f>
        <v>0.46875</v>
      </c>
      <c r="H278" s="9">
        <v>175</v>
      </c>
      <c r="I278" s="8">
        <v>0.47899999999999998</v>
      </c>
      <c r="J278" s="16"/>
      <c r="K278" s="17"/>
      <c r="L278" s="16"/>
    </row>
    <row r="279" spans="1:12" ht="15" customHeight="1" x14ac:dyDescent="0.15">
      <c r="B279" s="181" t="s">
        <v>131</v>
      </c>
      <c r="C279" s="182"/>
      <c r="D279" s="68">
        <v>38</v>
      </c>
      <c r="E279" s="56">
        <f>D279/$D$281</f>
        <v>0.12101910828025478</v>
      </c>
      <c r="F279" s="15">
        <v>21</v>
      </c>
      <c r="G279" s="8">
        <f>F279/$F$281</f>
        <v>6.5625000000000003E-2</v>
      </c>
      <c r="H279" s="9">
        <v>24</v>
      </c>
      <c r="I279" s="8">
        <v>6.6000000000000003E-2</v>
      </c>
      <c r="J279" s="16"/>
      <c r="K279" s="17"/>
      <c r="L279" s="16"/>
    </row>
    <row r="280" spans="1:12" ht="15" customHeight="1" x14ac:dyDescent="0.15">
      <c r="B280" s="176" t="s">
        <v>12</v>
      </c>
      <c r="C280" s="183"/>
      <c r="D280" s="68">
        <v>6</v>
      </c>
      <c r="E280" s="56">
        <f>D280/$D$281</f>
        <v>1.9108280254777069E-2</v>
      </c>
      <c r="F280" s="15">
        <v>3</v>
      </c>
      <c r="G280" s="8">
        <f>F280/$F$281</f>
        <v>9.3749999999999997E-3</v>
      </c>
      <c r="H280" s="9">
        <v>5</v>
      </c>
      <c r="I280" s="8">
        <v>1.4E-2</v>
      </c>
      <c r="J280" s="16"/>
      <c r="K280" s="17"/>
      <c r="L280" s="16"/>
    </row>
    <row r="281" spans="1:12" ht="15" customHeight="1" thickBot="1" x14ac:dyDescent="0.2">
      <c r="B281" s="133" t="s">
        <v>57</v>
      </c>
      <c r="C281" s="149"/>
      <c r="D281" s="57">
        <f t="shared" ref="D281:I281" si="27">SUM(D277:D280)</f>
        <v>314</v>
      </c>
      <c r="E281" s="58">
        <f t="shared" si="27"/>
        <v>1</v>
      </c>
      <c r="F281" s="54">
        <f t="shared" si="27"/>
        <v>320</v>
      </c>
      <c r="G281" s="8">
        <f t="shared" si="27"/>
        <v>1</v>
      </c>
      <c r="H281" s="4">
        <f t="shared" si="27"/>
        <v>365</v>
      </c>
      <c r="I281" s="8">
        <f t="shared" si="27"/>
        <v>1</v>
      </c>
      <c r="J281" s="16"/>
      <c r="K281" s="17"/>
      <c r="L281" s="16"/>
    </row>
    <row r="282" spans="1:12" ht="15" customHeight="1" x14ac:dyDescent="0.15">
      <c r="A282" s="7"/>
    </row>
    <row r="283" spans="1:12" ht="15" customHeight="1" x14ac:dyDescent="0.15">
      <c r="A283" s="7"/>
    </row>
    <row r="284" spans="1:12" ht="15" customHeight="1" thickBot="1" x14ac:dyDescent="0.2">
      <c r="A284" s="7"/>
      <c r="B284" s="35" t="s">
        <v>136</v>
      </c>
    </row>
    <row r="285" spans="1:12" ht="15" customHeight="1" x14ac:dyDescent="0.15">
      <c r="B285" s="129"/>
      <c r="C285" s="130"/>
      <c r="D285" s="131" t="s">
        <v>262</v>
      </c>
      <c r="E285" s="132"/>
      <c r="F285" s="149" t="s">
        <v>59</v>
      </c>
      <c r="G285" s="150"/>
      <c r="H285" s="133" t="s">
        <v>37</v>
      </c>
      <c r="I285" s="150"/>
      <c r="J285" s="16"/>
      <c r="K285" s="17"/>
      <c r="L285" s="16"/>
    </row>
    <row r="286" spans="1:12" ht="15" customHeight="1" x14ac:dyDescent="0.15">
      <c r="B286" s="176" t="s">
        <v>11</v>
      </c>
      <c r="C286" s="183"/>
      <c r="D286" s="68">
        <v>153</v>
      </c>
      <c r="E286" s="56">
        <f>D286/$D$290</f>
        <v>0.48571428571428571</v>
      </c>
      <c r="F286" s="15">
        <v>176</v>
      </c>
      <c r="G286" s="8">
        <f>F286/$F$290</f>
        <v>0.54828660436137067</v>
      </c>
      <c r="H286" s="9">
        <v>187</v>
      </c>
      <c r="I286" s="8">
        <v>0.51100000000000001</v>
      </c>
      <c r="J286" s="16"/>
      <c r="K286" s="17"/>
      <c r="L286" s="16"/>
    </row>
    <row r="287" spans="1:12" ht="15" customHeight="1" x14ac:dyDescent="0.15">
      <c r="B287" s="181" t="s">
        <v>130</v>
      </c>
      <c r="C287" s="182"/>
      <c r="D287" s="68">
        <v>142</v>
      </c>
      <c r="E287" s="56">
        <f>D287/$D$290</f>
        <v>0.4507936507936508</v>
      </c>
      <c r="F287" s="15">
        <v>130</v>
      </c>
      <c r="G287" s="8">
        <f>F287/$F$290</f>
        <v>0.40498442367601245</v>
      </c>
      <c r="H287" s="9">
        <v>157</v>
      </c>
      <c r="I287" s="8">
        <v>0.42899999999999999</v>
      </c>
      <c r="J287" s="16"/>
      <c r="K287" s="17"/>
      <c r="L287" s="16"/>
    </row>
    <row r="288" spans="1:12" ht="15" customHeight="1" x14ac:dyDescent="0.15">
      <c r="B288" s="181" t="s">
        <v>131</v>
      </c>
      <c r="C288" s="182"/>
      <c r="D288" s="68">
        <v>14</v>
      </c>
      <c r="E288" s="56">
        <f>D288/$D$290</f>
        <v>4.4444444444444446E-2</v>
      </c>
      <c r="F288" s="15">
        <v>13</v>
      </c>
      <c r="G288" s="8">
        <f>F288/$F$290</f>
        <v>4.0498442367601244E-2</v>
      </c>
      <c r="H288" s="9">
        <v>19</v>
      </c>
      <c r="I288" s="8">
        <v>5.1999999999999998E-2</v>
      </c>
      <c r="J288" s="16"/>
      <c r="K288" s="17"/>
      <c r="L288" s="16"/>
    </row>
    <row r="289" spans="1:13" ht="15" customHeight="1" x14ac:dyDescent="0.15">
      <c r="B289" s="176" t="s">
        <v>12</v>
      </c>
      <c r="C289" s="183"/>
      <c r="D289" s="68">
        <v>6</v>
      </c>
      <c r="E289" s="56">
        <f>D289/$D$290</f>
        <v>1.9047619047619049E-2</v>
      </c>
      <c r="F289" s="15">
        <v>2</v>
      </c>
      <c r="G289" s="8">
        <f>F289/$F$290</f>
        <v>6.2305295950155761E-3</v>
      </c>
      <c r="H289" s="9">
        <v>3</v>
      </c>
      <c r="I289" s="8">
        <v>8.0000000000000002E-3</v>
      </c>
      <c r="J289" s="16"/>
      <c r="K289" s="17"/>
      <c r="L289" s="16"/>
    </row>
    <row r="290" spans="1:13" ht="15" customHeight="1" thickBot="1" x14ac:dyDescent="0.2">
      <c r="B290" s="133" t="s">
        <v>57</v>
      </c>
      <c r="C290" s="149"/>
      <c r="D290" s="57">
        <f t="shared" ref="D290:I290" si="28">SUM(D286:D289)</f>
        <v>315</v>
      </c>
      <c r="E290" s="58">
        <f t="shared" si="28"/>
        <v>1</v>
      </c>
      <c r="F290" s="54">
        <f t="shared" si="28"/>
        <v>321</v>
      </c>
      <c r="G290" s="8">
        <f t="shared" si="28"/>
        <v>0.99999999999999989</v>
      </c>
      <c r="H290" s="4">
        <f t="shared" si="28"/>
        <v>366</v>
      </c>
      <c r="I290" s="8">
        <f t="shared" si="28"/>
        <v>1</v>
      </c>
      <c r="J290" s="16"/>
      <c r="K290" s="17"/>
      <c r="L290" s="16"/>
    </row>
    <row r="291" spans="1:13" ht="15" customHeight="1" x14ac:dyDescent="0.15">
      <c r="C291" s="101"/>
      <c r="D291" s="101"/>
      <c r="E291" s="113"/>
      <c r="F291" s="44"/>
      <c r="G291" s="113"/>
      <c r="H291" s="44"/>
      <c r="I291" s="113"/>
      <c r="J291" s="44"/>
      <c r="K291" s="16"/>
      <c r="L291" s="17"/>
      <c r="M291" s="16"/>
    </row>
    <row r="292" spans="1:13" ht="15" customHeight="1" x14ac:dyDescent="0.15">
      <c r="A292" s="7"/>
    </row>
    <row r="293" spans="1:13" ht="15" customHeight="1" thickBot="1" x14ac:dyDescent="0.2">
      <c r="A293" s="7"/>
      <c r="B293" s="35" t="s">
        <v>137</v>
      </c>
    </row>
    <row r="294" spans="1:13" ht="15" customHeight="1" x14ac:dyDescent="0.15">
      <c r="B294" s="129"/>
      <c r="C294" s="130"/>
      <c r="D294" s="131" t="s">
        <v>262</v>
      </c>
      <c r="E294" s="132"/>
      <c r="F294" s="149" t="s">
        <v>59</v>
      </c>
      <c r="G294" s="150"/>
      <c r="H294" s="133" t="s">
        <v>37</v>
      </c>
      <c r="I294" s="150"/>
      <c r="J294" s="16"/>
      <c r="K294" s="17"/>
      <c r="L294" s="16"/>
    </row>
    <row r="295" spans="1:13" ht="15" customHeight="1" x14ac:dyDescent="0.15">
      <c r="B295" s="176" t="s">
        <v>11</v>
      </c>
      <c r="C295" s="183"/>
      <c r="D295" s="68">
        <v>143</v>
      </c>
      <c r="E295" s="56">
        <f>D295/$D$299</f>
        <v>0.45541401273885351</v>
      </c>
      <c r="F295" s="15">
        <v>167</v>
      </c>
      <c r="G295" s="8">
        <f>F295/$F$299</f>
        <v>0.52024922118380057</v>
      </c>
      <c r="H295" s="9">
        <v>169</v>
      </c>
      <c r="I295" s="8">
        <v>0.46200000000000002</v>
      </c>
      <c r="J295" s="16"/>
      <c r="K295" s="17"/>
      <c r="L295" s="16"/>
    </row>
    <row r="296" spans="1:13" ht="15" customHeight="1" x14ac:dyDescent="0.15">
      <c r="B296" s="181" t="s">
        <v>130</v>
      </c>
      <c r="C296" s="182"/>
      <c r="D296" s="68">
        <v>109</v>
      </c>
      <c r="E296" s="56">
        <f>D296/$D$299</f>
        <v>0.34713375796178342</v>
      </c>
      <c r="F296" s="15">
        <v>113</v>
      </c>
      <c r="G296" s="8">
        <f>F296/$F$299</f>
        <v>0.35202492211838005</v>
      </c>
      <c r="H296" s="9">
        <v>126</v>
      </c>
      <c r="I296" s="8">
        <v>0.34399999999999997</v>
      </c>
      <c r="J296" s="16"/>
      <c r="K296" s="17"/>
      <c r="L296" s="16"/>
    </row>
    <row r="297" spans="1:13" ht="15" customHeight="1" x14ac:dyDescent="0.15">
      <c r="B297" s="181" t="s">
        <v>131</v>
      </c>
      <c r="C297" s="182"/>
      <c r="D297" s="68">
        <v>35</v>
      </c>
      <c r="E297" s="56">
        <f>D297/$D$299</f>
        <v>0.11146496815286625</v>
      </c>
      <c r="F297" s="15">
        <v>24</v>
      </c>
      <c r="G297" s="8">
        <f>F297/$F$299</f>
        <v>7.476635514018691E-2</v>
      </c>
      <c r="H297" s="9">
        <v>41</v>
      </c>
      <c r="I297" s="8">
        <v>0.112</v>
      </c>
      <c r="J297" s="16"/>
      <c r="K297" s="17"/>
      <c r="L297" s="16"/>
    </row>
    <row r="298" spans="1:13" ht="15" customHeight="1" x14ac:dyDescent="0.15">
      <c r="B298" s="176" t="s">
        <v>12</v>
      </c>
      <c r="C298" s="183"/>
      <c r="D298" s="68">
        <v>27</v>
      </c>
      <c r="E298" s="56">
        <f>D298/$D$299</f>
        <v>8.598726114649681E-2</v>
      </c>
      <c r="F298" s="15">
        <v>17</v>
      </c>
      <c r="G298" s="8">
        <f>F298/$F$299</f>
        <v>5.2959501557632398E-2</v>
      </c>
      <c r="H298" s="9">
        <v>30</v>
      </c>
      <c r="I298" s="8">
        <v>8.2000000000000003E-2</v>
      </c>
      <c r="J298" s="16"/>
      <c r="K298" s="17"/>
      <c r="L298" s="16"/>
    </row>
    <row r="299" spans="1:13" ht="15" customHeight="1" thickBot="1" x14ac:dyDescent="0.2">
      <c r="B299" s="133" t="s">
        <v>57</v>
      </c>
      <c r="C299" s="149"/>
      <c r="D299" s="57">
        <f t="shared" ref="D299:I299" si="29">SUM(D295:D298)</f>
        <v>314</v>
      </c>
      <c r="E299" s="58">
        <f t="shared" si="29"/>
        <v>1</v>
      </c>
      <c r="F299" s="54">
        <f t="shared" si="29"/>
        <v>321</v>
      </c>
      <c r="G299" s="8">
        <f t="shared" si="29"/>
        <v>0.99999999999999989</v>
      </c>
      <c r="H299" s="4">
        <f t="shared" si="29"/>
        <v>366</v>
      </c>
      <c r="I299" s="8">
        <f t="shared" si="29"/>
        <v>1</v>
      </c>
      <c r="J299" s="16"/>
      <c r="K299" s="17"/>
      <c r="L299" s="16"/>
    </row>
    <row r="300" spans="1:13" ht="15" customHeight="1" x14ac:dyDescent="0.15">
      <c r="C300" s="101"/>
      <c r="D300" s="101"/>
      <c r="E300" s="113"/>
      <c r="F300" s="44"/>
      <c r="G300" s="113"/>
      <c r="H300" s="44"/>
      <c r="I300" s="113"/>
      <c r="J300" s="44"/>
      <c r="K300" s="16"/>
      <c r="L300" s="17"/>
      <c r="M300" s="16"/>
    </row>
    <row r="301" spans="1:13" ht="15" customHeight="1" x14ac:dyDescent="0.15">
      <c r="A301" s="7"/>
    </row>
    <row r="302" spans="1:13" ht="15" customHeight="1" thickBot="1" x14ac:dyDescent="0.2">
      <c r="A302" s="7"/>
      <c r="B302" s="35" t="s">
        <v>138</v>
      </c>
    </row>
    <row r="303" spans="1:13" ht="15" customHeight="1" x14ac:dyDescent="0.15">
      <c r="B303" s="129"/>
      <c r="C303" s="130"/>
      <c r="D303" s="131" t="s">
        <v>262</v>
      </c>
      <c r="E303" s="132"/>
      <c r="F303" s="149" t="s">
        <v>59</v>
      </c>
      <c r="G303" s="150"/>
      <c r="H303" s="133" t="s">
        <v>37</v>
      </c>
      <c r="I303" s="150"/>
      <c r="J303" s="16"/>
      <c r="K303" s="17"/>
      <c r="L303" s="16"/>
    </row>
    <row r="304" spans="1:13" ht="15" customHeight="1" x14ac:dyDescent="0.15">
      <c r="B304" s="176" t="s">
        <v>11</v>
      </c>
      <c r="C304" s="183"/>
      <c r="D304" s="68">
        <v>61</v>
      </c>
      <c r="E304" s="56">
        <f>D304/D308</f>
        <v>0.49193548387096775</v>
      </c>
      <c r="F304" s="15">
        <v>119</v>
      </c>
      <c r="G304" s="8">
        <f>F304/F308</f>
        <v>0.46124031007751937</v>
      </c>
      <c r="H304" s="9">
        <v>137</v>
      </c>
      <c r="I304" s="8">
        <f>H304/H308</f>
        <v>0.37534246575342467</v>
      </c>
      <c r="J304" s="16"/>
      <c r="K304" s="17"/>
      <c r="L304" s="16"/>
    </row>
    <row r="305" spans="1:13" ht="15" customHeight="1" x14ac:dyDescent="0.15">
      <c r="B305" s="181" t="s">
        <v>130</v>
      </c>
      <c r="C305" s="182"/>
      <c r="D305" s="68">
        <v>51</v>
      </c>
      <c r="E305" s="56">
        <f>D305/D308</f>
        <v>0.41129032258064518</v>
      </c>
      <c r="F305" s="15">
        <v>121</v>
      </c>
      <c r="G305" s="8">
        <f>F305/F308</f>
        <v>0.4689922480620155</v>
      </c>
      <c r="H305" s="9">
        <v>198</v>
      </c>
      <c r="I305" s="8">
        <f>H305/H308</f>
        <v>0.54246575342465753</v>
      </c>
      <c r="J305" s="16"/>
      <c r="K305" s="17"/>
      <c r="L305" s="16"/>
    </row>
    <row r="306" spans="1:13" ht="15" customHeight="1" x14ac:dyDescent="0.15">
      <c r="B306" s="181" t="s">
        <v>131</v>
      </c>
      <c r="C306" s="182"/>
      <c r="D306" s="68">
        <v>10</v>
      </c>
      <c r="E306" s="56">
        <f>D306/D308</f>
        <v>8.0645161290322578E-2</v>
      </c>
      <c r="F306" s="15">
        <v>14</v>
      </c>
      <c r="G306" s="8">
        <f>F306/F308</f>
        <v>5.4263565891472867E-2</v>
      </c>
      <c r="H306" s="9">
        <v>24</v>
      </c>
      <c r="I306" s="8">
        <f>H306/H308</f>
        <v>6.575342465753424E-2</v>
      </c>
      <c r="J306" s="16"/>
      <c r="K306" s="17"/>
      <c r="L306" s="16"/>
    </row>
    <row r="307" spans="1:13" ht="15" customHeight="1" x14ac:dyDescent="0.15">
      <c r="B307" s="176" t="s">
        <v>12</v>
      </c>
      <c r="C307" s="183"/>
      <c r="D307" s="68">
        <v>2</v>
      </c>
      <c r="E307" s="56">
        <f>D307/D308</f>
        <v>1.6129032258064516E-2</v>
      </c>
      <c r="F307" s="15">
        <v>4</v>
      </c>
      <c r="G307" s="8">
        <f>F307/F308</f>
        <v>1.5503875968992248E-2</v>
      </c>
      <c r="H307" s="9">
        <v>6</v>
      </c>
      <c r="I307" s="8">
        <f>H307/H308</f>
        <v>1.643835616438356E-2</v>
      </c>
      <c r="J307" s="16"/>
      <c r="K307" s="17"/>
      <c r="L307" s="16"/>
    </row>
    <row r="308" spans="1:13" ht="15" customHeight="1" thickBot="1" x14ac:dyDescent="0.2">
      <c r="B308" s="133" t="s">
        <v>57</v>
      </c>
      <c r="C308" s="149"/>
      <c r="D308" s="57">
        <f t="shared" ref="D308:I308" si="30">SUM(D304:D307)</f>
        <v>124</v>
      </c>
      <c r="E308" s="58">
        <f t="shared" si="30"/>
        <v>1.0000000000000002</v>
      </c>
      <c r="F308" s="54">
        <f t="shared" si="30"/>
        <v>258</v>
      </c>
      <c r="G308" s="8">
        <f t="shared" si="30"/>
        <v>1</v>
      </c>
      <c r="H308" s="4">
        <f t="shared" si="30"/>
        <v>365</v>
      </c>
      <c r="I308" s="8">
        <f t="shared" si="30"/>
        <v>1</v>
      </c>
      <c r="J308" s="16"/>
      <c r="K308" s="17"/>
      <c r="L308" s="16"/>
    </row>
    <row r="309" spans="1:13" ht="15" customHeight="1" x14ac:dyDescent="0.15">
      <c r="A309" s="7"/>
    </row>
    <row r="310" spans="1:13" ht="15" customHeight="1" x14ac:dyDescent="0.15">
      <c r="A310" s="7"/>
    </row>
    <row r="311" spans="1:13" ht="15" customHeight="1" thickBot="1" x14ac:dyDescent="0.2">
      <c r="A311" s="7"/>
      <c r="B311" s="35" t="s">
        <v>139</v>
      </c>
    </row>
    <row r="312" spans="1:13" ht="15" customHeight="1" x14ac:dyDescent="0.15">
      <c r="B312" s="129"/>
      <c r="C312" s="130"/>
      <c r="D312" s="131" t="s">
        <v>262</v>
      </c>
      <c r="E312" s="132"/>
      <c r="F312" s="149" t="s">
        <v>59</v>
      </c>
      <c r="G312" s="150"/>
      <c r="H312" s="133" t="s">
        <v>37</v>
      </c>
      <c r="I312" s="150"/>
      <c r="J312" s="16"/>
      <c r="K312" s="17"/>
      <c r="L312" s="16"/>
    </row>
    <row r="313" spans="1:13" ht="15" customHeight="1" x14ac:dyDescent="0.15">
      <c r="B313" s="176" t="s">
        <v>11</v>
      </c>
      <c r="C313" s="183"/>
      <c r="D313" s="68">
        <v>119</v>
      </c>
      <c r="E313" s="56">
        <f>D313/D317</f>
        <v>0.37898089171974525</v>
      </c>
      <c r="F313" s="15">
        <v>145</v>
      </c>
      <c r="G313" s="8">
        <f>F313/F317</f>
        <v>0.45171339563862928</v>
      </c>
      <c r="H313" s="9">
        <v>140</v>
      </c>
      <c r="I313" s="8">
        <f>H313/H$317</f>
        <v>0.38356164383561642</v>
      </c>
      <c r="J313" s="16"/>
      <c r="K313" s="17"/>
      <c r="L313" s="16"/>
    </row>
    <row r="314" spans="1:13" ht="15" customHeight="1" x14ac:dyDescent="0.15">
      <c r="B314" s="181" t="s">
        <v>130</v>
      </c>
      <c r="C314" s="182"/>
      <c r="D314" s="68">
        <v>146</v>
      </c>
      <c r="E314" s="56">
        <f>D314/D317</f>
        <v>0.46496815286624205</v>
      </c>
      <c r="F314" s="15">
        <v>148</v>
      </c>
      <c r="G314" s="8">
        <f>F314/F317</f>
        <v>0.46105919003115264</v>
      </c>
      <c r="H314" s="9">
        <v>189</v>
      </c>
      <c r="I314" s="8">
        <f>H314/H$317</f>
        <v>0.51780821917808217</v>
      </c>
      <c r="J314" s="16"/>
      <c r="K314" s="17"/>
      <c r="L314" s="16"/>
    </row>
    <row r="315" spans="1:13" ht="15" customHeight="1" x14ac:dyDescent="0.15">
      <c r="B315" s="181" t="s">
        <v>131</v>
      </c>
      <c r="C315" s="182"/>
      <c r="D315" s="68">
        <v>36</v>
      </c>
      <c r="E315" s="56">
        <f>D315/D317</f>
        <v>0.11464968152866242</v>
      </c>
      <c r="F315" s="15">
        <v>24</v>
      </c>
      <c r="G315" s="8">
        <f>F315/F317</f>
        <v>7.476635514018691E-2</v>
      </c>
      <c r="H315" s="9">
        <v>33</v>
      </c>
      <c r="I315" s="8">
        <f>H315/H$317</f>
        <v>9.0410958904109592E-2</v>
      </c>
      <c r="J315" s="16"/>
      <c r="K315" s="17"/>
      <c r="L315" s="16"/>
    </row>
    <row r="316" spans="1:13" ht="15" customHeight="1" x14ac:dyDescent="0.15">
      <c r="B316" s="176" t="s">
        <v>12</v>
      </c>
      <c r="C316" s="183"/>
      <c r="D316" s="68">
        <v>13</v>
      </c>
      <c r="E316" s="56">
        <f>D316/D317</f>
        <v>4.1401273885350316E-2</v>
      </c>
      <c r="F316" s="15">
        <v>4</v>
      </c>
      <c r="G316" s="8">
        <f>F316/F317</f>
        <v>1.2461059190031152E-2</v>
      </c>
      <c r="H316" s="9">
        <v>3</v>
      </c>
      <c r="I316" s="8">
        <f>H316/H$317</f>
        <v>8.21917808219178E-3</v>
      </c>
      <c r="J316" s="16"/>
      <c r="K316" s="17"/>
      <c r="L316" s="16"/>
    </row>
    <row r="317" spans="1:13" ht="15" customHeight="1" thickBot="1" x14ac:dyDescent="0.2">
      <c r="B317" s="133" t="s">
        <v>57</v>
      </c>
      <c r="C317" s="149"/>
      <c r="D317" s="57">
        <f t="shared" ref="D317:I317" si="31">SUM(D313:D316)</f>
        <v>314</v>
      </c>
      <c r="E317" s="58">
        <f t="shared" si="31"/>
        <v>1</v>
      </c>
      <c r="F317" s="54">
        <f t="shared" si="31"/>
        <v>321</v>
      </c>
      <c r="G317" s="8">
        <f t="shared" si="31"/>
        <v>1</v>
      </c>
      <c r="H317" s="4">
        <f t="shared" si="31"/>
        <v>365</v>
      </c>
      <c r="I317" s="8">
        <f t="shared" si="31"/>
        <v>0.99999999999999989</v>
      </c>
      <c r="J317" s="16"/>
      <c r="K317" s="17"/>
      <c r="L317" s="16"/>
    </row>
    <row r="318" spans="1:13" ht="15" customHeight="1" x14ac:dyDescent="0.15">
      <c r="C318" s="101"/>
      <c r="D318" s="101"/>
      <c r="E318" s="113"/>
      <c r="F318" s="44"/>
      <c r="G318" s="113"/>
      <c r="H318" s="44"/>
      <c r="I318" s="113"/>
      <c r="J318" s="44"/>
      <c r="K318" s="16"/>
      <c r="L318" s="17"/>
      <c r="M318" s="16"/>
    </row>
    <row r="319" spans="1:13" ht="15" customHeight="1" x14ac:dyDescent="0.15">
      <c r="A319" s="7"/>
    </row>
    <row r="320" spans="1:13" ht="15" customHeight="1" thickBot="1" x14ac:dyDescent="0.2">
      <c r="A320" s="7"/>
      <c r="B320" s="35" t="s">
        <v>140</v>
      </c>
    </row>
    <row r="321" spans="1:13" ht="15" customHeight="1" x14ac:dyDescent="0.15">
      <c r="B321" s="129"/>
      <c r="C321" s="130"/>
      <c r="D321" s="131" t="s">
        <v>262</v>
      </c>
      <c r="E321" s="132"/>
      <c r="F321" s="149" t="s">
        <v>59</v>
      </c>
      <c r="G321" s="150"/>
      <c r="H321" s="133" t="s">
        <v>37</v>
      </c>
      <c r="I321" s="150"/>
      <c r="J321" s="16"/>
      <c r="K321" s="17"/>
      <c r="L321" s="16"/>
    </row>
    <row r="322" spans="1:13" ht="15" customHeight="1" x14ac:dyDescent="0.15">
      <c r="B322" s="176" t="s">
        <v>11</v>
      </c>
      <c r="C322" s="183"/>
      <c r="D322" s="68">
        <v>100</v>
      </c>
      <c r="E322" s="56">
        <f>D322/D326</f>
        <v>0.31746031746031744</v>
      </c>
      <c r="F322" s="15">
        <v>143</v>
      </c>
      <c r="G322" s="8">
        <f>F322/F326</f>
        <v>0.4454828660436137</v>
      </c>
      <c r="H322" s="9">
        <v>135</v>
      </c>
      <c r="I322" s="8">
        <f>H322/H326</f>
        <v>0.36986301369863012</v>
      </c>
      <c r="J322" s="16"/>
      <c r="K322" s="17"/>
      <c r="L322" s="16"/>
    </row>
    <row r="323" spans="1:13" ht="15" customHeight="1" x14ac:dyDescent="0.15">
      <c r="B323" s="181" t="s">
        <v>130</v>
      </c>
      <c r="C323" s="182"/>
      <c r="D323" s="68">
        <v>174</v>
      </c>
      <c r="E323" s="56">
        <f>D323/D326</f>
        <v>0.55238095238095242</v>
      </c>
      <c r="F323" s="15">
        <v>147</v>
      </c>
      <c r="G323" s="8">
        <f>F323/F326</f>
        <v>0.45794392523364486</v>
      </c>
      <c r="H323" s="9">
        <v>198</v>
      </c>
      <c r="I323" s="8">
        <f>H323/H326</f>
        <v>0.54246575342465753</v>
      </c>
      <c r="J323" s="16"/>
      <c r="K323" s="17"/>
      <c r="L323" s="16"/>
    </row>
    <row r="324" spans="1:13" ht="15" customHeight="1" x14ac:dyDescent="0.15">
      <c r="B324" s="181" t="s">
        <v>131</v>
      </c>
      <c r="C324" s="182"/>
      <c r="D324" s="68">
        <v>30</v>
      </c>
      <c r="E324" s="56">
        <f>D324/D326</f>
        <v>9.5238095238095233E-2</v>
      </c>
      <c r="F324" s="15">
        <v>27</v>
      </c>
      <c r="G324" s="8">
        <f>F324/F326</f>
        <v>8.4112149532710276E-2</v>
      </c>
      <c r="H324" s="9">
        <v>29</v>
      </c>
      <c r="I324" s="8">
        <f>H324/H326</f>
        <v>7.9452054794520555E-2</v>
      </c>
      <c r="J324" s="16"/>
      <c r="K324" s="17"/>
      <c r="L324" s="16"/>
    </row>
    <row r="325" spans="1:13" ht="15" customHeight="1" x14ac:dyDescent="0.15">
      <c r="B325" s="176" t="s">
        <v>12</v>
      </c>
      <c r="C325" s="183"/>
      <c r="D325" s="68">
        <v>11</v>
      </c>
      <c r="E325" s="56">
        <f>D325/D326</f>
        <v>3.4920634920634921E-2</v>
      </c>
      <c r="F325" s="15">
        <v>4</v>
      </c>
      <c r="G325" s="8">
        <f>F325/F326</f>
        <v>1.2461059190031152E-2</v>
      </c>
      <c r="H325" s="9">
        <v>3</v>
      </c>
      <c r="I325" s="8">
        <f>H325/H326</f>
        <v>8.21917808219178E-3</v>
      </c>
      <c r="J325" s="16"/>
      <c r="K325" s="17"/>
      <c r="L325" s="16"/>
    </row>
    <row r="326" spans="1:13" ht="15" customHeight="1" thickBot="1" x14ac:dyDescent="0.2">
      <c r="B326" s="133" t="s">
        <v>57</v>
      </c>
      <c r="C326" s="149"/>
      <c r="D326" s="57">
        <f t="shared" ref="D326:I326" si="32">SUM(D322:D325)</f>
        <v>315</v>
      </c>
      <c r="E326" s="58">
        <f t="shared" si="32"/>
        <v>1</v>
      </c>
      <c r="F326" s="54">
        <f t="shared" si="32"/>
        <v>321</v>
      </c>
      <c r="G326" s="8">
        <f t="shared" si="32"/>
        <v>1</v>
      </c>
      <c r="H326" s="4">
        <f t="shared" si="32"/>
        <v>365</v>
      </c>
      <c r="I326" s="8">
        <f t="shared" si="32"/>
        <v>0.99999999999999989</v>
      </c>
      <c r="J326" s="16"/>
      <c r="K326" s="17"/>
      <c r="L326" s="16"/>
    </row>
    <row r="327" spans="1:13" ht="15" customHeight="1" x14ac:dyDescent="0.15">
      <c r="C327" s="101"/>
      <c r="D327" s="101"/>
      <c r="E327" s="113"/>
      <c r="F327" s="44"/>
      <c r="G327" s="113"/>
      <c r="H327" s="44"/>
      <c r="I327" s="113"/>
      <c r="J327" s="44"/>
      <c r="K327" s="16"/>
      <c r="L327" s="17"/>
      <c r="M327" s="16"/>
    </row>
    <row r="328" spans="1:13" ht="15" customHeight="1" x14ac:dyDescent="0.15">
      <c r="A328" s="7"/>
    </row>
    <row r="329" spans="1:13" ht="15" customHeight="1" thickBot="1" x14ac:dyDescent="0.2">
      <c r="A329" s="7"/>
      <c r="B329" s="35" t="s">
        <v>141</v>
      </c>
    </row>
    <row r="330" spans="1:13" ht="15" customHeight="1" x14ac:dyDescent="0.15">
      <c r="B330" s="129"/>
      <c r="C330" s="130"/>
      <c r="D330" s="131" t="s">
        <v>262</v>
      </c>
      <c r="E330" s="132"/>
      <c r="F330" s="149" t="s">
        <v>59</v>
      </c>
      <c r="G330" s="150"/>
      <c r="H330" s="133" t="s">
        <v>37</v>
      </c>
      <c r="I330" s="150"/>
      <c r="J330" s="16"/>
      <c r="K330" s="17"/>
      <c r="L330" s="16"/>
    </row>
    <row r="331" spans="1:13" ht="15" customHeight="1" x14ac:dyDescent="0.15">
      <c r="B331" s="176" t="s">
        <v>11</v>
      </c>
      <c r="C331" s="183"/>
      <c r="D331" s="68">
        <v>99</v>
      </c>
      <c r="E331" s="56">
        <f>D331/D335</f>
        <v>0.31528662420382164</v>
      </c>
      <c r="F331" s="15">
        <v>138</v>
      </c>
      <c r="G331" s="8">
        <f>F331/F335</f>
        <v>0.43125000000000002</v>
      </c>
      <c r="H331" s="9">
        <v>134</v>
      </c>
      <c r="I331" s="8">
        <f>ROUND(H331/(H$331+H$332+H$333+H$334),3)</f>
        <v>0.36699999999999999</v>
      </c>
      <c r="J331" s="16"/>
      <c r="K331" s="17"/>
      <c r="L331" s="16"/>
    </row>
    <row r="332" spans="1:13" ht="15" customHeight="1" x14ac:dyDescent="0.15">
      <c r="B332" s="181" t="s">
        <v>130</v>
      </c>
      <c r="C332" s="182"/>
      <c r="D332" s="68">
        <v>168</v>
      </c>
      <c r="E332" s="56">
        <f>D332/D335</f>
        <v>0.53503184713375795</v>
      </c>
      <c r="F332" s="15">
        <v>143</v>
      </c>
      <c r="G332" s="8">
        <f>F332/F335</f>
        <v>0.44687500000000002</v>
      </c>
      <c r="H332" s="9">
        <v>196</v>
      </c>
      <c r="I332" s="8">
        <f>ROUND(H332/(H$331+H$332+H$333+H$334),3)</f>
        <v>0.53700000000000003</v>
      </c>
      <c r="J332" s="16"/>
      <c r="K332" s="17"/>
      <c r="L332" s="16"/>
    </row>
    <row r="333" spans="1:13" ht="15" customHeight="1" x14ac:dyDescent="0.15">
      <c r="B333" s="181" t="s">
        <v>131</v>
      </c>
      <c r="C333" s="182"/>
      <c r="D333" s="68">
        <v>35</v>
      </c>
      <c r="E333" s="56">
        <f>D333/D335</f>
        <v>0.11146496815286625</v>
      </c>
      <c r="F333" s="15">
        <v>35</v>
      </c>
      <c r="G333" s="8">
        <f>F333/F335</f>
        <v>0.109375</v>
      </c>
      <c r="H333" s="9">
        <v>32</v>
      </c>
      <c r="I333" s="8">
        <f>ROUND(H333/(H$331+H$332+H$333+H$334),3)</f>
        <v>8.7999999999999995E-2</v>
      </c>
      <c r="J333" s="16"/>
      <c r="K333" s="17"/>
      <c r="L333" s="16"/>
    </row>
    <row r="334" spans="1:13" ht="15" customHeight="1" x14ac:dyDescent="0.15">
      <c r="B334" s="176" t="s">
        <v>12</v>
      </c>
      <c r="C334" s="183"/>
      <c r="D334" s="68">
        <v>12</v>
      </c>
      <c r="E334" s="56">
        <f>D334/D335</f>
        <v>3.8216560509554139E-2</v>
      </c>
      <c r="F334" s="15">
        <v>4</v>
      </c>
      <c r="G334" s="8">
        <f>F334/F335</f>
        <v>1.2500000000000001E-2</v>
      </c>
      <c r="H334" s="9">
        <v>3</v>
      </c>
      <c r="I334" s="8">
        <f>ROUND(H334/(H$331+H$332+H$333+H$334),3)</f>
        <v>8.0000000000000002E-3</v>
      </c>
      <c r="J334" s="16"/>
      <c r="K334" s="17"/>
      <c r="L334" s="16"/>
    </row>
    <row r="335" spans="1:13" ht="15" customHeight="1" thickBot="1" x14ac:dyDescent="0.2">
      <c r="B335" s="133" t="s">
        <v>57</v>
      </c>
      <c r="C335" s="149"/>
      <c r="D335" s="57">
        <f t="shared" ref="D335:I335" si="33">SUM(D331:D334)</f>
        <v>314</v>
      </c>
      <c r="E335" s="58">
        <f t="shared" si="33"/>
        <v>0.99999999999999989</v>
      </c>
      <c r="F335" s="54">
        <f t="shared" si="33"/>
        <v>320</v>
      </c>
      <c r="G335" s="8">
        <f t="shared" si="33"/>
        <v>1</v>
      </c>
      <c r="H335" s="4">
        <f t="shared" si="33"/>
        <v>365</v>
      </c>
      <c r="I335" s="8">
        <f t="shared" si="33"/>
        <v>1</v>
      </c>
      <c r="J335" s="16"/>
      <c r="K335" s="17"/>
      <c r="L335" s="16"/>
    </row>
    <row r="336" spans="1:13" ht="15" customHeight="1" x14ac:dyDescent="0.15">
      <c r="C336" s="101"/>
      <c r="D336" s="101"/>
      <c r="E336" s="113"/>
      <c r="F336" s="44"/>
      <c r="G336" s="113"/>
      <c r="H336" s="44"/>
      <c r="I336" s="113"/>
      <c r="J336" s="44"/>
      <c r="K336" s="16"/>
      <c r="L336" s="17"/>
      <c r="M336" s="16"/>
    </row>
    <row r="337" spans="1:13" ht="15" customHeight="1" x14ac:dyDescent="0.15">
      <c r="A337" s="7"/>
    </row>
    <row r="338" spans="1:13" ht="15" customHeight="1" thickBot="1" x14ac:dyDescent="0.2">
      <c r="A338" s="7" t="s">
        <v>142</v>
      </c>
      <c r="B338" s="35"/>
    </row>
    <row r="339" spans="1:13" ht="15" customHeight="1" x14ac:dyDescent="0.15">
      <c r="B339" s="129"/>
      <c r="C339" s="130"/>
      <c r="D339" s="131" t="s">
        <v>262</v>
      </c>
      <c r="E339" s="132"/>
      <c r="F339" s="149" t="s">
        <v>59</v>
      </c>
      <c r="G339" s="150"/>
      <c r="H339" s="133" t="s">
        <v>37</v>
      </c>
      <c r="I339" s="150"/>
      <c r="J339" s="16"/>
      <c r="K339" s="17"/>
      <c r="L339" s="16"/>
    </row>
    <row r="340" spans="1:13" ht="15" customHeight="1" x14ac:dyDescent="0.15">
      <c r="B340" s="176" t="s">
        <v>11</v>
      </c>
      <c r="C340" s="183"/>
      <c r="D340" s="68">
        <v>120</v>
      </c>
      <c r="E340" s="56">
        <f>D340/D344</f>
        <v>0.38216560509554143</v>
      </c>
      <c r="F340" s="15">
        <v>149</v>
      </c>
      <c r="G340" s="8">
        <f>F340/F344</f>
        <v>0.46273291925465837</v>
      </c>
      <c r="H340" s="9">
        <v>160</v>
      </c>
      <c r="I340" s="8">
        <f>ROUND(H340/(H$340+H$341+H$342+H$343),3)</f>
        <v>0.435</v>
      </c>
      <c r="J340" s="16"/>
      <c r="K340" s="17"/>
      <c r="L340" s="16"/>
    </row>
    <row r="341" spans="1:13" ht="15" customHeight="1" x14ac:dyDescent="0.15">
      <c r="B341" s="181" t="s">
        <v>130</v>
      </c>
      <c r="C341" s="182"/>
      <c r="D341" s="68">
        <v>159</v>
      </c>
      <c r="E341" s="56">
        <f>D341/D344</f>
        <v>0.50636942675159236</v>
      </c>
      <c r="F341" s="15">
        <v>155</v>
      </c>
      <c r="G341" s="8">
        <f>F341/F344</f>
        <v>0.48136645962732921</v>
      </c>
      <c r="H341" s="9">
        <v>180</v>
      </c>
      <c r="I341" s="8">
        <f>ROUND(H341/(H$340+H$341+H$342+H$343),3)</f>
        <v>0.48899999999999999</v>
      </c>
      <c r="J341" s="16"/>
      <c r="K341" s="17"/>
      <c r="L341" s="16"/>
    </row>
    <row r="342" spans="1:13" ht="15" customHeight="1" x14ac:dyDescent="0.15">
      <c r="B342" s="181" t="s">
        <v>131</v>
      </c>
      <c r="C342" s="182"/>
      <c r="D342" s="68">
        <v>25</v>
      </c>
      <c r="E342" s="56">
        <f>D342/D344</f>
        <v>7.9617834394904455E-2</v>
      </c>
      <c r="F342" s="15">
        <v>16</v>
      </c>
      <c r="G342" s="8">
        <f>F342/F344</f>
        <v>4.9689440993788817E-2</v>
      </c>
      <c r="H342" s="9">
        <v>21</v>
      </c>
      <c r="I342" s="8">
        <f>ROUND(H342/(H$340+H$341+H$342+H$343),3)</f>
        <v>5.7000000000000002E-2</v>
      </c>
      <c r="J342" s="16"/>
      <c r="K342" s="17"/>
      <c r="L342" s="16"/>
    </row>
    <row r="343" spans="1:13" ht="15" customHeight="1" x14ac:dyDescent="0.15">
      <c r="B343" s="176" t="s">
        <v>12</v>
      </c>
      <c r="C343" s="183"/>
      <c r="D343" s="68">
        <v>10</v>
      </c>
      <c r="E343" s="56">
        <f>D343/D344</f>
        <v>3.1847133757961783E-2</v>
      </c>
      <c r="F343" s="15">
        <v>2</v>
      </c>
      <c r="G343" s="8">
        <f>F343/F344</f>
        <v>6.2111801242236021E-3</v>
      </c>
      <c r="H343" s="9">
        <v>7</v>
      </c>
      <c r="I343" s="8">
        <f>ROUND(H343/(H$340+H$341+H$342+H$343),3)</f>
        <v>1.9E-2</v>
      </c>
      <c r="J343" s="16"/>
      <c r="K343" s="17"/>
      <c r="L343" s="16"/>
    </row>
    <row r="344" spans="1:13" ht="15" customHeight="1" thickBot="1" x14ac:dyDescent="0.2">
      <c r="B344" s="133" t="s">
        <v>57</v>
      </c>
      <c r="C344" s="149"/>
      <c r="D344" s="57">
        <f t="shared" ref="D344:I344" si="34">SUM(D340:D343)</f>
        <v>314</v>
      </c>
      <c r="E344" s="58">
        <f t="shared" si="34"/>
        <v>1</v>
      </c>
      <c r="F344" s="54">
        <f t="shared" si="34"/>
        <v>322</v>
      </c>
      <c r="G344" s="8">
        <f t="shared" si="34"/>
        <v>1</v>
      </c>
      <c r="H344" s="4">
        <f t="shared" si="34"/>
        <v>368</v>
      </c>
      <c r="I344" s="8">
        <f t="shared" si="34"/>
        <v>1</v>
      </c>
      <c r="J344" s="16"/>
      <c r="K344" s="17"/>
      <c r="L344" s="16"/>
    </row>
    <row r="345" spans="1:13" ht="15" customHeight="1" x14ac:dyDescent="0.15">
      <c r="C345" s="101"/>
      <c r="D345" s="101"/>
      <c r="E345" s="113"/>
      <c r="F345" s="44"/>
      <c r="G345" s="113"/>
      <c r="H345" s="44"/>
      <c r="I345" s="113"/>
      <c r="J345" s="44"/>
      <c r="K345" s="16"/>
      <c r="L345" s="17"/>
      <c r="M345" s="16"/>
    </row>
    <row r="346" spans="1:13" ht="15" customHeight="1" x14ac:dyDescent="0.15">
      <c r="A346" s="7"/>
    </row>
    <row r="347" spans="1:13" ht="15" customHeight="1" thickBot="1" x14ac:dyDescent="0.2">
      <c r="A347" s="7" t="s">
        <v>143</v>
      </c>
      <c r="B347" s="35"/>
    </row>
    <row r="348" spans="1:13" ht="15" customHeight="1" x14ac:dyDescent="0.15">
      <c r="B348" s="129"/>
      <c r="C348" s="130"/>
      <c r="D348" s="131" t="s">
        <v>262</v>
      </c>
      <c r="E348" s="132"/>
      <c r="F348" s="149" t="s">
        <v>59</v>
      </c>
      <c r="G348" s="150"/>
      <c r="H348" s="133" t="s">
        <v>37</v>
      </c>
      <c r="I348" s="150"/>
      <c r="J348" s="16"/>
      <c r="K348" s="17"/>
      <c r="L348" s="16"/>
    </row>
    <row r="349" spans="1:13" ht="15" customHeight="1" x14ac:dyDescent="0.15">
      <c r="B349" s="181" t="s">
        <v>144</v>
      </c>
      <c r="C349" s="182"/>
      <c r="D349" s="68">
        <v>81</v>
      </c>
      <c r="E349" s="56">
        <f>D349/D354</f>
        <v>0.25961538461538464</v>
      </c>
      <c r="F349" s="15">
        <v>46</v>
      </c>
      <c r="G349" s="8">
        <f>F349/F354</f>
        <v>0.14330218068535824</v>
      </c>
      <c r="H349" s="9">
        <v>59</v>
      </c>
      <c r="I349" s="8">
        <f>ROUND(H349/(H$349+H$350+H$351+H$352+H$353),3)</f>
        <v>0.151</v>
      </c>
      <c r="J349" s="16"/>
      <c r="K349" s="17"/>
      <c r="L349" s="16"/>
    </row>
    <row r="350" spans="1:13" ht="15" customHeight="1" x14ac:dyDescent="0.15">
      <c r="B350" s="176" t="s">
        <v>29</v>
      </c>
      <c r="C350" s="183"/>
      <c r="D350" s="68">
        <v>58</v>
      </c>
      <c r="E350" s="56">
        <f>D350/D354</f>
        <v>0.1858974358974359</v>
      </c>
      <c r="F350" s="15">
        <v>65</v>
      </c>
      <c r="G350" s="8">
        <f>F350/F354</f>
        <v>0.20249221183800623</v>
      </c>
      <c r="H350" s="9">
        <v>110</v>
      </c>
      <c r="I350" s="8">
        <f>ROUND(H350/(H$349+H$350+H$351+H$352+H$353),3)</f>
        <v>0.28100000000000003</v>
      </c>
      <c r="J350" s="16"/>
      <c r="K350" s="17"/>
      <c r="L350" s="16"/>
    </row>
    <row r="351" spans="1:13" ht="15" customHeight="1" x14ac:dyDescent="0.15">
      <c r="B351" s="176" t="s">
        <v>30</v>
      </c>
      <c r="C351" s="183"/>
      <c r="D351" s="68">
        <v>86</v>
      </c>
      <c r="E351" s="56">
        <f>D351/D354</f>
        <v>0.27564102564102566</v>
      </c>
      <c r="F351" s="15">
        <v>90</v>
      </c>
      <c r="G351" s="8">
        <f>F351/F354</f>
        <v>0.28037383177570091</v>
      </c>
      <c r="H351" s="9">
        <v>104</v>
      </c>
      <c r="I351" s="8">
        <f>ROUND(H351/(H$349+H$350+H$351+H$352+H$353),3)</f>
        <v>0.26600000000000001</v>
      </c>
      <c r="J351" s="16"/>
      <c r="K351" s="17"/>
      <c r="L351" s="16"/>
    </row>
    <row r="352" spans="1:13" ht="15" customHeight="1" x14ac:dyDescent="0.15">
      <c r="B352" s="181" t="s">
        <v>145</v>
      </c>
      <c r="C352" s="182"/>
      <c r="D352" s="68">
        <v>36</v>
      </c>
      <c r="E352" s="56">
        <f>D352/D354</f>
        <v>0.11538461538461539</v>
      </c>
      <c r="F352" s="15">
        <v>42</v>
      </c>
      <c r="G352" s="8">
        <f>F352/F354</f>
        <v>0.13084112149532709</v>
      </c>
      <c r="H352" s="9">
        <v>32</v>
      </c>
      <c r="I352" s="8">
        <f>ROUND(H352/(H$349+H$350+H$351+H$352+H$353),3)</f>
        <v>8.2000000000000003E-2</v>
      </c>
      <c r="J352" s="16"/>
      <c r="K352" s="17"/>
      <c r="L352" s="16"/>
    </row>
    <row r="353" spans="1:13" ht="15" customHeight="1" x14ac:dyDescent="0.15">
      <c r="B353" s="181" t="s">
        <v>146</v>
      </c>
      <c r="C353" s="182"/>
      <c r="D353" s="68">
        <v>51</v>
      </c>
      <c r="E353" s="56">
        <f>D353/D354</f>
        <v>0.16346153846153846</v>
      </c>
      <c r="F353" s="15">
        <v>78</v>
      </c>
      <c r="G353" s="8">
        <f>F353/F354</f>
        <v>0.24299065420560748</v>
      </c>
      <c r="H353" s="9">
        <v>86</v>
      </c>
      <c r="I353" s="8">
        <f>ROUND(H353/(H$349+H$350+H$351+H$352+H$353),3)</f>
        <v>0.22</v>
      </c>
      <c r="J353" s="16"/>
      <c r="K353" s="17"/>
      <c r="L353" s="16"/>
    </row>
    <row r="354" spans="1:13" ht="15" customHeight="1" thickBot="1" x14ac:dyDescent="0.2">
      <c r="B354" s="133" t="s">
        <v>57</v>
      </c>
      <c r="C354" s="149"/>
      <c r="D354" s="57">
        <f t="shared" ref="D354:I354" si="35">SUM(D349:D353)</f>
        <v>312</v>
      </c>
      <c r="E354" s="58">
        <f t="shared" si="35"/>
        <v>1.0000000000000002</v>
      </c>
      <c r="F354" s="54">
        <f t="shared" si="35"/>
        <v>321</v>
      </c>
      <c r="G354" s="8">
        <f t="shared" si="35"/>
        <v>1</v>
      </c>
      <c r="H354" s="4">
        <f t="shared" si="35"/>
        <v>391</v>
      </c>
      <c r="I354" s="8">
        <f t="shared" si="35"/>
        <v>1</v>
      </c>
      <c r="J354" s="16"/>
      <c r="K354" s="17"/>
      <c r="L354" s="16"/>
    </row>
    <row r="355" spans="1:13" ht="15" customHeight="1" x14ac:dyDescent="0.15">
      <c r="A355" s="7"/>
    </row>
    <row r="356" spans="1:13" ht="15" customHeight="1" x14ac:dyDescent="0.15">
      <c r="A356" s="7"/>
    </row>
    <row r="357" spans="1:13" ht="15" customHeight="1" thickBot="1" x14ac:dyDescent="0.2">
      <c r="A357" s="7" t="s">
        <v>147</v>
      </c>
    </row>
    <row r="358" spans="1:13" ht="15" customHeight="1" x14ac:dyDescent="0.15">
      <c r="A358" s="7" t="s">
        <v>148</v>
      </c>
      <c r="B358" s="7"/>
      <c r="F358" s="131" t="s">
        <v>262</v>
      </c>
      <c r="G358" s="132"/>
      <c r="H358" s="149" t="s">
        <v>59</v>
      </c>
      <c r="I358" s="150"/>
      <c r="J358" s="149" t="s">
        <v>85</v>
      </c>
      <c r="K358" s="149"/>
      <c r="L358" s="174"/>
      <c r="M358" s="145"/>
    </row>
    <row r="359" spans="1:13" ht="15" customHeight="1" x14ac:dyDescent="0.15">
      <c r="B359" s="141" t="s">
        <v>149</v>
      </c>
      <c r="C359" s="142"/>
      <c r="D359" s="142"/>
      <c r="E359" s="143"/>
      <c r="F359" s="61">
        <v>10</v>
      </c>
      <c r="G359" s="56">
        <f t="shared" ref="G359:G366" si="36">F359/F$367</f>
        <v>0.2</v>
      </c>
      <c r="H359" s="31">
        <v>10</v>
      </c>
      <c r="I359" s="8">
        <f>H359/H$367</f>
        <v>0.25</v>
      </c>
      <c r="J359" s="15">
        <v>41</v>
      </c>
      <c r="K359" s="11">
        <f>J359/J$367</f>
        <v>0.53947368421052633</v>
      </c>
      <c r="L359" s="22"/>
      <c r="M359" s="44"/>
    </row>
    <row r="360" spans="1:13" ht="15" customHeight="1" x14ac:dyDescent="0.15">
      <c r="B360" s="141" t="s">
        <v>151</v>
      </c>
      <c r="C360" s="142"/>
      <c r="D360" s="142"/>
      <c r="E360" s="143"/>
      <c r="F360" s="61">
        <v>0</v>
      </c>
      <c r="G360" s="56">
        <f t="shared" si="36"/>
        <v>0</v>
      </c>
      <c r="H360" s="31">
        <v>5</v>
      </c>
      <c r="I360" s="8">
        <f t="shared" ref="I360:I366" si="37">H360/H$367</f>
        <v>0.125</v>
      </c>
      <c r="J360" s="15">
        <v>11</v>
      </c>
      <c r="K360" s="11">
        <f t="shared" ref="K360:K366" si="38">J360/J$367</f>
        <v>0.14473684210526316</v>
      </c>
      <c r="L360" s="22"/>
      <c r="M360" s="44"/>
    </row>
    <row r="361" spans="1:13" ht="15" customHeight="1" x14ac:dyDescent="0.15">
      <c r="B361" s="141" t="s">
        <v>278</v>
      </c>
      <c r="C361" s="142"/>
      <c r="D361" s="142"/>
      <c r="E361" s="143"/>
      <c r="F361" s="80">
        <v>26</v>
      </c>
      <c r="G361" s="56">
        <f t="shared" si="36"/>
        <v>0.52</v>
      </c>
      <c r="H361" s="16">
        <v>13</v>
      </c>
      <c r="I361" s="8">
        <f t="shared" si="37"/>
        <v>0.32500000000000001</v>
      </c>
      <c r="J361" s="15">
        <v>12</v>
      </c>
      <c r="K361" s="11">
        <f t="shared" si="38"/>
        <v>0.15789473684210525</v>
      </c>
      <c r="L361" s="22"/>
      <c r="M361" s="44"/>
    </row>
    <row r="362" spans="1:13" ht="15" customHeight="1" x14ac:dyDescent="0.15">
      <c r="B362" s="141" t="s">
        <v>279</v>
      </c>
      <c r="C362" s="142"/>
      <c r="D362" s="142"/>
      <c r="E362" s="143"/>
      <c r="F362" s="61">
        <v>7</v>
      </c>
      <c r="G362" s="56">
        <f t="shared" si="36"/>
        <v>0.14000000000000001</v>
      </c>
      <c r="H362" s="31">
        <v>2</v>
      </c>
      <c r="I362" s="8">
        <f t="shared" si="37"/>
        <v>0.05</v>
      </c>
      <c r="J362" s="15">
        <v>2</v>
      </c>
      <c r="K362" s="11">
        <f t="shared" si="38"/>
        <v>2.6315789473684209E-2</v>
      </c>
      <c r="L362" s="22"/>
      <c r="M362" s="44"/>
    </row>
    <row r="363" spans="1:13" ht="15" customHeight="1" x14ac:dyDescent="0.15">
      <c r="B363" s="141" t="s">
        <v>152</v>
      </c>
      <c r="C363" s="142"/>
      <c r="D363" s="142"/>
      <c r="E363" s="143"/>
      <c r="F363" s="61">
        <v>5</v>
      </c>
      <c r="G363" s="56">
        <f t="shared" si="36"/>
        <v>0.1</v>
      </c>
      <c r="H363" s="31">
        <v>4</v>
      </c>
      <c r="I363" s="8">
        <f t="shared" si="37"/>
        <v>0.1</v>
      </c>
      <c r="J363" s="15">
        <v>7</v>
      </c>
      <c r="K363" s="11">
        <f t="shared" si="38"/>
        <v>9.2105263157894732E-2</v>
      </c>
      <c r="L363" s="22"/>
      <c r="M363" s="44"/>
    </row>
    <row r="364" spans="1:13" ht="15" customHeight="1" x14ac:dyDescent="0.15">
      <c r="B364" s="141" t="s">
        <v>154</v>
      </c>
      <c r="C364" s="142"/>
      <c r="D364" s="142"/>
      <c r="E364" s="143"/>
      <c r="F364" s="61">
        <v>2</v>
      </c>
      <c r="G364" s="56">
        <f t="shared" si="36"/>
        <v>0.04</v>
      </c>
      <c r="H364" s="31">
        <v>6</v>
      </c>
      <c r="I364" s="8">
        <f t="shared" si="37"/>
        <v>0.15</v>
      </c>
      <c r="J364" s="30">
        <v>1</v>
      </c>
      <c r="K364" s="11">
        <f t="shared" si="38"/>
        <v>1.3157894736842105E-2</v>
      </c>
      <c r="L364" s="109"/>
      <c r="M364" s="87"/>
    </row>
    <row r="365" spans="1:13" ht="15" customHeight="1" x14ac:dyDescent="0.15">
      <c r="B365" s="141" t="s">
        <v>156</v>
      </c>
      <c r="C365" s="142"/>
      <c r="D365" s="142"/>
      <c r="E365" s="143"/>
      <c r="F365" s="61">
        <v>0</v>
      </c>
      <c r="G365" s="56">
        <f t="shared" si="36"/>
        <v>0</v>
      </c>
      <c r="H365" s="31">
        <v>0</v>
      </c>
      <c r="I365" s="8">
        <f t="shared" si="37"/>
        <v>0</v>
      </c>
      <c r="J365" s="31">
        <v>1</v>
      </c>
      <c r="K365" s="11">
        <f t="shared" si="38"/>
        <v>1.3157894736842105E-2</v>
      </c>
      <c r="L365" s="88"/>
      <c r="M365" s="44"/>
    </row>
    <row r="366" spans="1:13" ht="15" customHeight="1" x14ac:dyDescent="0.15">
      <c r="B366" s="141" t="s">
        <v>7</v>
      </c>
      <c r="C366" s="142"/>
      <c r="D366" s="142"/>
      <c r="E366" s="143"/>
      <c r="F366" s="61">
        <v>0</v>
      </c>
      <c r="G366" s="56">
        <f t="shared" si="36"/>
        <v>0</v>
      </c>
      <c r="H366" s="31">
        <v>0</v>
      </c>
      <c r="I366" s="8">
        <f t="shared" si="37"/>
        <v>0</v>
      </c>
      <c r="J366" s="79">
        <v>1</v>
      </c>
      <c r="K366" s="11">
        <f t="shared" si="38"/>
        <v>1.3157894736842105E-2</v>
      </c>
      <c r="L366" s="104"/>
      <c r="M366" s="103"/>
    </row>
    <row r="367" spans="1:13" ht="15" customHeight="1" thickBot="1" x14ac:dyDescent="0.2">
      <c r="B367" s="129" t="s">
        <v>57</v>
      </c>
      <c r="C367" s="130"/>
      <c r="D367" s="130"/>
      <c r="E367" s="130"/>
      <c r="F367" s="63">
        <f t="shared" ref="F367:K367" si="39">SUM(F359:F366)</f>
        <v>50</v>
      </c>
      <c r="G367" s="73">
        <f t="shared" si="39"/>
        <v>1</v>
      </c>
      <c r="H367" s="15">
        <f t="shared" si="39"/>
        <v>40</v>
      </c>
      <c r="I367" s="27">
        <f t="shared" si="39"/>
        <v>1</v>
      </c>
      <c r="J367" s="31">
        <f t="shared" si="39"/>
        <v>76</v>
      </c>
      <c r="K367" s="26">
        <f t="shared" si="39"/>
        <v>1</v>
      </c>
      <c r="L367" s="88"/>
      <c r="M367" s="36"/>
    </row>
    <row r="368" spans="1:13" ht="15" customHeight="1" thickBot="1" x14ac:dyDescent="0.2">
      <c r="F368" s="16"/>
      <c r="G368" s="36"/>
      <c r="H368" s="16"/>
    </row>
    <row r="369" spans="1:13" ht="15" customHeight="1" x14ac:dyDescent="0.15">
      <c r="A369" s="7" t="s">
        <v>157</v>
      </c>
      <c r="B369" s="7"/>
      <c r="F369" s="131" t="s">
        <v>262</v>
      </c>
      <c r="G369" s="132"/>
      <c r="H369" s="149" t="s">
        <v>59</v>
      </c>
      <c r="I369" s="150"/>
      <c r="J369" s="149" t="s">
        <v>85</v>
      </c>
      <c r="K369" s="149"/>
      <c r="L369" s="174"/>
      <c r="M369" s="145"/>
    </row>
    <row r="370" spans="1:13" ht="15" customHeight="1" x14ac:dyDescent="0.15">
      <c r="B370" s="141" t="s">
        <v>149</v>
      </c>
      <c r="C370" s="142"/>
      <c r="D370" s="142"/>
      <c r="E370" s="143"/>
      <c r="F370" s="61">
        <v>78</v>
      </c>
      <c r="G370" s="56">
        <f>F370/F378</f>
        <v>0.28260869565217389</v>
      </c>
      <c r="H370" s="31">
        <v>105</v>
      </c>
      <c r="I370" s="8">
        <f>H370/H378</f>
        <v>0.37102473498233218</v>
      </c>
      <c r="J370" s="15">
        <v>128</v>
      </c>
      <c r="K370" s="11">
        <v>0.42499999999999999</v>
      </c>
      <c r="L370" s="22"/>
      <c r="M370" s="44"/>
    </row>
    <row r="371" spans="1:13" ht="15" customHeight="1" x14ac:dyDescent="0.15">
      <c r="B371" s="141" t="s">
        <v>151</v>
      </c>
      <c r="C371" s="142"/>
      <c r="D371" s="142"/>
      <c r="E371" s="143"/>
      <c r="F371" s="80">
        <v>41</v>
      </c>
      <c r="G371" s="56">
        <f>F371/F378</f>
        <v>0.14855072463768115</v>
      </c>
      <c r="H371" s="16">
        <v>67</v>
      </c>
      <c r="I371" s="8">
        <f>H371/H378</f>
        <v>0.23674911660777384</v>
      </c>
      <c r="J371" s="15">
        <v>60</v>
      </c>
      <c r="K371" s="11">
        <v>0.19900000000000001</v>
      </c>
      <c r="L371" s="22"/>
      <c r="M371" s="44"/>
    </row>
    <row r="372" spans="1:13" ht="15" customHeight="1" x14ac:dyDescent="0.15">
      <c r="B372" s="141" t="s">
        <v>150</v>
      </c>
      <c r="C372" s="142"/>
      <c r="D372" s="142"/>
      <c r="E372" s="143"/>
      <c r="F372" s="61">
        <v>64</v>
      </c>
      <c r="G372" s="56">
        <f>F372/F378</f>
        <v>0.2318840579710145</v>
      </c>
      <c r="H372" s="31">
        <v>41</v>
      </c>
      <c r="I372" s="8">
        <f>H372/H378</f>
        <v>0.14487632508833923</v>
      </c>
      <c r="J372" s="15">
        <v>38</v>
      </c>
      <c r="K372" s="11">
        <v>0.126</v>
      </c>
      <c r="L372" s="22"/>
      <c r="M372" s="44"/>
    </row>
    <row r="373" spans="1:13" ht="15" customHeight="1" x14ac:dyDescent="0.15">
      <c r="B373" s="141" t="s">
        <v>153</v>
      </c>
      <c r="C373" s="142"/>
      <c r="D373" s="142"/>
      <c r="E373" s="143"/>
      <c r="F373" s="61">
        <v>25</v>
      </c>
      <c r="G373" s="56">
        <f>F373/F378</f>
        <v>9.0579710144927536E-2</v>
      </c>
      <c r="H373" s="31">
        <v>13</v>
      </c>
      <c r="I373" s="8">
        <f>H373/H378</f>
        <v>4.5936395759717315E-2</v>
      </c>
      <c r="J373" s="15">
        <v>24</v>
      </c>
      <c r="K373" s="11">
        <v>0.08</v>
      </c>
      <c r="L373" s="22"/>
      <c r="M373" s="44"/>
    </row>
    <row r="374" spans="1:13" ht="15" customHeight="1" x14ac:dyDescent="0.15">
      <c r="B374" s="141" t="s">
        <v>152</v>
      </c>
      <c r="C374" s="142"/>
      <c r="D374" s="142"/>
      <c r="E374" s="15"/>
      <c r="F374" s="61">
        <v>37</v>
      </c>
      <c r="G374" s="56">
        <f>F374/F378</f>
        <v>0.13405797101449277</v>
      </c>
      <c r="H374" s="31">
        <v>19</v>
      </c>
      <c r="I374" s="8">
        <f>H374/H378</f>
        <v>6.7137809187279157E-2</v>
      </c>
      <c r="J374" s="15">
        <v>19</v>
      </c>
      <c r="K374" s="11">
        <v>6.3E-2</v>
      </c>
      <c r="L374" s="22"/>
      <c r="M374" s="44"/>
    </row>
    <row r="375" spans="1:13" ht="15" customHeight="1" x14ac:dyDescent="0.15">
      <c r="B375" s="141" t="s">
        <v>158</v>
      </c>
      <c r="C375" s="142"/>
      <c r="D375" s="142"/>
      <c r="E375" s="143"/>
      <c r="F375" s="61">
        <v>12</v>
      </c>
      <c r="G375" s="56">
        <f>F375/F378</f>
        <v>4.3478260869565216E-2</v>
      </c>
      <c r="H375" s="31">
        <v>26</v>
      </c>
      <c r="I375" s="8">
        <f>H375/H378</f>
        <v>9.187279151943463E-2</v>
      </c>
      <c r="J375" s="30">
        <v>15</v>
      </c>
      <c r="K375" s="11">
        <v>0.05</v>
      </c>
      <c r="L375" s="90"/>
      <c r="M375" s="87"/>
    </row>
    <row r="376" spans="1:13" ht="15" customHeight="1" x14ac:dyDescent="0.15">
      <c r="B376" s="141" t="s">
        <v>159</v>
      </c>
      <c r="C376" s="142"/>
      <c r="D376" s="142"/>
      <c r="E376" s="143"/>
      <c r="F376" s="61">
        <v>1</v>
      </c>
      <c r="G376" s="56">
        <f>F376/F378</f>
        <v>3.6231884057971015E-3</v>
      </c>
      <c r="H376" s="31">
        <v>2</v>
      </c>
      <c r="I376" s="8">
        <f>H376/H378</f>
        <v>7.0671378091872791E-3</v>
      </c>
      <c r="J376" s="30">
        <v>3</v>
      </c>
      <c r="K376" s="11">
        <v>0.01</v>
      </c>
      <c r="L376" s="104"/>
      <c r="M376" s="87"/>
    </row>
    <row r="377" spans="1:13" ht="15" customHeight="1" x14ac:dyDescent="0.15">
      <c r="B377" s="141" t="s">
        <v>160</v>
      </c>
      <c r="C377" s="142"/>
      <c r="D377" s="142"/>
      <c r="E377" s="143"/>
      <c r="F377" s="61">
        <v>18</v>
      </c>
      <c r="G377" s="56">
        <f>F377/F378</f>
        <v>6.5217391304347824E-2</v>
      </c>
      <c r="H377" s="31">
        <v>10</v>
      </c>
      <c r="I377" s="8">
        <f>H377/H378</f>
        <v>3.5335689045936397E-2</v>
      </c>
      <c r="J377" s="30">
        <v>14</v>
      </c>
      <c r="K377" s="11">
        <v>4.7E-2</v>
      </c>
      <c r="L377" s="104"/>
      <c r="M377" s="87"/>
    </row>
    <row r="378" spans="1:13" ht="15" customHeight="1" thickBot="1" x14ac:dyDescent="0.2">
      <c r="B378" s="129" t="s">
        <v>57</v>
      </c>
      <c r="C378" s="130"/>
      <c r="D378" s="130"/>
      <c r="E378" s="130"/>
      <c r="F378" s="63">
        <f t="shared" ref="F378:K378" si="40">SUM(F370:F377)</f>
        <v>276</v>
      </c>
      <c r="G378" s="73">
        <f t="shared" si="40"/>
        <v>0.99999999999999989</v>
      </c>
      <c r="H378" s="15">
        <f t="shared" si="40"/>
        <v>283</v>
      </c>
      <c r="I378" s="27">
        <f t="shared" si="40"/>
        <v>1</v>
      </c>
      <c r="J378" s="31">
        <f t="shared" si="40"/>
        <v>301</v>
      </c>
      <c r="K378" s="26">
        <f t="shared" si="40"/>
        <v>1</v>
      </c>
      <c r="L378" s="88"/>
      <c r="M378" s="44"/>
    </row>
    <row r="379" spans="1:13" ht="15" customHeight="1" x14ac:dyDescent="0.15">
      <c r="B379" s="108"/>
      <c r="C379" s="108"/>
      <c r="D379" s="108"/>
      <c r="E379" s="108"/>
      <c r="F379" s="17"/>
      <c r="G379" s="36"/>
      <c r="H379" s="17"/>
      <c r="I379" s="36"/>
      <c r="J379" s="16"/>
      <c r="K379" s="36"/>
      <c r="L379" s="16"/>
      <c r="M379" s="44"/>
    </row>
    <row r="380" spans="1:13" ht="15" customHeight="1" x14ac:dyDescent="0.15">
      <c r="B380" s="108"/>
      <c r="C380" s="108"/>
      <c r="D380" s="108"/>
      <c r="E380" s="108"/>
      <c r="F380" s="17"/>
      <c r="G380" s="36"/>
      <c r="H380" s="17"/>
      <c r="I380" s="36"/>
      <c r="J380" s="16"/>
      <c r="K380" s="36"/>
      <c r="L380" s="16"/>
      <c r="M380" s="44"/>
    </row>
    <row r="381" spans="1:13" ht="15" customHeight="1" x14ac:dyDescent="0.15">
      <c r="B381" s="108"/>
      <c r="C381" s="108"/>
      <c r="D381" s="108"/>
      <c r="E381" s="108"/>
      <c r="F381" s="17"/>
      <c r="G381" s="36"/>
      <c r="H381" s="17"/>
      <c r="I381" s="36"/>
      <c r="J381" s="16"/>
      <c r="K381" s="36"/>
      <c r="L381" s="16"/>
      <c r="M381" s="44"/>
    </row>
    <row r="382" spans="1:13" ht="15" customHeight="1" x14ac:dyDescent="0.15">
      <c r="B382" s="114" t="s">
        <v>276</v>
      </c>
      <c r="C382" s="115"/>
      <c r="D382" s="115"/>
      <c r="E382" s="108"/>
      <c r="F382" s="17"/>
      <c r="G382" s="36"/>
      <c r="H382" s="114" t="s">
        <v>277</v>
      </c>
      <c r="I382" s="36"/>
      <c r="J382" s="16"/>
      <c r="K382" s="36"/>
      <c r="L382" s="16"/>
      <c r="M382" s="44"/>
    </row>
    <row r="383" spans="1:13" ht="15" customHeight="1" x14ac:dyDescent="0.15">
      <c r="B383" s="108"/>
      <c r="C383" s="108"/>
      <c r="D383" s="108"/>
      <c r="E383" s="108"/>
      <c r="F383" s="17"/>
      <c r="G383" s="36"/>
      <c r="H383" s="17"/>
      <c r="I383" s="36"/>
      <c r="J383" s="16"/>
      <c r="K383" s="36"/>
      <c r="L383" s="16"/>
      <c r="M383" s="44"/>
    </row>
    <row r="384" spans="1:13" ht="15" customHeight="1" x14ac:dyDescent="0.15">
      <c r="B384" s="108"/>
      <c r="C384" s="108"/>
      <c r="D384" s="108"/>
      <c r="E384" s="108"/>
      <c r="F384" s="17"/>
      <c r="G384" s="36"/>
      <c r="H384" s="17"/>
      <c r="I384" s="36"/>
      <c r="J384" s="16"/>
      <c r="K384" s="36"/>
      <c r="L384" s="16"/>
      <c r="M384" s="44"/>
    </row>
    <row r="385" spans="2:13" ht="15" customHeight="1" x14ac:dyDescent="0.15">
      <c r="B385" s="108"/>
      <c r="C385" s="108"/>
      <c r="D385" s="108"/>
      <c r="E385" s="108"/>
      <c r="F385" s="17"/>
      <c r="G385" s="36"/>
      <c r="H385" s="17"/>
      <c r="I385" s="36"/>
      <c r="J385" s="16"/>
      <c r="K385" s="36"/>
      <c r="L385" s="16"/>
      <c r="M385" s="44"/>
    </row>
    <row r="386" spans="2:13" ht="15" customHeight="1" x14ac:dyDescent="0.15">
      <c r="B386" s="108"/>
      <c r="C386" s="108"/>
      <c r="D386" s="108"/>
      <c r="E386" s="108"/>
      <c r="F386" s="17"/>
      <c r="G386" s="36"/>
      <c r="H386" s="17"/>
      <c r="I386" s="36"/>
      <c r="J386" s="16"/>
      <c r="K386" s="36"/>
      <c r="L386" s="16"/>
      <c r="M386" s="44"/>
    </row>
    <row r="387" spans="2:13" ht="15" customHeight="1" x14ac:dyDescent="0.15">
      <c r="B387" s="108"/>
      <c r="C387" s="108"/>
      <c r="D387" s="108"/>
      <c r="E387" s="108"/>
      <c r="F387" s="17"/>
      <c r="G387" s="36"/>
      <c r="H387" s="17"/>
      <c r="I387" s="36"/>
      <c r="J387" s="16"/>
      <c r="K387" s="36"/>
      <c r="L387" s="16"/>
      <c r="M387" s="44"/>
    </row>
    <row r="388" spans="2:13" ht="15" customHeight="1" x14ac:dyDescent="0.15">
      <c r="B388" s="108"/>
      <c r="C388" s="108"/>
      <c r="D388" s="108"/>
      <c r="E388" s="108"/>
      <c r="F388" s="17"/>
      <c r="G388" s="36"/>
      <c r="H388" s="17"/>
      <c r="I388" s="36"/>
      <c r="J388" s="16"/>
      <c r="K388" s="36"/>
      <c r="L388" s="16"/>
      <c r="M388" s="44"/>
    </row>
    <row r="389" spans="2:13" ht="15" customHeight="1" x14ac:dyDescent="0.15">
      <c r="B389" s="108"/>
      <c r="C389" s="108"/>
      <c r="D389" s="108"/>
      <c r="E389" s="108"/>
      <c r="F389" s="17"/>
      <c r="G389" s="36"/>
      <c r="H389" s="17"/>
      <c r="I389" s="36"/>
      <c r="J389" s="16"/>
      <c r="K389" s="36"/>
      <c r="L389" s="16"/>
      <c r="M389" s="44"/>
    </row>
    <row r="390" spans="2:13" ht="15" customHeight="1" x14ac:dyDescent="0.15">
      <c r="B390" s="108"/>
      <c r="C390" s="108"/>
      <c r="D390" s="108"/>
      <c r="E390" s="108"/>
      <c r="F390" s="17"/>
      <c r="G390" s="36"/>
      <c r="H390" s="17"/>
      <c r="I390" s="36"/>
      <c r="J390" s="16"/>
      <c r="K390" s="36"/>
      <c r="L390" s="16"/>
      <c r="M390" s="44"/>
    </row>
    <row r="391" spans="2:13" ht="15" customHeight="1" x14ac:dyDescent="0.15">
      <c r="B391" s="108"/>
      <c r="C391" s="108"/>
      <c r="D391" s="108"/>
      <c r="E391" s="108"/>
      <c r="F391" s="17"/>
      <c r="G391" s="36"/>
      <c r="H391" s="17"/>
      <c r="I391" s="36"/>
      <c r="J391" s="16"/>
      <c r="K391" s="36"/>
      <c r="L391" s="16"/>
      <c r="M391" s="44"/>
    </row>
    <row r="392" spans="2:13" ht="15" customHeight="1" x14ac:dyDescent="0.15">
      <c r="B392" s="108"/>
      <c r="C392" s="108"/>
      <c r="D392" s="108"/>
      <c r="E392" s="108"/>
      <c r="F392" s="17"/>
      <c r="G392" s="36"/>
      <c r="H392" s="17"/>
      <c r="I392" s="36"/>
      <c r="J392" s="16"/>
      <c r="K392" s="36"/>
      <c r="L392" s="16"/>
      <c r="M392" s="44"/>
    </row>
    <row r="393" spans="2:13" ht="15" customHeight="1" x14ac:dyDescent="0.15">
      <c r="B393" s="108"/>
      <c r="C393" s="108"/>
      <c r="D393" s="108"/>
      <c r="E393" s="108"/>
      <c r="F393" s="17"/>
      <c r="G393" s="36"/>
      <c r="H393" s="17"/>
      <c r="I393" s="36"/>
      <c r="J393" s="16"/>
      <c r="K393" s="36"/>
      <c r="L393" s="16"/>
      <c r="M393" s="44"/>
    </row>
    <row r="394" spans="2:13" ht="15" customHeight="1" x14ac:dyDescent="0.15">
      <c r="B394" s="108"/>
      <c r="C394" s="108"/>
      <c r="D394" s="108"/>
      <c r="E394" s="108"/>
      <c r="F394" s="17"/>
      <c r="G394" s="36"/>
      <c r="H394" s="17"/>
      <c r="I394" s="36"/>
      <c r="J394" s="16"/>
      <c r="K394" s="36"/>
      <c r="L394" s="16"/>
      <c r="M394" s="44"/>
    </row>
    <row r="395" spans="2:13" ht="15" customHeight="1" x14ac:dyDescent="0.15">
      <c r="B395" s="108"/>
      <c r="C395" s="108"/>
      <c r="D395" s="108"/>
      <c r="E395" s="108"/>
      <c r="F395" s="17"/>
      <c r="G395" s="36"/>
      <c r="H395" s="17"/>
      <c r="I395" s="36"/>
      <c r="J395" s="16"/>
      <c r="K395" s="36"/>
      <c r="L395" s="16"/>
      <c r="M395" s="44"/>
    </row>
    <row r="396" spans="2:13" ht="15" customHeight="1" x14ac:dyDescent="0.15">
      <c r="B396" s="108"/>
      <c r="C396" s="108"/>
      <c r="D396" s="108"/>
      <c r="E396" s="108"/>
      <c r="F396" s="17"/>
      <c r="G396" s="36"/>
      <c r="H396" s="17"/>
      <c r="I396" s="36"/>
      <c r="J396" s="16"/>
      <c r="K396" s="36"/>
      <c r="L396" s="16"/>
      <c r="M396" s="44"/>
    </row>
    <row r="397" spans="2:13" ht="15" customHeight="1" x14ac:dyDescent="0.15">
      <c r="B397" s="108"/>
      <c r="C397" s="108"/>
      <c r="D397" s="108"/>
      <c r="E397" s="108"/>
      <c r="F397" s="17"/>
      <c r="G397" s="36"/>
      <c r="H397" s="17"/>
      <c r="I397" s="36"/>
      <c r="J397" s="16"/>
      <c r="K397" s="36"/>
      <c r="L397" s="16"/>
      <c r="M397" s="44"/>
    </row>
    <row r="398" spans="2:13" ht="15" customHeight="1" x14ac:dyDescent="0.15">
      <c r="B398" s="108"/>
      <c r="C398" s="108"/>
      <c r="D398" s="108"/>
      <c r="E398" s="108"/>
      <c r="F398" s="17"/>
      <c r="G398" s="36"/>
      <c r="H398" s="17"/>
      <c r="I398" s="36"/>
      <c r="J398" s="16"/>
      <c r="K398" s="36"/>
      <c r="L398" s="16"/>
      <c r="M398" s="44"/>
    </row>
    <row r="399" spans="2:13" ht="15" customHeight="1" x14ac:dyDescent="0.15">
      <c r="B399" s="108"/>
      <c r="C399" s="108"/>
      <c r="D399" s="108"/>
      <c r="E399" s="108"/>
      <c r="F399" s="17"/>
      <c r="G399" s="36"/>
      <c r="H399" s="17"/>
      <c r="I399" s="36"/>
      <c r="J399" s="16"/>
      <c r="K399" s="36"/>
      <c r="L399" s="16"/>
      <c r="M399" s="44"/>
    </row>
    <row r="400" spans="2:13" ht="15" customHeight="1" x14ac:dyDescent="0.15">
      <c r="B400" s="108"/>
      <c r="C400" s="108"/>
      <c r="D400" s="108"/>
      <c r="E400" s="108"/>
      <c r="F400" s="17"/>
      <c r="G400" s="36"/>
      <c r="H400" s="17"/>
      <c r="I400" s="36"/>
      <c r="J400" s="16"/>
      <c r="K400" s="36"/>
      <c r="L400" s="16"/>
      <c r="M400" s="44"/>
    </row>
    <row r="401" spans="1:13" ht="15" customHeight="1" x14ac:dyDescent="0.15">
      <c r="B401" s="108"/>
      <c r="C401" s="108"/>
      <c r="D401" s="108"/>
      <c r="E401" s="108"/>
      <c r="F401" s="17"/>
      <c r="G401" s="36"/>
      <c r="H401" s="17"/>
      <c r="I401" s="36"/>
      <c r="J401" s="16"/>
      <c r="K401" s="36"/>
      <c r="L401" s="16"/>
      <c r="M401" s="44"/>
    </row>
    <row r="402" spans="1:13" ht="15" customHeight="1" x14ac:dyDescent="0.15"/>
    <row r="403" spans="1:13" ht="15" customHeight="1" thickBot="1" x14ac:dyDescent="0.2">
      <c r="A403" s="7" t="s">
        <v>161</v>
      </c>
    </row>
    <row r="404" spans="1:13" ht="15" customHeight="1" x14ac:dyDescent="0.15">
      <c r="A404" s="7"/>
      <c r="B404" s="20"/>
      <c r="C404" s="18"/>
      <c r="D404" s="180" t="s">
        <v>262</v>
      </c>
      <c r="E404" s="132"/>
      <c r="F404" s="149" t="s">
        <v>59</v>
      </c>
      <c r="G404" s="150"/>
      <c r="H404" s="133" t="s">
        <v>85</v>
      </c>
      <c r="I404" s="150"/>
      <c r="J404" s="145"/>
      <c r="K404" s="145"/>
    </row>
    <row r="405" spans="1:13" ht="15" customHeight="1" x14ac:dyDescent="0.15">
      <c r="B405" s="9">
        <v>1</v>
      </c>
      <c r="C405" s="116" t="s">
        <v>162</v>
      </c>
      <c r="D405" s="68">
        <v>133</v>
      </c>
      <c r="E405" s="56">
        <f>ROUND(D405/D$408,3)</f>
        <v>0.40400000000000003</v>
      </c>
      <c r="F405" s="15">
        <v>159</v>
      </c>
      <c r="G405" s="8">
        <f>ROUND(F405/F$408,3)</f>
        <v>0.48799999999999999</v>
      </c>
      <c r="H405" s="9">
        <v>167</v>
      </c>
      <c r="I405" s="8">
        <v>0.45400000000000001</v>
      </c>
      <c r="J405" s="17"/>
      <c r="K405" s="44"/>
    </row>
    <row r="406" spans="1:13" ht="15" customHeight="1" x14ac:dyDescent="0.15">
      <c r="B406" s="22">
        <v>2</v>
      </c>
      <c r="C406" s="116" t="s">
        <v>163</v>
      </c>
      <c r="D406" s="68">
        <v>196</v>
      </c>
      <c r="E406" s="56">
        <f>ROUND(D406/D$408,3)</f>
        <v>0.59599999999999997</v>
      </c>
      <c r="F406" s="15">
        <v>164</v>
      </c>
      <c r="G406" s="8">
        <f>ROUND(F406/F$408,3)</f>
        <v>0.503</v>
      </c>
      <c r="H406" s="9">
        <v>201</v>
      </c>
      <c r="I406" s="8">
        <v>0.54600000000000004</v>
      </c>
      <c r="J406" s="17"/>
      <c r="K406" s="44"/>
    </row>
    <row r="407" spans="1:13" ht="15" customHeight="1" x14ac:dyDescent="0.15">
      <c r="B407" s="9">
        <v>3</v>
      </c>
      <c r="C407" s="116" t="s">
        <v>72</v>
      </c>
      <c r="D407" s="83" t="s">
        <v>92</v>
      </c>
      <c r="E407" s="84" t="s">
        <v>92</v>
      </c>
      <c r="F407" s="15">
        <v>3</v>
      </c>
      <c r="G407" s="8">
        <f>ROUND(F407/F$408,3)</f>
        <v>8.9999999999999993E-3</v>
      </c>
      <c r="H407" s="9">
        <v>0</v>
      </c>
      <c r="I407" s="8">
        <v>0</v>
      </c>
      <c r="J407" s="17"/>
      <c r="K407" s="44"/>
    </row>
    <row r="408" spans="1:13" ht="15" customHeight="1" thickBot="1" x14ac:dyDescent="0.2">
      <c r="B408" s="129" t="s">
        <v>57</v>
      </c>
      <c r="C408" s="135"/>
      <c r="D408" s="63">
        <f>SUM(D405:D407)</f>
        <v>329</v>
      </c>
      <c r="E408" s="73">
        <f>SUM(E405:E407)</f>
        <v>1</v>
      </c>
      <c r="F408" s="15">
        <f>SUM(F405:F407)</f>
        <v>326</v>
      </c>
      <c r="G408" s="27">
        <f>SUM(G405:G407)</f>
        <v>1</v>
      </c>
      <c r="H408" s="10">
        <v>355</v>
      </c>
      <c r="I408" s="27">
        <v>1</v>
      </c>
      <c r="J408" s="16"/>
      <c r="K408" s="44"/>
    </row>
    <row r="409" spans="1:13" ht="15" customHeight="1" x14ac:dyDescent="0.15">
      <c r="B409" s="108"/>
      <c r="C409" s="108"/>
      <c r="D409" s="17"/>
      <c r="E409" s="36"/>
      <c r="F409" s="17"/>
      <c r="G409" s="36"/>
      <c r="H409" s="16"/>
      <c r="I409" s="36"/>
      <c r="J409" s="16"/>
      <c r="K409" s="44"/>
    </row>
    <row r="410" spans="1:13" ht="15" customHeight="1" x14ac:dyDescent="0.15">
      <c r="L410" s="17"/>
      <c r="M410" s="17"/>
    </row>
    <row r="411" spans="1:13" ht="15" customHeight="1" thickBot="1" x14ac:dyDescent="0.2">
      <c r="A411" s="1" t="s">
        <v>164</v>
      </c>
      <c r="L411" s="17"/>
      <c r="M411" s="17"/>
    </row>
    <row r="412" spans="1:13" ht="15" customHeight="1" x14ac:dyDescent="0.15">
      <c r="A412" s="7"/>
      <c r="B412" s="20"/>
      <c r="C412" s="18"/>
      <c r="D412" s="180" t="s">
        <v>262</v>
      </c>
      <c r="E412" s="132"/>
      <c r="F412" s="149" t="s">
        <v>59</v>
      </c>
      <c r="G412" s="150"/>
      <c r="H412" s="133" t="s">
        <v>85</v>
      </c>
      <c r="I412" s="150"/>
      <c r="J412" s="145"/>
      <c r="K412" s="145"/>
    </row>
    <row r="413" spans="1:13" ht="15" customHeight="1" x14ac:dyDescent="0.15">
      <c r="B413" s="9">
        <v>1</v>
      </c>
      <c r="C413" s="21" t="s">
        <v>165</v>
      </c>
      <c r="D413" s="68">
        <v>115</v>
      </c>
      <c r="E413" s="56">
        <f>ROUND(D413/D$419,4)</f>
        <v>0.86470000000000002</v>
      </c>
      <c r="F413" s="15">
        <v>137</v>
      </c>
      <c r="G413" s="8">
        <f t="shared" ref="G413:G418" si="41">ROUND(F413/F$419,3)</f>
        <v>0.86199999999999999</v>
      </c>
      <c r="H413" s="9">
        <v>151</v>
      </c>
      <c r="I413" s="8">
        <v>0.91500000000000004</v>
      </c>
      <c r="J413" s="17"/>
      <c r="K413" s="44"/>
    </row>
    <row r="414" spans="1:13" ht="15" customHeight="1" x14ac:dyDescent="0.15">
      <c r="B414" s="22">
        <v>2</v>
      </c>
      <c r="C414" s="21" t="s">
        <v>166</v>
      </c>
      <c r="D414" s="68">
        <v>14</v>
      </c>
      <c r="E414" s="56">
        <f>ROUND(D414/D$419,4)</f>
        <v>0.1053</v>
      </c>
      <c r="F414" s="15">
        <v>14</v>
      </c>
      <c r="G414" s="8">
        <f t="shared" si="41"/>
        <v>8.7999999999999995E-2</v>
      </c>
      <c r="H414" s="9">
        <v>13</v>
      </c>
      <c r="I414" s="8">
        <v>7.9000000000000001E-2</v>
      </c>
      <c r="J414" s="17"/>
      <c r="K414" s="44"/>
    </row>
    <row r="415" spans="1:13" ht="15" customHeight="1" x14ac:dyDescent="0.15">
      <c r="B415" s="9">
        <v>3</v>
      </c>
      <c r="C415" s="21" t="s">
        <v>167</v>
      </c>
      <c r="D415" s="68">
        <v>1</v>
      </c>
      <c r="E415" s="56">
        <f>ROUND(D415/D$419,4)</f>
        <v>7.4999999999999997E-3</v>
      </c>
      <c r="F415" s="15">
        <v>3</v>
      </c>
      <c r="G415" s="8">
        <f t="shared" si="41"/>
        <v>1.9E-2</v>
      </c>
      <c r="H415" s="9">
        <v>0</v>
      </c>
      <c r="I415" s="8">
        <v>0</v>
      </c>
      <c r="J415" s="17"/>
      <c r="K415" s="44"/>
    </row>
    <row r="416" spans="1:13" ht="15" customHeight="1" x14ac:dyDescent="0.15">
      <c r="B416" s="22">
        <v>4</v>
      </c>
      <c r="C416" s="21" t="s">
        <v>13</v>
      </c>
      <c r="D416" s="68">
        <v>1</v>
      </c>
      <c r="E416" s="56">
        <f>ROUND(D416/D$419,4)</f>
        <v>7.4999999999999997E-3</v>
      </c>
      <c r="F416" s="15">
        <v>1</v>
      </c>
      <c r="G416" s="8">
        <f t="shared" si="41"/>
        <v>6.0000000000000001E-3</v>
      </c>
      <c r="H416" s="19">
        <v>0</v>
      </c>
      <c r="I416" s="25">
        <v>0</v>
      </c>
      <c r="J416" s="108"/>
      <c r="K416" s="87"/>
    </row>
    <row r="417" spans="1:12" ht="15" customHeight="1" x14ac:dyDescent="0.15">
      <c r="B417" s="9">
        <v>5</v>
      </c>
      <c r="C417" s="21" t="s">
        <v>160</v>
      </c>
      <c r="D417" s="74">
        <v>2</v>
      </c>
      <c r="E417" s="56">
        <f>ROUND(D417/D$419,4)</f>
        <v>1.4999999999999999E-2</v>
      </c>
      <c r="F417" s="46">
        <v>1</v>
      </c>
      <c r="G417" s="8">
        <f t="shared" si="41"/>
        <v>6.0000000000000001E-3</v>
      </c>
      <c r="H417" s="14">
        <v>1</v>
      </c>
      <c r="I417" s="8">
        <v>6.0000000000000001E-3</v>
      </c>
      <c r="J417" s="45"/>
      <c r="K417" s="103"/>
    </row>
    <row r="418" spans="1:12" ht="15" customHeight="1" x14ac:dyDescent="0.15">
      <c r="B418" s="22">
        <v>6</v>
      </c>
      <c r="C418" s="21" t="s">
        <v>72</v>
      </c>
      <c r="D418" s="83" t="s">
        <v>92</v>
      </c>
      <c r="E418" s="72" t="s">
        <v>92</v>
      </c>
      <c r="F418" s="30">
        <v>3</v>
      </c>
      <c r="G418" s="8">
        <f t="shared" si="41"/>
        <v>1.9E-2</v>
      </c>
      <c r="H418" s="95" t="s">
        <v>82</v>
      </c>
      <c r="I418" s="12" t="s">
        <v>155</v>
      </c>
      <c r="J418" s="45"/>
      <c r="K418" s="103"/>
    </row>
    <row r="419" spans="1:12" ht="15" customHeight="1" thickBot="1" x14ac:dyDescent="0.2">
      <c r="B419" s="129" t="s">
        <v>57</v>
      </c>
      <c r="C419" s="135"/>
      <c r="D419" s="63">
        <f t="shared" ref="D419:I419" si="42">SUM(D413:D418)</f>
        <v>133</v>
      </c>
      <c r="E419" s="73">
        <f t="shared" si="42"/>
        <v>0.99999999999999989</v>
      </c>
      <c r="F419" s="15">
        <f t="shared" si="42"/>
        <v>159</v>
      </c>
      <c r="G419" s="27">
        <f t="shared" si="42"/>
        <v>1</v>
      </c>
      <c r="H419" s="10">
        <f t="shared" si="42"/>
        <v>165</v>
      </c>
      <c r="I419" s="27">
        <f t="shared" si="42"/>
        <v>1</v>
      </c>
      <c r="J419" s="16"/>
      <c r="K419" s="44"/>
    </row>
    <row r="420" spans="1:12" ht="15" customHeight="1" x14ac:dyDescent="0.15">
      <c r="B420" s="108"/>
      <c r="C420" s="108"/>
      <c r="D420" s="17"/>
      <c r="E420" s="36"/>
      <c r="F420" s="17"/>
      <c r="G420" s="36"/>
      <c r="H420" s="16"/>
      <c r="I420" s="36"/>
      <c r="J420" s="16"/>
      <c r="K420" s="44"/>
    </row>
    <row r="421" spans="1:12" ht="15" customHeight="1" x14ac:dyDescent="0.15"/>
    <row r="422" spans="1:12" ht="15" customHeight="1" thickBot="1" x14ac:dyDescent="0.2">
      <c r="A422" s="7" t="s">
        <v>168</v>
      </c>
      <c r="B422" s="35"/>
    </row>
    <row r="423" spans="1:12" ht="15" customHeight="1" x14ac:dyDescent="0.15">
      <c r="B423" s="129"/>
      <c r="C423" s="135"/>
      <c r="D423" s="131" t="s">
        <v>262</v>
      </c>
      <c r="E423" s="132"/>
      <c r="F423" s="149" t="s">
        <v>59</v>
      </c>
      <c r="G423" s="150"/>
      <c r="H423" s="133" t="s">
        <v>37</v>
      </c>
      <c r="I423" s="150"/>
      <c r="J423" s="16"/>
      <c r="K423" s="17"/>
      <c r="L423" s="16"/>
    </row>
    <row r="424" spans="1:12" ht="15" customHeight="1" x14ac:dyDescent="0.15">
      <c r="B424" s="176" t="s">
        <v>31</v>
      </c>
      <c r="C424" s="177"/>
      <c r="D424" s="68">
        <v>12</v>
      </c>
      <c r="E424" s="56">
        <f>D424/D$428</f>
        <v>9.0225563909774431E-2</v>
      </c>
      <c r="F424" s="15">
        <v>18</v>
      </c>
      <c r="G424" s="8">
        <f>F424/F$428</f>
        <v>0.11538461538461539</v>
      </c>
      <c r="H424" s="9">
        <v>16</v>
      </c>
      <c r="I424" s="8">
        <f>H424/H$428</f>
        <v>9.6385542168674704E-2</v>
      </c>
      <c r="J424" s="16"/>
      <c r="K424" s="17"/>
      <c r="L424" s="16"/>
    </row>
    <row r="425" spans="1:12" ht="15" customHeight="1" x14ac:dyDescent="0.15">
      <c r="B425" s="176" t="s">
        <v>32</v>
      </c>
      <c r="C425" s="177"/>
      <c r="D425" s="68">
        <v>2</v>
      </c>
      <c r="E425" s="56">
        <f>D425/D$428</f>
        <v>1.5037593984962405E-2</v>
      </c>
      <c r="F425" s="15">
        <v>6</v>
      </c>
      <c r="G425" s="8">
        <f>F425/F$428</f>
        <v>3.8461538461538464E-2</v>
      </c>
      <c r="H425" s="9">
        <v>5</v>
      </c>
      <c r="I425" s="8">
        <f>H425/H$428</f>
        <v>3.0120481927710843E-2</v>
      </c>
      <c r="J425" s="16"/>
      <c r="K425" s="17"/>
      <c r="L425" s="16"/>
    </row>
    <row r="426" spans="1:12" ht="15" customHeight="1" x14ac:dyDescent="0.15">
      <c r="B426" s="178" t="s">
        <v>169</v>
      </c>
      <c r="C426" s="179"/>
      <c r="D426" s="68">
        <v>112</v>
      </c>
      <c r="E426" s="56">
        <f>D426/D$428</f>
        <v>0.84210526315789469</v>
      </c>
      <c r="F426" s="15">
        <v>116</v>
      </c>
      <c r="G426" s="8">
        <f>F426/F$428</f>
        <v>0.74358974358974361</v>
      </c>
      <c r="H426" s="9">
        <v>129</v>
      </c>
      <c r="I426" s="8">
        <f>H426/H$428</f>
        <v>0.77710843373493976</v>
      </c>
      <c r="J426" s="16"/>
      <c r="K426" s="17"/>
      <c r="L426" s="16"/>
    </row>
    <row r="427" spans="1:12" ht="15" customHeight="1" x14ac:dyDescent="0.15">
      <c r="B427" s="176" t="s">
        <v>14</v>
      </c>
      <c r="C427" s="177"/>
      <c r="D427" s="68">
        <v>7</v>
      </c>
      <c r="E427" s="56">
        <f>D427/D$428</f>
        <v>5.2631578947368418E-2</v>
      </c>
      <c r="F427" s="15">
        <v>16</v>
      </c>
      <c r="G427" s="8">
        <f>F427/F$428</f>
        <v>0.10256410256410256</v>
      </c>
      <c r="H427" s="9">
        <v>16</v>
      </c>
      <c r="I427" s="8">
        <f>H427/H$428</f>
        <v>9.6385542168674704E-2</v>
      </c>
      <c r="J427" s="16"/>
      <c r="K427" s="17"/>
      <c r="L427" s="16"/>
    </row>
    <row r="428" spans="1:12" ht="15" customHeight="1" thickBot="1" x14ac:dyDescent="0.2">
      <c r="B428" s="133" t="s">
        <v>57</v>
      </c>
      <c r="C428" s="134"/>
      <c r="D428" s="57">
        <f t="shared" ref="D428:I428" si="43">SUM(D424:D427)</f>
        <v>133</v>
      </c>
      <c r="E428" s="58">
        <f t="shared" si="43"/>
        <v>1</v>
      </c>
      <c r="F428" s="54">
        <f t="shared" si="43"/>
        <v>156</v>
      </c>
      <c r="G428" s="8">
        <f t="shared" si="43"/>
        <v>1</v>
      </c>
      <c r="H428" s="4">
        <f t="shared" si="43"/>
        <v>166</v>
      </c>
      <c r="I428" s="8">
        <f t="shared" si="43"/>
        <v>1</v>
      </c>
      <c r="J428" s="16"/>
      <c r="K428" s="17"/>
      <c r="L428" s="16"/>
    </row>
    <row r="429" spans="1:12" ht="15" customHeight="1" x14ac:dyDescent="0.15">
      <c r="B429" s="101"/>
      <c r="C429" s="101"/>
      <c r="D429" s="113"/>
      <c r="E429" s="44"/>
      <c r="F429" s="113"/>
      <c r="G429" s="44"/>
      <c r="H429" s="113"/>
      <c r="I429" s="44"/>
      <c r="J429" s="16"/>
      <c r="K429" s="17"/>
      <c r="L429" s="16"/>
    </row>
    <row r="430" spans="1:12" ht="15" customHeight="1" x14ac:dyDescent="0.15">
      <c r="A430" s="7"/>
    </row>
    <row r="431" spans="1:12" ht="15" customHeight="1" thickBot="1" x14ac:dyDescent="0.2">
      <c r="A431" s="7" t="s">
        <v>170</v>
      </c>
      <c r="B431" s="35"/>
    </row>
    <row r="432" spans="1:12" ht="15" customHeight="1" x14ac:dyDescent="0.15">
      <c r="B432" s="129"/>
      <c r="C432" s="135"/>
      <c r="D432" s="131" t="s">
        <v>262</v>
      </c>
      <c r="E432" s="132"/>
      <c r="F432" s="149" t="s">
        <v>59</v>
      </c>
      <c r="G432" s="150"/>
      <c r="H432" s="133" t="s">
        <v>37</v>
      </c>
      <c r="I432" s="150"/>
      <c r="J432" s="16"/>
      <c r="K432" s="17"/>
      <c r="L432" s="16"/>
    </row>
    <row r="433" spans="1:12" ht="15" customHeight="1" x14ac:dyDescent="0.15">
      <c r="B433" s="176" t="s">
        <v>171</v>
      </c>
      <c r="C433" s="177"/>
      <c r="D433" s="68">
        <v>15</v>
      </c>
      <c r="E433" s="56">
        <f>D433/D$437</f>
        <v>0.11278195488721804</v>
      </c>
      <c r="F433" s="15">
        <v>33</v>
      </c>
      <c r="G433" s="8">
        <f>F433/F$437</f>
        <v>0.21153846153846154</v>
      </c>
      <c r="H433" s="9">
        <v>29</v>
      </c>
      <c r="I433" s="8">
        <f>H433/H$437</f>
        <v>0.1746987951807229</v>
      </c>
      <c r="J433" s="16"/>
      <c r="K433" s="17"/>
      <c r="L433" s="16"/>
    </row>
    <row r="434" spans="1:12" ht="15" customHeight="1" x14ac:dyDescent="0.15">
      <c r="B434" s="176" t="s">
        <v>172</v>
      </c>
      <c r="C434" s="177"/>
      <c r="D434" s="68">
        <v>89</v>
      </c>
      <c r="E434" s="56">
        <f>D434/D$437</f>
        <v>0.66917293233082709</v>
      </c>
      <c r="F434" s="15">
        <v>96</v>
      </c>
      <c r="G434" s="8">
        <f>F434/F$437</f>
        <v>0.61538461538461542</v>
      </c>
      <c r="H434" s="9">
        <v>104</v>
      </c>
      <c r="I434" s="8">
        <f>H434/H$437</f>
        <v>0.62650602409638556</v>
      </c>
      <c r="J434" s="16"/>
      <c r="K434" s="17"/>
      <c r="L434" s="16"/>
    </row>
    <row r="435" spans="1:12" ht="15" customHeight="1" x14ac:dyDescent="0.15">
      <c r="B435" s="176" t="s">
        <v>33</v>
      </c>
      <c r="C435" s="177"/>
      <c r="D435" s="68">
        <v>29</v>
      </c>
      <c r="E435" s="56">
        <f>D435/D$437</f>
        <v>0.21804511278195488</v>
      </c>
      <c r="F435" s="15">
        <v>27</v>
      </c>
      <c r="G435" s="8">
        <f>F435/F$437</f>
        <v>0.17307692307692307</v>
      </c>
      <c r="H435" s="9">
        <v>33</v>
      </c>
      <c r="I435" s="8">
        <f>H435/H$437</f>
        <v>0.19879518072289157</v>
      </c>
      <c r="J435" s="16"/>
      <c r="K435" s="17"/>
      <c r="L435" s="16"/>
    </row>
    <row r="436" spans="1:12" ht="15" customHeight="1" x14ac:dyDescent="0.15">
      <c r="B436" s="176" t="s">
        <v>7</v>
      </c>
      <c r="C436" s="177"/>
      <c r="D436" s="68">
        <v>0</v>
      </c>
      <c r="E436" s="56">
        <f>D436/D$437</f>
        <v>0</v>
      </c>
      <c r="F436" s="15">
        <v>0</v>
      </c>
      <c r="G436" s="8">
        <f>F436/F$437</f>
        <v>0</v>
      </c>
      <c r="H436" s="9">
        <v>0</v>
      </c>
      <c r="I436" s="8">
        <f>H436/H$437</f>
        <v>0</v>
      </c>
      <c r="J436" s="16"/>
      <c r="K436" s="17"/>
      <c r="L436" s="16"/>
    </row>
    <row r="437" spans="1:12" ht="15" customHeight="1" thickBot="1" x14ac:dyDescent="0.2">
      <c r="B437" s="133" t="s">
        <v>57</v>
      </c>
      <c r="C437" s="134"/>
      <c r="D437" s="57">
        <f t="shared" ref="D437:I437" si="44">SUM(D433:D436)</f>
        <v>133</v>
      </c>
      <c r="E437" s="58">
        <f t="shared" si="44"/>
        <v>1</v>
      </c>
      <c r="F437" s="54">
        <f t="shared" si="44"/>
        <v>156</v>
      </c>
      <c r="G437" s="8">
        <f t="shared" si="44"/>
        <v>1</v>
      </c>
      <c r="H437" s="4">
        <f t="shared" si="44"/>
        <v>166</v>
      </c>
      <c r="I437" s="8">
        <f t="shared" si="44"/>
        <v>1</v>
      </c>
      <c r="J437" s="16"/>
      <c r="K437" s="17"/>
      <c r="L437" s="16"/>
    </row>
    <row r="438" spans="1:12" ht="15" customHeight="1" x14ac:dyDescent="0.15">
      <c r="B438" s="101"/>
      <c r="C438" s="101"/>
      <c r="D438" s="113"/>
      <c r="E438" s="44"/>
      <c r="F438" s="113"/>
      <c r="G438" s="44"/>
      <c r="H438" s="113"/>
      <c r="I438" s="44"/>
      <c r="J438" s="16"/>
      <c r="K438" s="17"/>
      <c r="L438" s="16"/>
    </row>
    <row r="439" spans="1:12" ht="15" customHeight="1" x14ac:dyDescent="0.15">
      <c r="A439" s="7"/>
    </row>
    <row r="440" spans="1:12" ht="15" customHeight="1" thickBot="1" x14ac:dyDescent="0.2">
      <c r="A440" s="7" t="s">
        <v>173</v>
      </c>
      <c r="B440" s="35"/>
    </row>
    <row r="441" spans="1:12" ht="15" customHeight="1" x14ac:dyDescent="0.15">
      <c r="B441" s="129"/>
      <c r="C441" s="135"/>
      <c r="D441" s="131" t="s">
        <v>262</v>
      </c>
      <c r="E441" s="132"/>
      <c r="F441" s="149" t="s">
        <v>59</v>
      </c>
      <c r="G441" s="150"/>
      <c r="H441" s="133" t="s">
        <v>37</v>
      </c>
      <c r="I441" s="150"/>
      <c r="J441" s="16"/>
      <c r="K441" s="17"/>
      <c r="L441" s="16"/>
    </row>
    <row r="442" spans="1:12" ht="15" customHeight="1" x14ac:dyDescent="0.15">
      <c r="B442" s="176" t="s">
        <v>174</v>
      </c>
      <c r="C442" s="177"/>
      <c r="D442" s="68">
        <v>298</v>
      </c>
      <c r="E442" s="56">
        <f>ROUND(D442/(D$442+D$443+D$444+D$445),3)</f>
        <v>0.91400000000000003</v>
      </c>
      <c r="F442" s="15">
        <v>302</v>
      </c>
      <c r="G442" s="8">
        <f>ROUND(F442/(F$442+F$443+F$444+F$445),3)</f>
        <v>0.93200000000000005</v>
      </c>
      <c r="H442" s="9">
        <v>338</v>
      </c>
      <c r="I442" s="8">
        <f>ROUND(H442/(H$442+H$443+H$444+H$445),3)</f>
        <v>0.91600000000000004</v>
      </c>
      <c r="J442" s="16"/>
      <c r="K442" s="17"/>
      <c r="L442" s="16"/>
    </row>
    <row r="443" spans="1:12" ht="15" customHeight="1" x14ac:dyDescent="0.15">
      <c r="B443" s="176" t="s">
        <v>175</v>
      </c>
      <c r="C443" s="177"/>
      <c r="D443" s="68">
        <v>4</v>
      </c>
      <c r="E443" s="56">
        <f>ROUND(D443/(D$442+D$443+D$444+D$445),3)</f>
        <v>1.2E-2</v>
      </c>
      <c r="F443" s="15">
        <v>3</v>
      </c>
      <c r="G443" s="8">
        <f>ROUND(F443/(F$442+F$443+F$444+F$445),3)</f>
        <v>8.9999999999999993E-3</v>
      </c>
      <c r="H443" s="9">
        <v>9</v>
      </c>
      <c r="I443" s="8">
        <f>ROUND(H443/(H$442+H$443+H$444+H$445),3)</f>
        <v>2.4E-2</v>
      </c>
      <c r="J443" s="16"/>
      <c r="K443" s="17"/>
      <c r="L443" s="16"/>
    </row>
    <row r="444" spans="1:12" ht="15" customHeight="1" x14ac:dyDescent="0.15">
      <c r="B444" s="176" t="s">
        <v>15</v>
      </c>
      <c r="C444" s="177"/>
      <c r="D444" s="68">
        <v>24</v>
      </c>
      <c r="E444" s="56">
        <f>ROUND(D444/(D$442+D$443+D$444+D$445),3)</f>
        <v>7.3999999999999996E-2</v>
      </c>
      <c r="F444" s="15">
        <v>19</v>
      </c>
      <c r="G444" s="8">
        <f>ROUND(F444/(F$442+F$443+F$444+F$445),3)</f>
        <v>5.8999999999999997E-2</v>
      </c>
      <c r="H444" s="9">
        <v>22</v>
      </c>
      <c r="I444" s="8">
        <f>ROUND(H444/(H$442+H$443+H$444+H$445),3)</f>
        <v>0.06</v>
      </c>
      <c r="J444" s="16"/>
      <c r="K444" s="17"/>
      <c r="L444" s="16"/>
    </row>
    <row r="445" spans="1:12" ht="15" customHeight="1" x14ac:dyDescent="0.15">
      <c r="B445" s="176" t="s">
        <v>7</v>
      </c>
      <c r="C445" s="177"/>
      <c r="D445" s="68">
        <v>0</v>
      </c>
      <c r="E445" s="56">
        <f>ROUND(D445/(D$442+D$443+D$444+D$445),3)</f>
        <v>0</v>
      </c>
      <c r="F445" s="15">
        <v>0</v>
      </c>
      <c r="G445" s="8">
        <f>ROUND(F445/(F$442+F$443+F$444+F$445),3)</f>
        <v>0</v>
      </c>
      <c r="H445" s="9">
        <v>0</v>
      </c>
      <c r="I445" s="8">
        <f>ROUND(H445/(H$442+H$443+H$444+H$445),3)</f>
        <v>0</v>
      </c>
      <c r="J445" s="16"/>
      <c r="K445" s="17"/>
      <c r="L445" s="16"/>
    </row>
    <row r="446" spans="1:12" ht="15" customHeight="1" thickBot="1" x14ac:dyDescent="0.2">
      <c r="B446" s="133" t="s">
        <v>57</v>
      </c>
      <c r="C446" s="134"/>
      <c r="D446" s="57">
        <f t="shared" ref="D446:I446" si="45">SUM(D442:D445)</f>
        <v>326</v>
      </c>
      <c r="E446" s="58">
        <f t="shared" si="45"/>
        <v>1</v>
      </c>
      <c r="F446" s="54">
        <f t="shared" si="45"/>
        <v>324</v>
      </c>
      <c r="G446" s="8">
        <f t="shared" si="45"/>
        <v>1</v>
      </c>
      <c r="H446" s="4">
        <f t="shared" si="45"/>
        <v>369</v>
      </c>
      <c r="I446" s="8">
        <f t="shared" si="45"/>
        <v>1</v>
      </c>
      <c r="J446" s="16"/>
      <c r="K446" s="17"/>
      <c r="L446" s="16"/>
    </row>
    <row r="447" spans="1:12" ht="15" customHeight="1" x14ac:dyDescent="0.15">
      <c r="A447" s="7"/>
    </row>
    <row r="448" spans="1:12" ht="15" customHeight="1" thickBot="1" x14ac:dyDescent="0.2">
      <c r="A448" s="7" t="s">
        <v>176</v>
      </c>
    </row>
    <row r="449" spans="2:13" ht="15" customHeight="1" x14ac:dyDescent="0.15">
      <c r="B449" s="7"/>
      <c r="F449" s="131" t="s">
        <v>262</v>
      </c>
      <c r="G449" s="132"/>
      <c r="H449" s="149" t="s">
        <v>59</v>
      </c>
      <c r="I449" s="150"/>
      <c r="J449" s="149" t="s">
        <v>85</v>
      </c>
      <c r="K449" s="149"/>
      <c r="L449" s="174"/>
      <c r="M449" s="145"/>
    </row>
    <row r="450" spans="2:13" ht="15" customHeight="1" x14ac:dyDescent="0.15">
      <c r="B450" s="28">
        <v>1</v>
      </c>
      <c r="C450" s="175" t="s">
        <v>177</v>
      </c>
      <c r="D450" s="175"/>
      <c r="E450" s="175"/>
      <c r="F450" s="68">
        <v>120</v>
      </c>
      <c r="G450" s="56">
        <f>F450/F457</f>
        <v>0.3669724770642202</v>
      </c>
      <c r="H450" s="15">
        <v>109</v>
      </c>
      <c r="I450" s="8">
        <f>H450/H457</f>
        <v>0.33538461538461539</v>
      </c>
      <c r="J450" s="15">
        <v>138</v>
      </c>
      <c r="K450" s="11">
        <v>0.374</v>
      </c>
      <c r="L450" s="22"/>
      <c r="M450" s="44"/>
    </row>
    <row r="451" spans="2:13" ht="15" customHeight="1" x14ac:dyDescent="0.15">
      <c r="B451" s="9">
        <v>2</v>
      </c>
      <c r="C451" s="142" t="s">
        <v>178</v>
      </c>
      <c r="D451" s="142"/>
      <c r="E451" s="142"/>
      <c r="F451" s="68">
        <v>130</v>
      </c>
      <c r="G451" s="56">
        <f>F451/F457</f>
        <v>0.39755351681957185</v>
      </c>
      <c r="H451" s="15">
        <v>137</v>
      </c>
      <c r="I451" s="8">
        <f>H451/H457</f>
        <v>0.42153846153846153</v>
      </c>
      <c r="J451" s="15">
        <v>141</v>
      </c>
      <c r="K451" s="11">
        <v>0.38200000000000001</v>
      </c>
      <c r="L451" s="22"/>
      <c r="M451" s="44"/>
    </row>
    <row r="452" spans="2:13" ht="15" customHeight="1" x14ac:dyDescent="0.15">
      <c r="B452" s="9">
        <v>3</v>
      </c>
      <c r="C452" s="142" t="s">
        <v>179</v>
      </c>
      <c r="D452" s="142"/>
      <c r="E452" s="142"/>
      <c r="F452" s="68">
        <v>67</v>
      </c>
      <c r="G452" s="56">
        <f>F452/F457</f>
        <v>0.20489296636085627</v>
      </c>
      <c r="H452" s="15">
        <v>69</v>
      </c>
      <c r="I452" s="8">
        <f>H452/H457</f>
        <v>0.21230769230769231</v>
      </c>
      <c r="J452" s="15">
        <v>73</v>
      </c>
      <c r="K452" s="11">
        <v>0.19800000000000001</v>
      </c>
      <c r="L452" s="105"/>
      <c r="M452" s="44"/>
    </row>
    <row r="453" spans="2:13" ht="15" customHeight="1" x14ac:dyDescent="0.15">
      <c r="B453" s="9">
        <v>4</v>
      </c>
      <c r="C453" s="175" t="s">
        <v>180</v>
      </c>
      <c r="D453" s="175"/>
      <c r="E453" s="175"/>
      <c r="F453" s="68">
        <v>1</v>
      </c>
      <c r="G453" s="56">
        <f>F453/F457</f>
        <v>3.0581039755351682E-3</v>
      </c>
      <c r="H453" s="15">
        <v>3</v>
      </c>
      <c r="I453" s="8">
        <f>H453/H457</f>
        <v>9.2307692307692316E-3</v>
      </c>
      <c r="J453" s="46">
        <v>4</v>
      </c>
      <c r="K453" s="11">
        <v>1.0999999999999999E-2</v>
      </c>
      <c r="L453" s="22"/>
      <c r="M453" s="44"/>
    </row>
    <row r="454" spans="2:13" ht="15" customHeight="1" x14ac:dyDescent="0.15">
      <c r="B454" s="9">
        <v>5</v>
      </c>
      <c r="C454" s="21" t="s">
        <v>181</v>
      </c>
      <c r="D454" s="15"/>
      <c r="E454" s="15"/>
      <c r="F454" s="74">
        <v>1</v>
      </c>
      <c r="G454" s="56">
        <f>F454/F457</f>
        <v>3.0581039755351682E-3</v>
      </c>
      <c r="H454" s="46">
        <v>0</v>
      </c>
      <c r="I454" s="8">
        <f>H454/H457</f>
        <v>0</v>
      </c>
      <c r="J454" s="46">
        <v>5</v>
      </c>
      <c r="K454" s="11">
        <v>1.3000000000000001E-2</v>
      </c>
      <c r="L454" s="22"/>
      <c r="M454" s="44"/>
    </row>
    <row r="455" spans="2:13" ht="15" customHeight="1" x14ac:dyDescent="0.15">
      <c r="B455" s="9">
        <v>6</v>
      </c>
      <c r="C455" s="21" t="s">
        <v>7</v>
      </c>
      <c r="D455" s="15"/>
      <c r="E455" s="15"/>
      <c r="F455" s="74">
        <v>8</v>
      </c>
      <c r="G455" s="56">
        <f>F455/F457</f>
        <v>2.4464831804281346E-2</v>
      </c>
      <c r="H455" s="46">
        <v>4</v>
      </c>
      <c r="I455" s="8">
        <f>H455/H457</f>
        <v>1.2307692307692308E-2</v>
      </c>
      <c r="J455" s="46">
        <v>8</v>
      </c>
      <c r="K455" s="11">
        <v>2.1999999999999999E-2</v>
      </c>
      <c r="L455" s="106"/>
      <c r="M455" s="103"/>
    </row>
    <row r="456" spans="2:13" ht="15" customHeight="1" x14ac:dyDescent="0.15">
      <c r="B456" s="9">
        <v>7</v>
      </c>
      <c r="C456" s="21" t="s">
        <v>72</v>
      </c>
      <c r="D456" s="15"/>
      <c r="E456" s="15"/>
      <c r="F456" s="83" t="s">
        <v>92</v>
      </c>
      <c r="G456" s="84" t="s">
        <v>92</v>
      </c>
      <c r="H456" s="30">
        <v>3</v>
      </c>
      <c r="I456" s="8">
        <f>H456/H457</f>
        <v>9.2307692307692316E-3</v>
      </c>
      <c r="J456" s="93" t="s">
        <v>155</v>
      </c>
      <c r="K456" s="37" t="s">
        <v>155</v>
      </c>
      <c r="L456" s="22"/>
      <c r="M456" s="44"/>
    </row>
    <row r="457" spans="2:13" ht="15" customHeight="1" thickBot="1" x14ac:dyDescent="0.2">
      <c r="B457" s="129" t="s">
        <v>57</v>
      </c>
      <c r="C457" s="130"/>
      <c r="D457" s="130"/>
      <c r="E457" s="130"/>
      <c r="F457" s="63">
        <f t="shared" ref="F457:K457" si="46">SUM(F450:F456)</f>
        <v>327</v>
      </c>
      <c r="G457" s="73">
        <f t="shared" si="46"/>
        <v>1</v>
      </c>
      <c r="H457" s="15">
        <f t="shared" si="46"/>
        <v>325</v>
      </c>
      <c r="I457" s="27">
        <f t="shared" si="46"/>
        <v>1</v>
      </c>
      <c r="J457" s="31">
        <f t="shared" si="46"/>
        <v>369</v>
      </c>
      <c r="K457" s="26">
        <f t="shared" si="46"/>
        <v>1</v>
      </c>
      <c r="L457" s="88"/>
      <c r="M457" s="44"/>
    </row>
    <row r="458" spans="2:13" ht="15" customHeight="1" x14ac:dyDescent="0.15">
      <c r="B458" s="108"/>
      <c r="C458" s="108"/>
      <c r="D458" s="108"/>
      <c r="E458" s="108"/>
      <c r="F458" s="17"/>
      <c r="G458" s="36"/>
      <c r="H458" s="17"/>
      <c r="I458" s="36"/>
      <c r="J458" s="16"/>
      <c r="K458" s="36"/>
      <c r="L458" s="16"/>
      <c r="M458" s="44"/>
    </row>
    <row r="459" spans="2:13" ht="15" customHeight="1" x14ac:dyDescent="0.15">
      <c r="B459" s="108"/>
      <c r="C459" s="108"/>
      <c r="D459" s="108"/>
      <c r="E459" s="108"/>
      <c r="F459" s="17"/>
      <c r="G459" s="36"/>
      <c r="H459" s="17"/>
      <c r="I459" s="36"/>
      <c r="J459" s="16"/>
      <c r="K459" s="36"/>
      <c r="L459" s="16"/>
      <c r="M459" s="44"/>
    </row>
    <row r="460" spans="2:13" ht="15" customHeight="1" x14ac:dyDescent="0.15">
      <c r="B460" s="108"/>
      <c r="C460" s="108"/>
      <c r="D460" s="108"/>
      <c r="E460" s="108"/>
      <c r="F460" s="17"/>
      <c r="G460" s="36"/>
      <c r="H460" s="17"/>
      <c r="I460" s="36"/>
      <c r="J460" s="16"/>
      <c r="K460" s="36"/>
      <c r="L460" s="16"/>
      <c r="M460" s="44"/>
    </row>
    <row r="461" spans="2:13" ht="15" customHeight="1" x14ac:dyDescent="0.15">
      <c r="B461" s="108"/>
      <c r="C461" s="108"/>
      <c r="D461" s="108"/>
      <c r="E461" s="108"/>
      <c r="F461" s="17"/>
      <c r="G461" s="36"/>
      <c r="H461" s="17"/>
      <c r="I461" s="36"/>
      <c r="J461" s="16"/>
      <c r="K461" s="36"/>
      <c r="L461" s="16"/>
      <c r="M461" s="44"/>
    </row>
    <row r="462" spans="2:13" ht="15" customHeight="1" x14ac:dyDescent="0.15">
      <c r="B462" s="108"/>
      <c r="C462" s="108"/>
      <c r="D462" s="108"/>
      <c r="E462" s="108"/>
      <c r="F462" s="17"/>
      <c r="G462" s="36"/>
      <c r="H462" s="17"/>
      <c r="I462" s="36"/>
      <c r="J462" s="16"/>
      <c r="K462" s="36"/>
      <c r="L462" s="16"/>
      <c r="M462" s="44"/>
    </row>
    <row r="463" spans="2:13" ht="15" customHeight="1" x14ac:dyDescent="0.15">
      <c r="B463" s="108"/>
      <c r="C463" s="108"/>
      <c r="D463" s="108"/>
      <c r="E463" s="108"/>
      <c r="F463" s="17"/>
      <c r="G463" s="36"/>
      <c r="H463" s="17"/>
      <c r="I463" s="36"/>
      <c r="J463" s="16"/>
      <c r="K463" s="36"/>
      <c r="L463" s="16"/>
      <c r="M463" s="44"/>
    </row>
    <row r="464" spans="2:13" ht="15" customHeight="1" x14ac:dyDescent="0.15">
      <c r="B464" s="108"/>
      <c r="C464" s="108"/>
      <c r="D464" s="108"/>
      <c r="E464" s="108"/>
      <c r="F464" s="17"/>
      <c r="G464" s="36"/>
      <c r="H464" s="17"/>
      <c r="I464" s="36"/>
      <c r="J464" s="16"/>
      <c r="K464" s="36"/>
      <c r="L464" s="16"/>
      <c r="M464" s="44"/>
    </row>
    <row r="465" spans="1:13" ht="15" customHeight="1" x14ac:dyDescent="0.15">
      <c r="B465" s="108"/>
      <c r="C465" s="108"/>
      <c r="D465" s="108"/>
      <c r="E465" s="108"/>
      <c r="F465" s="17"/>
      <c r="G465" s="36"/>
      <c r="H465" s="17"/>
      <c r="I465" s="36"/>
      <c r="J465" s="16"/>
      <c r="K465" s="36"/>
      <c r="L465" s="16"/>
      <c r="M465" s="44"/>
    </row>
    <row r="466" spans="1:13" ht="15" customHeight="1" x14ac:dyDescent="0.15">
      <c r="B466" s="108"/>
      <c r="C466" s="108"/>
      <c r="D466" s="108"/>
      <c r="E466" s="108"/>
      <c r="F466" s="17"/>
      <c r="G466" s="36"/>
      <c r="H466" s="17"/>
      <c r="I466" s="36"/>
      <c r="J466" s="16"/>
      <c r="K466" s="36"/>
      <c r="L466" s="16"/>
      <c r="M466" s="44"/>
    </row>
    <row r="467" spans="1:13" ht="15" customHeight="1" thickBot="1" x14ac:dyDescent="0.2">
      <c r="A467" s="1" t="s">
        <v>182</v>
      </c>
    </row>
    <row r="468" spans="1:13" ht="15" customHeight="1" x14ac:dyDescent="0.15">
      <c r="C468" s="9"/>
      <c r="D468" s="15"/>
      <c r="E468" s="15"/>
      <c r="F468" s="131" t="s">
        <v>262</v>
      </c>
      <c r="G468" s="132"/>
      <c r="H468" s="149" t="s">
        <v>59</v>
      </c>
      <c r="I468" s="150"/>
      <c r="J468" s="149" t="s">
        <v>37</v>
      </c>
      <c r="K468" s="149"/>
      <c r="L468" s="167"/>
      <c r="M468" s="168"/>
    </row>
    <row r="469" spans="1:13" ht="15" customHeight="1" x14ac:dyDescent="0.15">
      <c r="C469" s="138" t="s">
        <v>183</v>
      </c>
      <c r="D469" s="139"/>
      <c r="E469" s="139"/>
      <c r="F469" s="68">
        <v>230</v>
      </c>
      <c r="G469" s="56">
        <f>F469/F483</f>
        <v>0.30104712041884818</v>
      </c>
      <c r="H469" s="15">
        <v>262</v>
      </c>
      <c r="I469" s="8">
        <f>H469/H483</f>
        <v>0.32873274780426598</v>
      </c>
      <c r="J469" s="15">
        <v>270</v>
      </c>
      <c r="K469" s="11">
        <f>J469/J483</f>
        <v>0.30646992054483541</v>
      </c>
      <c r="L469" s="88"/>
      <c r="M469" s="36"/>
    </row>
    <row r="470" spans="1:13" ht="15" customHeight="1" x14ac:dyDescent="0.15">
      <c r="C470" s="19" t="s">
        <v>184</v>
      </c>
      <c r="D470" s="30"/>
      <c r="E470" s="30"/>
      <c r="F470" s="68">
        <v>95</v>
      </c>
      <c r="G470" s="56">
        <f>F470/F483</f>
        <v>0.1243455497382199</v>
      </c>
      <c r="H470" s="15">
        <v>112</v>
      </c>
      <c r="I470" s="8">
        <f>H470/H483</f>
        <v>0.14052697616060225</v>
      </c>
      <c r="J470" s="15">
        <v>150</v>
      </c>
      <c r="K470" s="11">
        <f>J470/J483</f>
        <v>0.170261066969353</v>
      </c>
      <c r="L470" s="88"/>
      <c r="M470" s="36"/>
    </row>
    <row r="471" spans="1:13" ht="15" customHeight="1" x14ac:dyDescent="0.15">
      <c r="C471" s="19" t="s">
        <v>185</v>
      </c>
      <c r="D471" s="30"/>
      <c r="E471" s="30"/>
      <c r="F471" s="68">
        <v>101</v>
      </c>
      <c r="G471" s="56">
        <f>F471/F483</f>
        <v>0.13219895287958114</v>
      </c>
      <c r="H471" s="15">
        <v>122</v>
      </c>
      <c r="I471" s="8">
        <f>H471/H483</f>
        <v>0.15307402760351319</v>
      </c>
      <c r="J471" s="15">
        <v>132</v>
      </c>
      <c r="K471" s="11">
        <f>J471/J483</f>
        <v>0.14982973893303064</v>
      </c>
      <c r="L471" s="88"/>
      <c r="M471" s="36"/>
    </row>
    <row r="472" spans="1:13" ht="15" customHeight="1" x14ac:dyDescent="0.15">
      <c r="C472" s="19" t="s">
        <v>8</v>
      </c>
      <c r="D472" s="30"/>
      <c r="E472" s="30"/>
      <c r="F472" s="68">
        <v>79</v>
      </c>
      <c r="G472" s="56">
        <f>F472/F483</f>
        <v>0.10340314136125654</v>
      </c>
      <c r="H472" s="15">
        <v>79</v>
      </c>
      <c r="I472" s="8">
        <f>H472/H483</f>
        <v>9.9121706398996243E-2</v>
      </c>
      <c r="J472" s="15">
        <v>92</v>
      </c>
      <c r="K472" s="11">
        <f>J472/J483</f>
        <v>0.10442678774120318</v>
      </c>
      <c r="L472" s="90"/>
      <c r="M472" s="89"/>
    </row>
    <row r="473" spans="1:13" ht="15" customHeight="1" x14ac:dyDescent="0.15">
      <c r="C473" s="19" t="s">
        <v>111</v>
      </c>
      <c r="D473" s="30"/>
      <c r="E473" s="30"/>
      <c r="F473" s="68">
        <v>52</v>
      </c>
      <c r="G473" s="56">
        <f>F473/F483</f>
        <v>6.8062827225130892E-2</v>
      </c>
      <c r="H473" s="15">
        <v>67</v>
      </c>
      <c r="I473" s="8">
        <f>H473/H483</f>
        <v>8.4065244667503133E-2</v>
      </c>
      <c r="J473" s="15">
        <v>54</v>
      </c>
      <c r="K473" s="11">
        <f>J473/J483</f>
        <v>6.1293984108967081E-2</v>
      </c>
      <c r="L473" s="90"/>
      <c r="M473" s="89"/>
    </row>
    <row r="474" spans="1:13" ht="15" customHeight="1" x14ac:dyDescent="0.15">
      <c r="C474" s="138" t="s">
        <v>16</v>
      </c>
      <c r="D474" s="139"/>
      <c r="E474" s="139"/>
      <c r="F474" s="68">
        <v>25</v>
      </c>
      <c r="G474" s="56">
        <f>F474/F483</f>
        <v>3.2722513089005235E-2</v>
      </c>
      <c r="H474" s="15">
        <v>19</v>
      </c>
      <c r="I474" s="8">
        <f>H474/H483</f>
        <v>2.3839397741530741E-2</v>
      </c>
      <c r="J474" s="15">
        <v>40</v>
      </c>
      <c r="K474" s="11">
        <f>J474/J483</f>
        <v>4.5402951191827468E-2</v>
      </c>
      <c r="L474" s="88"/>
      <c r="M474" s="36"/>
    </row>
    <row r="475" spans="1:13" ht="15" customHeight="1" x14ac:dyDescent="0.15">
      <c r="C475" s="96" t="s">
        <v>186</v>
      </c>
      <c r="D475" s="92"/>
      <c r="E475" s="92"/>
      <c r="F475" s="68">
        <v>33</v>
      </c>
      <c r="G475" s="56">
        <f>F475/F483</f>
        <v>4.3193717277486908E-2</v>
      </c>
      <c r="H475" s="15">
        <v>25</v>
      </c>
      <c r="I475" s="8">
        <f>H475/H483</f>
        <v>3.1367628607277293E-2</v>
      </c>
      <c r="J475" s="15">
        <v>34</v>
      </c>
      <c r="K475" s="11">
        <f>J475/J483</f>
        <v>3.8592508513053347E-2</v>
      </c>
      <c r="L475" s="88"/>
      <c r="M475" s="36"/>
    </row>
    <row r="476" spans="1:13" ht="15" customHeight="1" x14ac:dyDescent="0.15">
      <c r="C476" s="138" t="s">
        <v>187</v>
      </c>
      <c r="D476" s="139"/>
      <c r="E476" s="139"/>
      <c r="F476" s="69">
        <v>19</v>
      </c>
      <c r="G476" s="56">
        <f>F476/F483</f>
        <v>2.4869109947643978E-2</v>
      </c>
      <c r="H476" s="30">
        <v>25</v>
      </c>
      <c r="I476" s="8">
        <f>H476/H483</f>
        <v>3.1367628607277293E-2</v>
      </c>
      <c r="J476" s="30">
        <v>30</v>
      </c>
      <c r="K476" s="11">
        <f>J476/J483</f>
        <v>3.4052213393870601E-2</v>
      </c>
      <c r="L476" s="88"/>
      <c r="M476" s="36"/>
    </row>
    <row r="477" spans="1:13" ht="15" customHeight="1" x14ac:dyDescent="0.15">
      <c r="C477" s="19" t="s">
        <v>110</v>
      </c>
      <c r="D477" s="92"/>
      <c r="E477" s="92"/>
      <c r="F477" s="69">
        <v>31</v>
      </c>
      <c r="G477" s="56">
        <f>F477/F483</f>
        <v>4.0575916230366493E-2</v>
      </c>
      <c r="H477" s="30">
        <v>14</v>
      </c>
      <c r="I477" s="8">
        <f>H477/H483</f>
        <v>1.7565872020075281E-2</v>
      </c>
      <c r="J477" s="30">
        <v>21</v>
      </c>
      <c r="K477" s="11">
        <f>J477/J483</f>
        <v>2.383654937570942E-2</v>
      </c>
      <c r="L477" s="88"/>
      <c r="M477" s="36"/>
    </row>
    <row r="478" spans="1:13" ht="15" customHeight="1" x14ac:dyDescent="0.15">
      <c r="C478" s="19" t="s">
        <v>188</v>
      </c>
      <c r="D478" s="30"/>
      <c r="E478" s="30"/>
      <c r="F478" s="68">
        <v>24</v>
      </c>
      <c r="G478" s="56">
        <f>F478/F483</f>
        <v>3.1413612565445025E-2</v>
      </c>
      <c r="H478" s="15">
        <v>20</v>
      </c>
      <c r="I478" s="8">
        <f>H478/H483</f>
        <v>2.5094102885821833E-2</v>
      </c>
      <c r="J478" s="15">
        <v>9</v>
      </c>
      <c r="K478" s="11">
        <f>J478/J483</f>
        <v>1.021566401816118E-2</v>
      </c>
      <c r="L478" s="88"/>
      <c r="M478" s="36"/>
    </row>
    <row r="479" spans="1:13" ht="15" customHeight="1" x14ac:dyDescent="0.15">
      <c r="C479" s="138" t="s">
        <v>189</v>
      </c>
      <c r="D479" s="139"/>
      <c r="E479" s="139"/>
      <c r="F479" s="69">
        <v>9</v>
      </c>
      <c r="G479" s="56">
        <f>F479/F483</f>
        <v>1.1780104712041885E-2</v>
      </c>
      <c r="H479" s="30">
        <v>10</v>
      </c>
      <c r="I479" s="8">
        <f>H479/H483</f>
        <v>1.2547051442910916E-2</v>
      </c>
      <c r="J479" s="30">
        <v>9</v>
      </c>
      <c r="K479" s="11">
        <f>J479/J483</f>
        <v>1.021566401816118E-2</v>
      </c>
      <c r="L479" s="88"/>
      <c r="M479" s="36"/>
    </row>
    <row r="480" spans="1:13" ht="15" customHeight="1" x14ac:dyDescent="0.15">
      <c r="C480" s="19" t="s">
        <v>34</v>
      </c>
      <c r="D480" s="30"/>
      <c r="E480" s="30"/>
      <c r="F480" s="68">
        <v>8</v>
      </c>
      <c r="G480" s="56">
        <f>F480/F483</f>
        <v>1.0471204188481676E-2</v>
      </c>
      <c r="H480" s="15">
        <v>7</v>
      </c>
      <c r="I480" s="8">
        <f>H480/H483</f>
        <v>8.7829360100376407E-3</v>
      </c>
      <c r="J480" s="15">
        <v>8</v>
      </c>
      <c r="K480" s="11">
        <f>J480/J483</f>
        <v>9.0805902383654935E-3</v>
      </c>
      <c r="L480" s="90"/>
      <c r="M480" s="89"/>
    </row>
    <row r="481" spans="3:13" ht="15" customHeight="1" x14ac:dyDescent="0.15">
      <c r="C481" s="138" t="s">
        <v>190</v>
      </c>
      <c r="D481" s="139"/>
      <c r="E481" s="139"/>
      <c r="F481" s="69">
        <v>24</v>
      </c>
      <c r="G481" s="56">
        <f>F481/F483</f>
        <v>3.1413612565445025E-2</v>
      </c>
      <c r="H481" s="30">
        <v>12</v>
      </c>
      <c r="I481" s="8">
        <f>H481/H483</f>
        <v>1.5056461731493099E-2</v>
      </c>
      <c r="J481" s="30">
        <v>9</v>
      </c>
      <c r="K481" s="11">
        <f>J481/J483</f>
        <v>1.021566401816118E-2</v>
      </c>
      <c r="L481" s="88"/>
      <c r="M481" s="36"/>
    </row>
    <row r="482" spans="3:13" ht="15" customHeight="1" x14ac:dyDescent="0.15">
      <c r="C482" s="9" t="s">
        <v>7</v>
      </c>
      <c r="D482" s="15"/>
      <c r="E482" s="15"/>
      <c r="F482" s="69">
        <v>34</v>
      </c>
      <c r="G482" s="56">
        <f>F482/F483</f>
        <v>4.4502617801047119E-2</v>
      </c>
      <c r="H482" s="30">
        <v>23</v>
      </c>
      <c r="I482" s="8">
        <f>H482/H483</f>
        <v>2.8858218318695106E-2</v>
      </c>
      <c r="J482" s="30">
        <v>23</v>
      </c>
      <c r="K482" s="11">
        <f>J482/J483</f>
        <v>2.6106696935300794E-2</v>
      </c>
      <c r="L482" s="88"/>
      <c r="M482" s="36"/>
    </row>
    <row r="483" spans="3:13" ht="15" customHeight="1" thickBot="1" x14ac:dyDescent="0.2">
      <c r="C483" s="129" t="s">
        <v>104</v>
      </c>
      <c r="D483" s="130"/>
      <c r="E483" s="130"/>
      <c r="F483" s="63">
        <f t="shared" ref="F483:K483" si="47">SUM(F469:F482)</f>
        <v>764</v>
      </c>
      <c r="G483" s="58">
        <f t="shared" si="47"/>
        <v>1</v>
      </c>
      <c r="H483" s="15">
        <f t="shared" si="47"/>
        <v>797</v>
      </c>
      <c r="I483" s="8">
        <f t="shared" si="47"/>
        <v>0.99999999999999989</v>
      </c>
      <c r="J483" s="15">
        <f t="shared" si="47"/>
        <v>881</v>
      </c>
      <c r="K483" s="11">
        <f t="shared" si="47"/>
        <v>1.0000000000000002</v>
      </c>
      <c r="L483" s="88"/>
      <c r="M483" s="36"/>
    </row>
    <row r="484" spans="3:13" ht="15" customHeight="1" x14ac:dyDescent="0.15">
      <c r="C484" s="108"/>
      <c r="D484" s="108"/>
      <c r="E484" s="108"/>
      <c r="F484" s="17"/>
      <c r="G484" s="44"/>
      <c r="H484" s="17"/>
      <c r="I484" s="44"/>
      <c r="J484" s="17"/>
      <c r="K484" s="44"/>
      <c r="L484" s="16"/>
      <c r="M484" s="36"/>
    </row>
    <row r="485" spans="3:13" ht="15" customHeight="1" x14ac:dyDescent="0.15">
      <c r="C485" s="108"/>
      <c r="D485" s="108"/>
      <c r="E485" s="108"/>
      <c r="F485" s="17"/>
      <c r="G485" s="44"/>
      <c r="H485" s="17"/>
      <c r="I485" s="44"/>
      <c r="J485" s="17"/>
      <c r="K485" s="44"/>
      <c r="L485" s="16"/>
      <c r="M485" s="36"/>
    </row>
    <row r="486" spans="3:13" ht="15" customHeight="1" x14ac:dyDescent="0.15">
      <c r="C486" s="108"/>
      <c r="D486" s="108"/>
      <c r="E486" s="108"/>
      <c r="F486" s="17"/>
      <c r="G486" s="44"/>
      <c r="H486" s="17"/>
      <c r="I486" s="44"/>
      <c r="J486" s="17"/>
      <c r="K486" s="44"/>
      <c r="L486" s="16"/>
      <c r="M486" s="36"/>
    </row>
    <row r="487" spans="3:13" ht="15" customHeight="1" x14ac:dyDescent="0.15">
      <c r="C487" s="108"/>
      <c r="D487" s="108"/>
      <c r="E487" s="108"/>
      <c r="F487" s="17"/>
      <c r="G487" s="44"/>
      <c r="H487" s="17"/>
      <c r="I487" s="44"/>
      <c r="J487" s="17"/>
      <c r="K487" s="44"/>
      <c r="L487" s="16"/>
      <c r="M487" s="36"/>
    </row>
    <row r="488" spans="3:13" ht="15" customHeight="1" x14ac:dyDescent="0.15">
      <c r="C488" s="108"/>
      <c r="D488" s="108"/>
      <c r="E488" s="108"/>
      <c r="F488" s="17"/>
      <c r="G488" s="44"/>
      <c r="H488" s="17"/>
      <c r="I488" s="44"/>
      <c r="J488" s="17"/>
      <c r="K488" s="44"/>
      <c r="L488" s="16"/>
      <c r="M488" s="36"/>
    </row>
    <row r="489" spans="3:13" ht="15" customHeight="1" x14ac:dyDescent="0.15">
      <c r="C489" s="108"/>
      <c r="D489" s="108"/>
      <c r="E489" s="108"/>
      <c r="F489" s="17"/>
      <c r="G489" s="44"/>
      <c r="H489" s="17"/>
      <c r="I489" s="44"/>
      <c r="J489" s="17"/>
      <c r="K489" s="44"/>
      <c r="L489" s="16"/>
      <c r="M489" s="36"/>
    </row>
    <row r="490" spans="3:13" ht="15" customHeight="1" x14ac:dyDescent="0.15">
      <c r="C490" s="108"/>
      <c r="D490" s="108"/>
      <c r="E490" s="108"/>
      <c r="F490" s="17"/>
      <c r="G490" s="44"/>
      <c r="H490" s="17"/>
      <c r="I490" s="44"/>
      <c r="J490" s="17"/>
      <c r="K490" s="44"/>
      <c r="L490" s="16"/>
      <c r="M490" s="36"/>
    </row>
    <row r="491" spans="3:13" ht="15" customHeight="1" x14ac:dyDescent="0.15">
      <c r="C491" s="108"/>
      <c r="D491" s="108"/>
      <c r="E491" s="108"/>
      <c r="F491" s="17"/>
      <c r="G491" s="44"/>
      <c r="H491" s="17"/>
      <c r="I491" s="44"/>
      <c r="J491" s="17"/>
      <c r="K491" s="44"/>
      <c r="L491" s="16"/>
      <c r="M491" s="36"/>
    </row>
    <row r="492" spans="3:13" ht="15" customHeight="1" x14ac:dyDescent="0.15">
      <c r="C492" s="108"/>
      <c r="D492" s="108"/>
      <c r="E492" s="108"/>
      <c r="F492" s="17"/>
      <c r="G492" s="44"/>
      <c r="H492" s="17"/>
      <c r="I492" s="44"/>
      <c r="J492" s="17"/>
      <c r="K492" s="44"/>
      <c r="L492" s="16"/>
      <c r="M492" s="36"/>
    </row>
    <row r="493" spans="3:13" ht="15" customHeight="1" x14ac:dyDescent="0.15">
      <c r="C493" s="108"/>
      <c r="D493" s="108"/>
      <c r="E493" s="108"/>
      <c r="F493" s="17"/>
      <c r="G493" s="44"/>
      <c r="H493" s="17"/>
      <c r="I493" s="44"/>
      <c r="J493" s="17"/>
      <c r="K493" s="44"/>
      <c r="L493" s="16"/>
      <c r="M493" s="36"/>
    </row>
    <row r="494" spans="3:13" ht="15" customHeight="1" x14ac:dyDescent="0.15">
      <c r="C494" s="108"/>
      <c r="D494" s="108"/>
      <c r="E494" s="108"/>
      <c r="F494" s="17"/>
      <c r="G494" s="44"/>
      <c r="H494" s="17"/>
      <c r="I494" s="44"/>
      <c r="J494" s="17"/>
      <c r="K494" s="44"/>
      <c r="L494" s="16"/>
      <c r="M494" s="36"/>
    </row>
    <row r="495" spans="3:13" ht="15" customHeight="1" x14ac:dyDescent="0.15">
      <c r="C495" s="108"/>
      <c r="D495" s="108"/>
      <c r="E495" s="108"/>
      <c r="F495" s="17"/>
      <c r="G495" s="44"/>
      <c r="H495" s="17"/>
      <c r="I495" s="44"/>
      <c r="J495" s="17"/>
      <c r="K495" s="44"/>
      <c r="L495" s="16"/>
      <c r="M495" s="36"/>
    </row>
    <row r="496" spans="3:13" ht="15" customHeight="1" x14ac:dyDescent="0.15">
      <c r="C496" s="108"/>
      <c r="D496" s="108"/>
      <c r="E496" s="108"/>
      <c r="F496" s="17"/>
      <c r="G496" s="44"/>
      <c r="H496" s="17"/>
      <c r="I496" s="44"/>
      <c r="J496" s="17"/>
      <c r="K496" s="44"/>
      <c r="L496" s="16"/>
      <c r="M496" s="36"/>
    </row>
    <row r="497" spans="1:16" ht="15" customHeight="1" x14ac:dyDescent="0.15">
      <c r="C497" s="108"/>
      <c r="D497" s="108"/>
      <c r="E497" s="108"/>
      <c r="F497" s="17"/>
      <c r="G497" s="44"/>
      <c r="H497" s="17"/>
      <c r="I497" s="44"/>
      <c r="J497" s="17"/>
      <c r="K497" s="44"/>
      <c r="L497" s="16"/>
      <c r="M497" s="36"/>
    </row>
    <row r="498" spans="1:16" ht="15" customHeight="1" x14ac:dyDescent="0.15">
      <c r="C498" s="108"/>
      <c r="D498" s="108"/>
      <c r="E498" s="108"/>
      <c r="F498" s="17"/>
      <c r="G498" s="44"/>
      <c r="H498" s="17"/>
      <c r="I498" s="44"/>
      <c r="J498" s="17"/>
      <c r="K498" s="44"/>
      <c r="L498" s="16"/>
      <c r="M498" s="36"/>
    </row>
    <row r="499" spans="1:16" ht="15" customHeight="1" x14ac:dyDescent="0.15">
      <c r="C499" s="108"/>
      <c r="D499" s="108"/>
      <c r="E499" s="108"/>
      <c r="F499" s="17"/>
      <c r="G499" s="44"/>
      <c r="H499" s="17"/>
      <c r="I499" s="44"/>
      <c r="J499" s="17"/>
      <c r="K499" s="44"/>
      <c r="L499" s="16"/>
      <c r="M499" s="36"/>
    </row>
    <row r="500" spans="1:16" ht="15" customHeight="1" thickBot="1" x14ac:dyDescent="0.2">
      <c r="A500" s="1" t="s">
        <v>191</v>
      </c>
      <c r="N500" s="16"/>
      <c r="O500" s="17"/>
      <c r="P500" s="16"/>
    </row>
    <row r="501" spans="1:16" ht="15" customHeight="1" x14ac:dyDescent="0.15">
      <c r="A501" s="7"/>
      <c r="B501" s="20"/>
      <c r="C501" s="15"/>
      <c r="D501" s="15"/>
      <c r="E501" s="15"/>
      <c r="F501" s="131" t="s">
        <v>262</v>
      </c>
      <c r="G501" s="132"/>
      <c r="H501" s="154" t="s">
        <v>59</v>
      </c>
      <c r="I501" s="150"/>
      <c r="J501" s="133" t="s">
        <v>85</v>
      </c>
      <c r="K501" s="150"/>
      <c r="L501" s="145"/>
      <c r="M501" s="145"/>
    </row>
    <row r="502" spans="1:16" ht="15" customHeight="1" x14ac:dyDescent="0.15">
      <c r="B502" s="9">
        <v>1</v>
      </c>
      <c r="C502" s="21" t="s">
        <v>192</v>
      </c>
      <c r="D502" s="15"/>
      <c r="E502" s="15"/>
      <c r="F502" s="68">
        <v>241</v>
      </c>
      <c r="G502" s="56">
        <f>F502/F507</f>
        <v>0.77243589743589747</v>
      </c>
      <c r="H502" s="68">
        <v>240</v>
      </c>
      <c r="I502" s="8">
        <f>H502/H507</f>
        <v>0.7384615384615385</v>
      </c>
      <c r="J502" s="9">
        <v>265</v>
      </c>
      <c r="K502" s="8">
        <v>0.72</v>
      </c>
      <c r="L502" s="17"/>
      <c r="M502" s="44"/>
    </row>
    <row r="503" spans="1:16" ht="15" customHeight="1" x14ac:dyDescent="0.15">
      <c r="B503" s="22">
        <v>2</v>
      </c>
      <c r="C503" s="23" t="s">
        <v>193</v>
      </c>
      <c r="E503" s="17"/>
      <c r="F503" s="68">
        <v>41</v>
      </c>
      <c r="G503" s="56">
        <f>F503/F507</f>
        <v>0.13141025641025642</v>
      </c>
      <c r="H503" s="68">
        <v>44</v>
      </c>
      <c r="I503" s="8">
        <f>H503/H507</f>
        <v>0.13538461538461538</v>
      </c>
      <c r="J503" s="19">
        <v>54</v>
      </c>
      <c r="K503" s="25">
        <v>0.14699999999999999</v>
      </c>
      <c r="L503" s="108"/>
      <c r="M503" s="87"/>
    </row>
    <row r="504" spans="1:16" ht="15" customHeight="1" x14ac:dyDescent="0.15">
      <c r="B504" s="9">
        <v>3</v>
      </c>
      <c r="C504" s="23" t="s">
        <v>194</v>
      </c>
      <c r="D504" s="15"/>
      <c r="E504" s="15"/>
      <c r="F504" s="68">
        <v>28</v>
      </c>
      <c r="G504" s="56">
        <f>F504/F507</f>
        <v>8.9743589743589744E-2</v>
      </c>
      <c r="H504" s="68">
        <v>37</v>
      </c>
      <c r="I504" s="8">
        <f>H504/H507</f>
        <v>0.11384615384615385</v>
      </c>
      <c r="J504" s="19">
        <v>45</v>
      </c>
      <c r="K504" s="25">
        <v>0.122</v>
      </c>
      <c r="L504" s="45"/>
      <c r="M504" s="103"/>
    </row>
    <row r="505" spans="1:16" ht="15" customHeight="1" x14ac:dyDescent="0.15">
      <c r="B505" s="22">
        <v>4</v>
      </c>
      <c r="C505" s="21" t="s">
        <v>7</v>
      </c>
      <c r="D505" s="15"/>
      <c r="E505" s="15"/>
      <c r="F505" s="68">
        <v>2</v>
      </c>
      <c r="G505" s="56">
        <f>F505/F507</f>
        <v>6.41025641025641E-3</v>
      </c>
      <c r="H505" s="68">
        <v>2</v>
      </c>
      <c r="I505" s="8">
        <f>H505/H507</f>
        <v>6.1538461538461538E-3</v>
      </c>
      <c r="J505" s="19">
        <v>4</v>
      </c>
      <c r="K505" s="25">
        <v>1.0999999999999999E-2</v>
      </c>
      <c r="L505" s="45"/>
      <c r="M505" s="103"/>
    </row>
    <row r="506" spans="1:16" ht="15" customHeight="1" x14ac:dyDescent="0.15">
      <c r="B506" s="9">
        <v>5</v>
      </c>
      <c r="C506" s="21" t="s">
        <v>72</v>
      </c>
      <c r="D506" s="15"/>
      <c r="E506" s="15"/>
      <c r="F506" s="83" t="s">
        <v>92</v>
      </c>
      <c r="G506" s="84" t="s">
        <v>92</v>
      </c>
      <c r="H506" s="68">
        <v>2</v>
      </c>
      <c r="I506" s="8">
        <f>H506/H507</f>
        <v>6.1538461538461538E-3</v>
      </c>
      <c r="J506" s="95" t="s">
        <v>82</v>
      </c>
      <c r="K506" s="12" t="s">
        <v>82</v>
      </c>
      <c r="L506" s="17"/>
      <c r="M506" s="44"/>
    </row>
    <row r="507" spans="1:16" ht="15" customHeight="1" thickBot="1" x14ac:dyDescent="0.2">
      <c r="B507" s="129" t="s">
        <v>57</v>
      </c>
      <c r="C507" s="130"/>
      <c r="D507" s="130"/>
      <c r="E507" s="130"/>
      <c r="F507" s="63">
        <f t="shared" ref="F507:K507" si="48">SUM(F502:F506)</f>
        <v>312</v>
      </c>
      <c r="G507" s="73">
        <f t="shared" si="48"/>
        <v>1</v>
      </c>
      <c r="H507" s="68">
        <f t="shared" si="48"/>
        <v>325</v>
      </c>
      <c r="I507" s="27">
        <f t="shared" si="48"/>
        <v>1</v>
      </c>
      <c r="J507" s="10">
        <f t="shared" si="48"/>
        <v>368</v>
      </c>
      <c r="K507" s="27">
        <f t="shared" si="48"/>
        <v>1</v>
      </c>
      <c r="L507" s="16"/>
      <c r="M507" s="44"/>
    </row>
    <row r="508" spans="1:16" ht="15" customHeight="1" x14ac:dyDescent="0.15">
      <c r="B508" s="108"/>
      <c r="C508" s="108"/>
      <c r="D508" s="108"/>
      <c r="E508" s="108"/>
      <c r="F508" s="17"/>
      <c r="G508" s="36"/>
      <c r="H508" s="17"/>
      <c r="I508" s="36"/>
      <c r="J508" s="16"/>
      <c r="K508" s="36"/>
      <c r="L508" s="16"/>
      <c r="M508" s="44"/>
    </row>
    <row r="509" spans="1:16" ht="15" customHeight="1" x14ac:dyDescent="0.15">
      <c r="B509" s="108"/>
      <c r="C509" s="108"/>
      <c r="D509" s="108"/>
      <c r="E509" s="108"/>
      <c r="F509" s="17"/>
      <c r="G509" s="36"/>
      <c r="H509" s="17"/>
      <c r="I509" s="36"/>
      <c r="J509" s="16"/>
      <c r="K509" s="36"/>
      <c r="L509" s="16"/>
      <c r="M509" s="44"/>
    </row>
    <row r="510" spans="1:16" ht="15" customHeight="1" x14ac:dyDescent="0.15">
      <c r="B510" s="108"/>
      <c r="C510" s="108"/>
      <c r="D510" s="108"/>
      <c r="E510" s="108"/>
      <c r="F510" s="17"/>
      <c r="G510" s="36"/>
      <c r="H510" s="17"/>
      <c r="I510" s="36"/>
      <c r="J510" s="16"/>
      <c r="K510" s="36"/>
      <c r="L510" s="16"/>
      <c r="M510" s="44"/>
    </row>
    <row r="511" spans="1:16" ht="15" customHeight="1" x14ac:dyDescent="0.15">
      <c r="B511" s="108"/>
      <c r="C511" s="108"/>
      <c r="D511" s="108"/>
      <c r="E511" s="108"/>
      <c r="F511" s="17"/>
      <c r="G511" s="36"/>
      <c r="H511" s="17"/>
      <c r="I511" s="36"/>
      <c r="J511" s="16"/>
      <c r="K511" s="36"/>
      <c r="L511" s="16"/>
      <c r="M511" s="44"/>
    </row>
    <row r="512" spans="1:16" ht="15" customHeight="1" x14ac:dyDescent="0.15">
      <c r="B512" s="108"/>
      <c r="C512" s="108"/>
      <c r="D512" s="108"/>
      <c r="E512" s="108"/>
      <c r="F512" s="17"/>
      <c r="G512" s="36"/>
      <c r="H512" s="17"/>
      <c r="I512" s="36"/>
      <c r="J512" s="16"/>
      <c r="K512" s="36"/>
      <c r="L512" s="16"/>
      <c r="M512" s="44"/>
    </row>
    <row r="513" spans="1:16" ht="15" customHeight="1" x14ac:dyDescent="0.15">
      <c r="B513" s="108"/>
      <c r="C513" s="108"/>
      <c r="D513" s="108"/>
      <c r="E513" s="108"/>
      <c r="F513" s="17"/>
      <c r="G513" s="36"/>
      <c r="H513" s="17"/>
      <c r="I513" s="36"/>
      <c r="J513" s="16"/>
      <c r="K513" s="36"/>
      <c r="L513" s="16"/>
      <c r="M513" s="44"/>
    </row>
    <row r="514" spans="1:16" ht="15" customHeight="1" x14ac:dyDescent="0.15">
      <c r="B514" s="108"/>
      <c r="C514" s="108"/>
      <c r="D514" s="108"/>
      <c r="E514" s="108"/>
      <c r="F514" s="17"/>
      <c r="G514" s="36"/>
      <c r="H514" s="17"/>
      <c r="I514" s="36"/>
      <c r="J514" s="16"/>
      <c r="K514" s="36"/>
      <c r="L514" s="16"/>
      <c r="M514" s="44"/>
    </row>
    <row r="515" spans="1:16" ht="15" customHeight="1" x14ac:dyDescent="0.15">
      <c r="B515" s="108"/>
      <c r="C515" s="108"/>
      <c r="D515" s="108"/>
      <c r="E515" s="108"/>
      <c r="F515" s="17"/>
      <c r="G515" s="36"/>
      <c r="H515" s="17"/>
      <c r="I515" s="36"/>
      <c r="J515" s="16"/>
      <c r="K515" s="36"/>
      <c r="L515" s="16"/>
      <c r="M515" s="44"/>
    </row>
    <row r="516" spans="1:16" ht="15" customHeight="1" x14ac:dyDescent="0.15">
      <c r="B516" s="108"/>
      <c r="C516" s="108"/>
      <c r="D516" s="108"/>
      <c r="E516" s="108"/>
      <c r="F516" s="17"/>
      <c r="G516" s="36"/>
      <c r="H516" s="17"/>
      <c r="I516" s="36"/>
      <c r="J516" s="16"/>
      <c r="K516" s="36"/>
      <c r="L516" s="16"/>
      <c r="M516" s="44"/>
    </row>
    <row r="517" spans="1:16" ht="15" customHeight="1" x14ac:dyDescent="0.15">
      <c r="B517" s="108"/>
      <c r="C517" s="108"/>
      <c r="D517" s="108"/>
      <c r="E517" s="108"/>
      <c r="F517" s="17"/>
      <c r="G517" s="36"/>
      <c r="H517" s="17"/>
      <c r="I517" s="36"/>
      <c r="J517" s="16"/>
      <c r="K517" s="36"/>
      <c r="L517" s="16"/>
      <c r="M517" s="44"/>
    </row>
    <row r="518" spans="1:16" ht="15" customHeight="1" x14ac:dyDescent="0.15">
      <c r="B518" s="108"/>
      <c r="C518" s="108"/>
      <c r="D518" s="108"/>
      <c r="E518" s="108"/>
      <c r="F518" s="17"/>
      <c r="G518" s="36"/>
      <c r="H518" s="17"/>
      <c r="I518" s="36"/>
      <c r="J518" s="16"/>
      <c r="K518" s="36"/>
      <c r="L518" s="16"/>
      <c r="M518" s="44"/>
    </row>
    <row r="519" spans="1:16" ht="15" customHeight="1" x14ac:dyDescent="0.15">
      <c r="B519" s="108"/>
      <c r="C519" s="108"/>
      <c r="D519" s="108"/>
      <c r="E519" s="108"/>
      <c r="F519" s="17"/>
      <c r="G519" s="36"/>
      <c r="H519" s="17"/>
      <c r="I519" s="36"/>
      <c r="J519" s="16"/>
      <c r="K519" s="36"/>
      <c r="L519" s="16"/>
      <c r="M519" s="44"/>
    </row>
    <row r="520" spans="1:16" ht="15" customHeight="1" x14ac:dyDescent="0.15">
      <c r="L520" s="17"/>
      <c r="M520" s="17"/>
      <c r="N520" s="16"/>
      <c r="O520" s="17"/>
      <c r="P520" s="16"/>
    </row>
    <row r="521" spans="1:16" ht="15" customHeight="1" x14ac:dyDescent="0.15">
      <c r="L521" s="17"/>
      <c r="M521" s="17"/>
      <c r="N521" s="16"/>
      <c r="O521" s="17"/>
      <c r="P521" s="16"/>
    </row>
    <row r="522" spans="1:16" ht="15" customHeight="1" x14ac:dyDescent="0.15">
      <c r="L522" s="17"/>
      <c r="M522" s="17"/>
      <c r="N522" s="16"/>
      <c r="O522" s="17"/>
      <c r="P522" s="16"/>
    </row>
    <row r="523" spans="1:16" ht="15" customHeight="1" x14ac:dyDescent="0.15">
      <c r="L523" s="17"/>
      <c r="M523" s="17"/>
      <c r="N523" s="16"/>
      <c r="O523" s="17"/>
      <c r="P523" s="16"/>
    </row>
    <row r="524" spans="1:16" ht="15" customHeight="1" x14ac:dyDescent="0.15">
      <c r="L524" s="17"/>
      <c r="M524" s="17"/>
      <c r="N524" s="16"/>
      <c r="O524" s="17"/>
      <c r="P524" s="16"/>
    </row>
    <row r="525" spans="1:16" ht="15" customHeight="1" thickBot="1" x14ac:dyDescent="0.2">
      <c r="A525" s="7" t="s">
        <v>195</v>
      </c>
      <c r="B525" s="7"/>
      <c r="L525" s="17"/>
      <c r="M525" s="17"/>
    </row>
    <row r="526" spans="1:16" ht="15" customHeight="1" x14ac:dyDescent="0.15">
      <c r="A526" s="7"/>
      <c r="B526" s="97"/>
      <c r="C526" s="98"/>
      <c r="D526" s="98"/>
      <c r="E526" s="98"/>
      <c r="F526" s="131" t="s">
        <v>262</v>
      </c>
      <c r="G526" s="132"/>
      <c r="H526" s="149" t="s">
        <v>59</v>
      </c>
      <c r="I526" s="150"/>
      <c r="J526" s="133" t="s">
        <v>85</v>
      </c>
      <c r="K526" s="150"/>
      <c r="L526" s="145"/>
      <c r="M526" s="145"/>
    </row>
    <row r="527" spans="1:16" ht="15" customHeight="1" x14ac:dyDescent="0.15">
      <c r="B527" s="28">
        <v>1</v>
      </c>
      <c r="C527" s="21" t="s">
        <v>196</v>
      </c>
      <c r="D527" s="29"/>
      <c r="E527" s="29"/>
      <c r="F527" s="68">
        <v>20</v>
      </c>
      <c r="G527" s="56">
        <f>F527/F533</f>
        <v>0.48780487804878048</v>
      </c>
      <c r="H527" s="15">
        <v>22</v>
      </c>
      <c r="I527" s="8">
        <f>H527/H533</f>
        <v>0.27160493827160492</v>
      </c>
      <c r="J527" s="9">
        <v>44</v>
      </c>
      <c r="K527" s="8">
        <v>0.45800000000000002</v>
      </c>
      <c r="L527" s="17"/>
      <c r="M527" s="44"/>
    </row>
    <row r="528" spans="1:16" ht="15" customHeight="1" x14ac:dyDescent="0.15">
      <c r="B528" s="9">
        <v>3</v>
      </c>
      <c r="C528" s="173" t="s">
        <v>197</v>
      </c>
      <c r="D528" s="173"/>
      <c r="E528" s="173"/>
      <c r="F528" s="68">
        <v>14</v>
      </c>
      <c r="G528" s="56">
        <f>F528/F533</f>
        <v>0.34146341463414637</v>
      </c>
      <c r="H528" s="15">
        <v>21</v>
      </c>
      <c r="I528" s="8">
        <f>H528/H533</f>
        <v>0.25925925925925924</v>
      </c>
      <c r="J528" s="9">
        <v>26</v>
      </c>
      <c r="K528" s="8">
        <v>0.27100000000000002</v>
      </c>
      <c r="L528" s="43"/>
      <c r="M528" s="44"/>
    </row>
    <row r="529" spans="2:13" ht="15" customHeight="1" x14ac:dyDescent="0.15">
      <c r="B529" s="9">
        <v>4</v>
      </c>
      <c r="C529" s="21" t="s">
        <v>198</v>
      </c>
      <c r="D529" s="15"/>
      <c r="E529" s="15"/>
      <c r="F529" s="74">
        <v>4</v>
      </c>
      <c r="G529" s="56">
        <f>F529/F533</f>
        <v>9.7560975609756101E-2</v>
      </c>
      <c r="H529" s="46">
        <v>11</v>
      </c>
      <c r="I529" s="8">
        <f>H529/H533</f>
        <v>0.13580246913580246</v>
      </c>
      <c r="J529" s="14">
        <v>5</v>
      </c>
      <c r="K529" s="39">
        <v>5.1999999999999998E-2</v>
      </c>
      <c r="L529" s="45"/>
      <c r="M529" s="103"/>
    </row>
    <row r="530" spans="2:13" ht="15" customHeight="1" x14ac:dyDescent="0.15">
      <c r="B530" s="9">
        <v>5</v>
      </c>
      <c r="C530" s="21" t="s">
        <v>199</v>
      </c>
      <c r="D530" s="15"/>
      <c r="E530" s="15"/>
      <c r="F530" s="74">
        <v>1</v>
      </c>
      <c r="G530" s="56">
        <f>F530/F533</f>
        <v>2.4390243902439025E-2</v>
      </c>
      <c r="H530" s="46">
        <v>5</v>
      </c>
      <c r="I530" s="8">
        <f>H530/H533</f>
        <v>6.1728395061728392E-2</v>
      </c>
      <c r="J530" s="14">
        <v>10</v>
      </c>
      <c r="K530" s="39">
        <v>0.104</v>
      </c>
      <c r="L530" s="45"/>
      <c r="M530" s="103"/>
    </row>
    <row r="531" spans="2:13" ht="15" customHeight="1" x14ac:dyDescent="0.15">
      <c r="B531" s="9">
        <v>6</v>
      </c>
      <c r="C531" s="21" t="s">
        <v>160</v>
      </c>
      <c r="D531" s="15"/>
      <c r="E531" s="15"/>
      <c r="F531" s="74">
        <v>2</v>
      </c>
      <c r="G531" s="56">
        <f>F531/F533</f>
        <v>4.878048780487805E-2</v>
      </c>
      <c r="H531" s="46">
        <v>8</v>
      </c>
      <c r="I531" s="8">
        <f>H531/H533</f>
        <v>9.8765432098765427E-2</v>
      </c>
      <c r="J531" s="14">
        <v>11</v>
      </c>
      <c r="K531" s="8">
        <v>0.115</v>
      </c>
      <c r="L531" s="17"/>
      <c r="M531" s="44"/>
    </row>
    <row r="532" spans="2:13" ht="15" customHeight="1" x14ac:dyDescent="0.15">
      <c r="B532" s="9">
        <v>7</v>
      </c>
      <c r="C532" s="21" t="s">
        <v>72</v>
      </c>
      <c r="D532" s="15"/>
      <c r="E532" s="15"/>
      <c r="F532" s="83" t="s">
        <v>92</v>
      </c>
      <c r="G532" s="84" t="s">
        <v>92</v>
      </c>
      <c r="H532" s="30">
        <v>14</v>
      </c>
      <c r="I532" s="8">
        <f>H532/H533</f>
        <v>0.1728395061728395</v>
      </c>
      <c r="J532" s="41" t="s">
        <v>82</v>
      </c>
      <c r="K532" s="40" t="s">
        <v>82</v>
      </c>
      <c r="L532" s="43"/>
      <c r="M532" s="6"/>
    </row>
    <row r="533" spans="2:13" ht="15" customHeight="1" thickBot="1" x14ac:dyDescent="0.2">
      <c r="B533" s="129" t="s">
        <v>57</v>
      </c>
      <c r="C533" s="130"/>
      <c r="D533" s="130"/>
      <c r="E533" s="130"/>
      <c r="F533" s="81">
        <f t="shared" ref="F533:K533" si="49">SUM(F527:F532)</f>
        <v>41</v>
      </c>
      <c r="G533" s="58">
        <f t="shared" si="49"/>
        <v>1</v>
      </c>
      <c r="H533" s="46">
        <f t="shared" si="49"/>
        <v>81</v>
      </c>
      <c r="I533" s="8">
        <f t="shared" si="49"/>
        <v>0.99999999999999989</v>
      </c>
      <c r="J533" s="14">
        <f t="shared" si="49"/>
        <v>96</v>
      </c>
      <c r="K533" s="8">
        <f t="shared" si="49"/>
        <v>1.0000000000000002</v>
      </c>
      <c r="L533" s="43"/>
      <c r="M533" s="6"/>
    </row>
    <row r="534" spans="2:13" ht="15" customHeight="1" x14ac:dyDescent="0.15">
      <c r="B534" s="108"/>
      <c r="C534" s="108"/>
      <c r="D534" s="108"/>
      <c r="E534" s="108"/>
      <c r="F534" s="43"/>
      <c r="G534" s="44"/>
      <c r="H534" s="43"/>
      <c r="I534" s="44"/>
      <c r="J534" s="43"/>
      <c r="K534" s="44"/>
      <c r="L534" s="43"/>
      <c r="M534" s="6"/>
    </row>
    <row r="535" spans="2:13" ht="15" customHeight="1" x14ac:dyDescent="0.15">
      <c r="B535" s="108"/>
      <c r="C535" s="108"/>
      <c r="D535" s="108"/>
      <c r="E535" s="108"/>
      <c r="F535" s="43"/>
      <c r="G535" s="44"/>
      <c r="H535" s="43"/>
      <c r="I535" s="44"/>
      <c r="J535" s="43"/>
      <c r="K535" s="44"/>
      <c r="L535" s="43"/>
      <c r="M535" s="6"/>
    </row>
    <row r="536" spans="2:13" ht="15" customHeight="1" x14ac:dyDescent="0.15">
      <c r="B536" s="108"/>
      <c r="C536" s="108"/>
      <c r="D536" s="108"/>
      <c r="E536" s="108"/>
      <c r="F536" s="43"/>
      <c r="G536" s="44"/>
      <c r="H536" s="43"/>
      <c r="I536" s="44"/>
      <c r="J536" s="43"/>
      <c r="K536" s="44"/>
      <c r="L536" s="43"/>
      <c r="M536" s="6"/>
    </row>
    <row r="537" spans="2:13" ht="15" customHeight="1" x14ac:dyDescent="0.15">
      <c r="B537" s="108"/>
      <c r="C537" s="108"/>
      <c r="D537" s="108"/>
      <c r="E537" s="108"/>
      <c r="F537" s="43"/>
      <c r="G537" s="44"/>
      <c r="H537" s="43"/>
      <c r="I537" s="44"/>
      <c r="J537" s="43"/>
      <c r="K537" s="44"/>
      <c r="L537" s="43"/>
      <c r="M537" s="6"/>
    </row>
    <row r="538" spans="2:13" ht="15" customHeight="1" x14ac:dyDescent="0.15">
      <c r="B538" s="108"/>
      <c r="C538" s="108"/>
      <c r="D538" s="108"/>
      <c r="E538" s="108"/>
      <c r="F538" s="43"/>
      <c r="G538" s="44"/>
      <c r="H538" s="43"/>
      <c r="I538" s="44"/>
      <c r="J538" s="43"/>
      <c r="K538" s="44"/>
      <c r="L538" s="43"/>
      <c r="M538" s="6"/>
    </row>
    <row r="539" spans="2:13" ht="15" customHeight="1" x14ac:dyDescent="0.15">
      <c r="B539" s="108"/>
      <c r="C539" s="108"/>
      <c r="D539" s="108"/>
      <c r="E539" s="108"/>
      <c r="F539" s="43"/>
      <c r="G539" s="44"/>
      <c r="H539" s="43"/>
      <c r="I539" s="44"/>
      <c r="J539" s="43"/>
      <c r="K539" s="44"/>
      <c r="L539" s="43"/>
      <c r="M539" s="6"/>
    </row>
    <row r="540" spans="2:13" ht="15" customHeight="1" x14ac:dyDescent="0.15">
      <c r="B540" s="108"/>
      <c r="C540" s="108"/>
      <c r="D540" s="108"/>
      <c r="E540" s="108"/>
      <c r="F540" s="43"/>
      <c r="G540" s="44"/>
      <c r="H540" s="43"/>
      <c r="I540" s="44"/>
      <c r="J540" s="43"/>
      <c r="K540" s="44"/>
      <c r="L540" s="43"/>
      <c r="M540" s="6"/>
    </row>
    <row r="541" spans="2:13" ht="15" customHeight="1" x14ac:dyDescent="0.15">
      <c r="B541" s="108"/>
      <c r="C541" s="108"/>
      <c r="D541" s="108"/>
      <c r="E541" s="108"/>
      <c r="F541" s="43"/>
      <c r="G541" s="44"/>
      <c r="H541" s="43"/>
      <c r="I541" s="44"/>
      <c r="J541" s="43"/>
      <c r="K541" s="44"/>
      <c r="L541" s="43"/>
      <c r="M541" s="6"/>
    </row>
    <row r="542" spans="2:13" ht="15" customHeight="1" x14ac:dyDescent="0.15">
      <c r="B542" s="108"/>
      <c r="C542" s="108"/>
      <c r="D542" s="108"/>
      <c r="E542" s="108"/>
      <c r="F542" s="43"/>
      <c r="G542" s="44"/>
      <c r="H542" s="43"/>
      <c r="I542" s="44"/>
      <c r="J542" s="43"/>
      <c r="K542" s="44"/>
      <c r="L542" s="43"/>
      <c r="M542" s="6"/>
    </row>
    <row r="543" spans="2:13" ht="15" customHeight="1" x14ac:dyDescent="0.15">
      <c r="B543" s="108"/>
      <c r="C543" s="108"/>
      <c r="D543" s="108"/>
      <c r="E543" s="108"/>
      <c r="F543" s="43"/>
      <c r="G543" s="44"/>
      <c r="H543" s="43"/>
      <c r="I543" s="44"/>
      <c r="J543" s="43"/>
      <c r="K543" s="44"/>
      <c r="L543" s="43"/>
      <c r="M543" s="6"/>
    </row>
    <row r="544" spans="2:13" ht="15" customHeight="1" x14ac:dyDescent="0.15">
      <c r="B544" s="108"/>
      <c r="C544" s="108"/>
      <c r="D544" s="108"/>
      <c r="E544" s="108"/>
      <c r="F544" s="43"/>
      <c r="G544" s="44"/>
      <c r="H544" s="43"/>
      <c r="I544" s="44"/>
      <c r="J544" s="43"/>
      <c r="K544" s="44"/>
      <c r="L544" s="43"/>
      <c r="M544" s="6"/>
    </row>
    <row r="545" spans="1:13" ht="15" customHeight="1" x14ac:dyDescent="0.15">
      <c r="B545" s="108"/>
      <c r="C545" s="108"/>
      <c r="D545" s="108"/>
      <c r="E545" s="108"/>
      <c r="F545" s="43"/>
      <c r="G545" s="44"/>
      <c r="H545" s="43"/>
      <c r="I545" s="44"/>
      <c r="J545" s="43"/>
      <c r="K545" s="44"/>
      <c r="L545" s="43"/>
      <c r="M545" s="6"/>
    </row>
    <row r="546" spans="1:13" ht="15" customHeight="1" x14ac:dyDescent="0.15">
      <c r="B546" s="108"/>
      <c r="C546" s="108"/>
      <c r="D546" s="108"/>
      <c r="E546" s="108"/>
      <c r="F546" s="43"/>
      <c r="G546" s="44"/>
      <c r="H546" s="43"/>
      <c r="I546" s="44"/>
      <c r="J546" s="43"/>
      <c r="K546" s="44"/>
      <c r="L546" s="43"/>
      <c r="M546" s="6"/>
    </row>
    <row r="547" spans="1:13" ht="15" customHeight="1" x14ac:dyDescent="0.15">
      <c r="B547" s="108"/>
      <c r="C547" s="108"/>
      <c r="D547" s="108"/>
      <c r="E547" s="108"/>
      <c r="F547" s="43"/>
      <c r="G547" s="44"/>
      <c r="H547" s="43"/>
      <c r="I547" s="44"/>
      <c r="J547" s="43"/>
      <c r="K547" s="44"/>
      <c r="L547" s="43"/>
      <c r="M547" s="6"/>
    </row>
    <row r="548" spans="1:13" ht="15" customHeight="1" x14ac:dyDescent="0.15">
      <c r="B548" s="108"/>
      <c r="C548" s="108"/>
      <c r="D548" s="108"/>
      <c r="E548" s="108"/>
      <c r="F548" s="43"/>
      <c r="G548" s="44"/>
      <c r="H548" s="43"/>
      <c r="I548" s="44"/>
      <c r="J548" s="43"/>
      <c r="K548" s="44"/>
      <c r="L548" s="43"/>
      <c r="M548" s="6"/>
    </row>
    <row r="549" spans="1:13" ht="15" customHeight="1" x14ac:dyDescent="0.15">
      <c r="B549" s="108"/>
      <c r="C549" s="108"/>
      <c r="D549" s="108"/>
      <c r="E549" s="108"/>
      <c r="F549" s="43"/>
      <c r="G549" s="44"/>
      <c r="H549" s="43"/>
      <c r="I549" s="44"/>
      <c r="J549" s="43"/>
      <c r="K549" s="44"/>
      <c r="L549" s="43"/>
      <c r="M549" s="6"/>
    </row>
    <row r="550" spans="1:13" ht="15" customHeight="1" x14ac:dyDescent="0.15">
      <c r="B550" s="108"/>
      <c r="C550" s="108"/>
      <c r="D550" s="108"/>
      <c r="E550" s="108"/>
      <c r="F550" s="43"/>
      <c r="G550" s="44"/>
      <c r="H550" s="43"/>
      <c r="I550" s="44"/>
      <c r="J550" s="43"/>
      <c r="K550" s="44"/>
      <c r="L550" s="43"/>
      <c r="M550" s="6"/>
    </row>
    <row r="551" spans="1:13" ht="15" customHeight="1" x14ac:dyDescent="0.15">
      <c r="B551" s="17"/>
      <c r="C551" s="42"/>
      <c r="D551" s="17"/>
      <c r="E551" s="17"/>
      <c r="F551" s="43"/>
      <c r="G551" s="44"/>
      <c r="H551" s="43"/>
      <c r="I551" s="44"/>
      <c r="J551" s="43"/>
      <c r="K551" s="6"/>
    </row>
    <row r="552" spans="1:13" ht="15" customHeight="1" thickBot="1" x14ac:dyDescent="0.2">
      <c r="A552" s="1" t="s">
        <v>200</v>
      </c>
      <c r="B552" s="17"/>
      <c r="C552" s="42"/>
      <c r="D552" s="17"/>
      <c r="E552" s="17"/>
      <c r="F552" s="17"/>
      <c r="G552" s="17"/>
      <c r="H552" s="17"/>
      <c r="I552" s="17"/>
      <c r="J552" s="17"/>
      <c r="K552" s="17"/>
    </row>
    <row r="553" spans="1:13" ht="15" customHeight="1" x14ac:dyDescent="0.15">
      <c r="B553" s="95"/>
      <c r="C553" s="30"/>
      <c r="D553" s="131" t="s">
        <v>262</v>
      </c>
      <c r="E553" s="132"/>
      <c r="F553" s="149" t="s">
        <v>59</v>
      </c>
      <c r="G553" s="150"/>
      <c r="H553" s="133" t="s">
        <v>37</v>
      </c>
      <c r="I553" s="150"/>
      <c r="J553" s="16"/>
      <c r="K553" s="17"/>
      <c r="L553" s="16"/>
    </row>
    <row r="554" spans="1:13" ht="15" customHeight="1" x14ac:dyDescent="0.15">
      <c r="B554" s="169" t="s">
        <v>201</v>
      </c>
      <c r="C554" s="170"/>
      <c r="D554" s="68">
        <v>164</v>
      </c>
      <c r="E554" s="56">
        <f>D554/D$559</f>
        <v>0.53074433656957931</v>
      </c>
      <c r="F554" s="15">
        <v>169</v>
      </c>
      <c r="G554" s="8">
        <f>F554/F$559</f>
        <v>0.52647975077881615</v>
      </c>
      <c r="H554" s="9">
        <v>178</v>
      </c>
      <c r="I554" s="8">
        <f>H554/H$559</f>
        <v>0.4903581267217631</v>
      </c>
      <c r="J554" s="16"/>
      <c r="K554" s="17"/>
      <c r="L554" s="16"/>
    </row>
    <row r="555" spans="1:13" ht="15" customHeight="1" x14ac:dyDescent="0.15">
      <c r="B555" s="169" t="s">
        <v>202</v>
      </c>
      <c r="C555" s="170"/>
      <c r="D555" s="68">
        <v>68</v>
      </c>
      <c r="E555" s="56">
        <f>D555/D$559</f>
        <v>0.22006472491909385</v>
      </c>
      <c r="F555" s="15">
        <v>72</v>
      </c>
      <c r="G555" s="8">
        <f>F555/F$559</f>
        <v>0.22429906542056074</v>
      </c>
      <c r="H555" s="9">
        <v>85</v>
      </c>
      <c r="I555" s="8">
        <f>H555/H$559</f>
        <v>0.23415977961432508</v>
      </c>
      <c r="J555" s="16"/>
      <c r="K555" s="17"/>
      <c r="L555" s="16"/>
    </row>
    <row r="556" spans="1:13" ht="15" customHeight="1" x14ac:dyDescent="0.15">
      <c r="B556" s="169" t="s">
        <v>203</v>
      </c>
      <c r="C556" s="170"/>
      <c r="D556" s="68">
        <v>31</v>
      </c>
      <c r="E556" s="56">
        <f>D556/D$559</f>
        <v>0.10032362459546926</v>
      </c>
      <c r="F556" s="15">
        <v>40</v>
      </c>
      <c r="G556" s="8">
        <f>F556/F$559</f>
        <v>0.12461059190031153</v>
      </c>
      <c r="H556" s="9">
        <v>39</v>
      </c>
      <c r="I556" s="8">
        <f>H556/H$559</f>
        <v>0.10743801652892562</v>
      </c>
      <c r="J556" s="16"/>
      <c r="K556" s="17"/>
      <c r="L556" s="16"/>
    </row>
    <row r="557" spans="1:13" ht="15" customHeight="1" x14ac:dyDescent="0.15">
      <c r="B557" s="169" t="s">
        <v>7</v>
      </c>
      <c r="C557" s="170"/>
      <c r="D557" s="68">
        <v>0</v>
      </c>
      <c r="E557" s="56">
        <f>D557/D$559</f>
        <v>0</v>
      </c>
      <c r="F557" s="15">
        <v>1</v>
      </c>
      <c r="G557" s="8">
        <f>F557/F$559</f>
        <v>3.1152647975077881E-3</v>
      </c>
      <c r="H557" s="9">
        <v>2</v>
      </c>
      <c r="I557" s="8">
        <f>H557/H$559</f>
        <v>5.5096418732782371E-3</v>
      </c>
      <c r="J557" s="16"/>
      <c r="K557" s="17"/>
      <c r="L557" s="16"/>
    </row>
    <row r="558" spans="1:13" ht="15" customHeight="1" x14ac:dyDescent="0.15">
      <c r="B558" s="169" t="s">
        <v>15</v>
      </c>
      <c r="C558" s="170"/>
      <c r="D558" s="68">
        <v>46</v>
      </c>
      <c r="E558" s="56">
        <f>D558/D$559</f>
        <v>0.14886731391585761</v>
      </c>
      <c r="F558" s="15">
        <v>39</v>
      </c>
      <c r="G558" s="8">
        <f>F558/F$559</f>
        <v>0.12149532710280374</v>
      </c>
      <c r="H558" s="9">
        <v>59</v>
      </c>
      <c r="I558" s="8">
        <f>H558/H$559</f>
        <v>0.16253443526170799</v>
      </c>
      <c r="J558" s="16"/>
      <c r="K558" s="17"/>
      <c r="L558" s="16"/>
    </row>
    <row r="559" spans="1:13" ht="15" customHeight="1" thickBot="1" x14ac:dyDescent="0.2">
      <c r="B559" s="133" t="s">
        <v>57</v>
      </c>
      <c r="C559" s="134"/>
      <c r="D559" s="57">
        <f t="shared" ref="D559:I559" si="50">SUM(D554:D558)</f>
        <v>309</v>
      </c>
      <c r="E559" s="58">
        <f t="shared" si="50"/>
        <v>1</v>
      </c>
      <c r="F559" s="54">
        <f t="shared" si="50"/>
        <v>321</v>
      </c>
      <c r="G559" s="8">
        <f t="shared" si="50"/>
        <v>1</v>
      </c>
      <c r="H559" s="4">
        <f t="shared" si="50"/>
        <v>363</v>
      </c>
      <c r="I559" s="8">
        <f t="shared" si="50"/>
        <v>1</v>
      </c>
      <c r="J559" s="16"/>
      <c r="K559" s="17"/>
      <c r="L559" s="16"/>
    </row>
    <row r="560" spans="1:13" ht="15" customHeight="1" x14ac:dyDescent="0.15">
      <c r="A560" s="7"/>
    </row>
    <row r="561" spans="1:11" ht="15" customHeight="1" x14ac:dyDescent="0.15">
      <c r="A561" s="7"/>
    </row>
    <row r="562" spans="1:11" ht="15" customHeight="1" thickBot="1" x14ac:dyDescent="0.2">
      <c r="A562" s="7" t="s">
        <v>204</v>
      </c>
    </row>
    <row r="563" spans="1:11" ht="15" customHeight="1" x14ac:dyDescent="0.15">
      <c r="B563" s="171"/>
      <c r="C563" s="172"/>
      <c r="D563" s="131" t="s">
        <v>262</v>
      </c>
      <c r="E563" s="132"/>
      <c r="F563" s="149" t="s">
        <v>59</v>
      </c>
      <c r="G563" s="150"/>
      <c r="H563" s="166" t="s">
        <v>85</v>
      </c>
      <c r="I563" s="166"/>
      <c r="J563" s="167"/>
      <c r="K563" s="168"/>
    </row>
    <row r="564" spans="1:11" ht="15" customHeight="1" x14ac:dyDescent="0.15">
      <c r="B564" s="127" t="s">
        <v>205</v>
      </c>
      <c r="C564" s="165"/>
      <c r="D564" s="68">
        <v>92</v>
      </c>
      <c r="E564" s="56">
        <f t="shared" ref="E564:E584" si="51">D564/D$585</f>
        <v>0.29392971246006389</v>
      </c>
      <c r="F564" s="15">
        <v>94</v>
      </c>
      <c r="G564" s="8">
        <f t="shared" ref="G564:G584" si="52">F564/F$585</f>
        <v>0.28923076923076924</v>
      </c>
      <c r="H564" s="31">
        <v>108</v>
      </c>
      <c r="I564" s="11">
        <f t="shared" ref="I564:I584" si="53">H564/H$585</f>
        <v>0.29268292682926828</v>
      </c>
      <c r="J564" s="88"/>
      <c r="K564" s="44"/>
    </row>
    <row r="565" spans="1:11" ht="15" customHeight="1" x14ac:dyDescent="0.15">
      <c r="B565" s="163" t="s">
        <v>206</v>
      </c>
      <c r="C565" s="164"/>
      <c r="D565" s="68">
        <v>17</v>
      </c>
      <c r="E565" s="56">
        <f t="shared" si="51"/>
        <v>5.4313099041533544E-2</v>
      </c>
      <c r="F565" s="15">
        <v>28</v>
      </c>
      <c r="G565" s="8">
        <f t="shared" si="52"/>
        <v>8.615384615384615E-2</v>
      </c>
      <c r="H565" s="31">
        <v>36</v>
      </c>
      <c r="I565" s="11">
        <f t="shared" si="53"/>
        <v>9.7560975609756101E-2</v>
      </c>
      <c r="J565" s="88"/>
      <c r="K565" s="44"/>
    </row>
    <row r="566" spans="1:11" ht="15" customHeight="1" x14ac:dyDescent="0.15">
      <c r="B566" s="163" t="s">
        <v>17</v>
      </c>
      <c r="C566" s="164"/>
      <c r="D566" s="68">
        <v>16</v>
      </c>
      <c r="E566" s="56">
        <f t="shared" si="51"/>
        <v>5.1118210862619806E-2</v>
      </c>
      <c r="F566" s="15">
        <v>18</v>
      </c>
      <c r="G566" s="8">
        <f t="shared" si="52"/>
        <v>5.5384615384615386E-2</v>
      </c>
      <c r="H566" s="32">
        <v>30</v>
      </c>
      <c r="I566" s="11">
        <f t="shared" si="53"/>
        <v>8.1300813008130079E-2</v>
      </c>
      <c r="J566" s="104"/>
      <c r="K566" s="44"/>
    </row>
    <row r="567" spans="1:11" ht="15" customHeight="1" x14ac:dyDescent="0.15">
      <c r="B567" s="163" t="s">
        <v>22</v>
      </c>
      <c r="C567" s="164"/>
      <c r="D567" s="68">
        <v>15</v>
      </c>
      <c r="E567" s="56">
        <f t="shared" si="51"/>
        <v>4.7923322683706068E-2</v>
      </c>
      <c r="F567" s="15">
        <v>22</v>
      </c>
      <c r="G567" s="8">
        <f t="shared" si="52"/>
        <v>6.7692307692307691E-2</v>
      </c>
      <c r="H567" s="32">
        <v>22</v>
      </c>
      <c r="I567" s="11">
        <f t="shared" si="53"/>
        <v>5.9620596205962058E-2</v>
      </c>
      <c r="J567" s="104"/>
      <c r="K567" s="44"/>
    </row>
    <row r="568" spans="1:11" ht="15" customHeight="1" x14ac:dyDescent="0.15">
      <c r="B568" s="163" t="s">
        <v>207</v>
      </c>
      <c r="C568" s="164"/>
      <c r="D568" s="68">
        <v>15</v>
      </c>
      <c r="E568" s="56">
        <f t="shared" si="51"/>
        <v>4.7923322683706068E-2</v>
      </c>
      <c r="F568" s="15">
        <v>23</v>
      </c>
      <c r="G568" s="8">
        <f t="shared" si="52"/>
        <v>7.0769230769230765E-2</v>
      </c>
      <c r="H568" s="31">
        <v>19</v>
      </c>
      <c r="I568" s="11">
        <f t="shared" si="53"/>
        <v>5.1490514905149054E-2</v>
      </c>
      <c r="J568" s="88"/>
      <c r="K568" s="44"/>
    </row>
    <row r="569" spans="1:11" ht="15" customHeight="1" x14ac:dyDescent="0.15">
      <c r="B569" s="163" t="s">
        <v>208</v>
      </c>
      <c r="C569" s="164"/>
      <c r="D569" s="68">
        <v>14</v>
      </c>
      <c r="E569" s="56">
        <f t="shared" si="51"/>
        <v>4.472843450479233E-2</v>
      </c>
      <c r="F569" s="15">
        <v>10</v>
      </c>
      <c r="G569" s="8">
        <f t="shared" si="52"/>
        <v>3.0769230769230771E-2</v>
      </c>
      <c r="H569" s="32">
        <v>18</v>
      </c>
      <c r="I569" s="11">
        <f t="shared" si="53"/>
        <v>4.878048780487805E-2</v>
      </c>
      <c r="J569" s="104"/>
      <c r="K569" s="44"/>
    </row>
    <row r="570" spans="1:11" ht="15" customHeight="1" x14ac:dyDescent="0.15">
      <c r="B570" s="127" t="s">
        <v>209</v>
      </c>
      <c r="C570" s="165"/>
      <c r="D570" s="68">
        <v>15</v>
      </c>
      <c r="E570" s="56">
        <f t="shared" si="51"/>
        <v>4.7923322683706068E-2</v>
      </c>
      <c r="F570" s="15">
        <v>19</v>
      </c>
      <c r="G570" s="8">
        <f t="shared" si="52"/>
        <v>5.8461538461538461E-2</v>
      </c>
      <c r="H570" s="31">
        <v>15</v>
      </c>
      <c r="I570" s="11">
        <f t="shared" si="53"/>
        <v>4.065040650406504E-2</v>
      </c>
      <c r="J570" s="88"/>
      <c r="K570" s="44"/>
    </row>
    <row r="571" spans="1:11" ht="15" customHeight="1" x14ac:dyDescent="0.15">
      <c r="B571" s="127" t="s">
        <v>18</v>
      </c>
      <c r="C571" s="165"/>
      <c r="D571" s="68">
        <v>18</v>
      </c>
      <c r="E571" s="56">
        <f t="shared" si="51"/>
        <v>5.7507987220447282E-2</v>
      </c>
      <c r="F571" s="15">
        <v>18</v>
      </c>
      <c r="G571" s="8">
        <f t="shared" si="52"/>
        <v>5.5384615384615386E-2</v>
      </c>
      <c r="H571" s="31">
        <v>13</v>
      </c>
      <c r="I571" s="11">
        <f t="shared" si="53"/>
        <v>3.5230352303523033E-2</v>
      </c>
      <c r="J571" s="88"/>
      <c r="K571" s="44"/>
    </row>
    <row r="572" spans="1:11" ht="15" customHeight="1" x14ac:dyDescent="0.15">
      <c r="B572" s="163" t="s">
        <v>210</v>
      </c>
      <c r="C572" s="164"/>
      <c r="D572" s="68">
        <v>14</v>
      </c>
      <c r="E572" s="56">
        <f t="shared" si="51"/>
        <v>4.472843450479233E-2</v>
      </c>
      <c r="F572" s="15">
        <v>12</v>
      </c>
      <c r="G572" s="8">
        <f t="shared" si="52"/>
        <v>3.6923076923076927E-2</v>
      </c>
      <c r="H572" s="31">
        <v>13</v>
      </c>
      <c r="I572" s="11">
        <f t="shared" si="53"/>
        <v>3.5230352303523033E-2</v>
      </c>
      <c r="J572" s="88"/>
      <c r="K572" s="44"/>
    </row>
    <row r="573" spans="1:11" ht="15" customHeight="1" x14ac:dyDescent="0.15">
      <c r="B573" s="163" t="s">
        <v>211</v>
      </c>
      <c r="C573" s="164"/>
      <c r="D573" s="68">
        <v>6</v>
      </c>
      <c r="E573" s="56">
        <f t="shared" si="51"/>
        <v>1.9169329073482427E-2</v>
      </c>
      <c r="F573" s="15">
        <v>4</v>
      </c>
      <c r="G573" s="8">
        <f t="shared" si="52"/>
        <v>1.2307692307692308E-2</v>
      </c>
      <c r="H573" s="31">
        <v>8</v>
      </c>
      <c r="I573" s="11">
        <f t="shared" si="53"/>
        <v>2.1680216802168022E-2</v>
      </c>
      <c r="J573" s="88"/>
      <c r="K573" s="44"/>
    </row>
    <row r="574" spans="1:11" ht="15" customHeight="1" x14ac:dyDescent="0.15">
      <c r="B574" s="163" t="s">
        <v>23</v>
      </c>
      <c r="C574" s="164"/>
      <c r="D574" s="68">
        <v>7</v>
      </c>
      <c r="E574" s="56">
        <f t="shared" si="51"/>
        <v>2.2364217252396165E-2</v>
      </c>
      <c r="F574" s="15">
        <v>11</v>
      </c>
      <c r="G574" s="8">
        <f t="shared" si="52"/>
        <v>3.3846153846153845E-2</v>
      </c>
      <c r="H574" s="31">
        <v>8</v>
      </c>
      <c r="I574" s="11">
        <f t="shared" si="53"/>
        <v>2.1680216802168022E-2</v>
      </c>
      <c r="J574" s="88"/>
      <c r="K574" s="44"/>
    </row>
    <row r="575" spans="1:11" ht="15" customHeight="1" x14ac:dyDescent="0.15">
      <c r="B575" s="127" t="s">
        <v>212</v>
      </c>
      <c r="C575" s="165"/>
      <c r="D575" s="68">
        <v>10</v>
      </c>
      <c r="E575" s="56">
        <f t="shared" si="51"/>
        <v>3.1948881789137379E-2</v>
      </c>
      <c r="F575" s="15">
        <v>7</v>
      </c>
      <c r="G575" s="8">
        <f t="shared" si="52"/>
        <v>2.1538461538461538E-2</v>
      </c>
      <c r="H575" s="31">
        <v>7</v>
      </c>
      <c r="I575" s="11">
        <f t="shared" si="53"/>
        <v>1.8970189701897018E-2</v>
      </c>
      <c r="J575" s="88"/>
      <c r="K575" s="44"/>
    </row>
    <row r="576" spans="1:11" ht="15" customHeight="1" x14ac:dyDescent="0.15">
      <c r="B576" s="163" t="s">
        <v>213</v>
      </c>
      <c r="C576" s="164"/>
      <c r="D576" s="68">
        <v>6</v>
      </c>
      <c r="E576" s="56">
        <f t="shared" si="51"/>
        <v>1.9169329073482427E-2</v>
      </c>
      <c r="F576" s="15">
        <v>3</v>
      </c>
      <c r="G576" s="8">
        <f t="shared" si="52"/>
        <v>9.2307692307692316E-3</v>
      </c>
      <c r="H576" s="31">
        <v>7</v>
      </c>
      <c r="I576" s="11">
        <f t="shared" si="53"/>
        <v>1.8970189701897018E-2</v>
      </c>
      <c r="J576" s="88"/>
      <c r="K576" s="44"/>
    </row>
    <row r="577" spans="2:11" ht="15" customHeight="1" x14ac:dyDescent="0.15">
      <c r="B577" s="163" t="s">
        <v>20</v>
      </c>
      <c r="C577" s="164"/>
      <c r="D577" s="68">
        <v>18</v>
      </c>
      <c r="E577" s="56">
        <f t="shared" si="51"/>
        <v>5.7507987220447282E-2</v>
      </c>
      <c r="F577" s="15">
        <v>12</v>
      </c>
      <c r="G577" s="8">
        <f t="shared" si="52"/>
        <v>3.6923076923076927E-2</v>
      </c>
      <c r="H577" s="31">
        <v>6</v>
      </c>
      <c r="I577" s="11">
        <f t="shared" si="53"/>
        <v>1.6260162601626018E-2</v>
      </c>
      <c r="J577" s="88"/>
      <c r="K577" s="44"/>
    </row>
    <row r="578" spans="2:11" ht="15" customHeight="1" x14ac:dyDescent="0.15">
      <c r="B578" s="163" t="s">
        <v>21</v>
      </c>
      <c r="C578" s="164"/>
      <c r="D578" s="68">
        <v>4</v>
      </c>
      <c r="E578" s="56">
        <f t="shared" si="51"/>
        <v>1.2779552715654952E-2</v>
      </c>
      <c r="F578" s="15">
        <v>6</v>
      </c>
      <c r="G578" s="8">
        <f t="shared" si="52"/>
        <v>1.8461538461538463E-2</v>
      </c>
      <c r="H578" s="31">
        <v>5</v>
      </c>
      <c r="I578" s="11">
        <f t="shared" si="53"/>
        <v>1.3550135501355014E-2</v>
      </c>
      <c r="J578" s="88"/>
      <c r="K578" s="44"/>
    </row>
    <row r="579" spans="2:11" ht="15" customHeight="1" x14ac:dyDescent="0.15">
      <c r="B579" s="163" t="s">
        <v>19</v>
      </c>
      <c r="C579" s="164"/>
      <c r="D579" s="68">
        <v>9</v>
      </c>
      <c r="E579" s="56">
        <f t="shared" si="51"/>
        <v>2.8753993610223641E-2</v>
      </c>
      <c r="F579" s="15">
        <v>7</v>
      </c>
      <c r="G579" s="8">
        <f t="shared" si="52"/>
        <v>2.1538461538461538E-2</v>
      </c>
      <c r="H579" s="31">
        <v>5</v>
      </c>
      <c r="I579" s="11">
        <f t="shared" si="53"/>
        <v>1.3550135501355014E-2</v>
      </c>
      <c r="J579" s="88"/>
      <c r="K579" s="44"/>
    </row>
    <row r="580" spans="2:11" ht="15" customHeight="1" x14ac:dyDescent="0.15">
      <c r="B580" s="163" t="s">
        <v>24</v>
      </c>
      <c r="C580" s="164"/>
      <c r="D580" s="68">
        <v>2</v>
      </c>
      <c r="E580" s="56">
        <f t="shared" si="51"/>
        <v>6.3897763578274758E-3</v>
      </c>
      <c r="F580" s="15">
        <v>5</v>
      </c>
      <c r="G580" s="8">
        <f t="shared" si="52"/>
        <v>1.5384615384615385E-2</v>
      </c>
      <c r="H580" s="31">
        <v>5</v>
      </c>
      <c r="I580" s="11">
        <f t="shared" si="53"/>
        <v>1.3550135501355014E-2</v>
      </c>
      <c r="J580" s="88"/>
      <c r="K580" s="44"/>
    </row>
    <row r="581" spans="2:11" ht="15" customHeight="1" x14ac:dyDescent="0.15">
      <c r="B581" s="127" t="s">
        <v>214</v>
      </c>
      <c r="C581" s="165"/>
      <c r="D581" s="68">
        <v>4</v>
      </c>
      <c r="E581" s="56">
        <f t="shared" si="51"/>
        <v>1.2779552715654952E-2</v>
      </c>
      <c r="F581" s="15">
        <v>3</v>
      </c>
      <c r="G581" s="8">
        <f t="shared" si="52"/>
        <v>9.2307692307692316E-3</v>
      </c>
      <c r="H581" s="31">
        <v>2</v>
      </c>
      <c r="I581" s="11">
        <f t="shared" si="53"/>
        <v>5.4200542005420054E-3</v>
      </c>
      <c r="J581" s="88"/>
      <c r="K581" s="44"/>
    </row>
    <row r="582" spans="2:11" ht="15" customHeight="1" x14ac:dyDescent="0.15">
      <c r="B582" s="163" t="s">
        <v>215</v>
      </c>
      <c r="C582" s="164"/>
      <c r="D582" s="68">
        <v>0</v>
      </c>
      <c r="E582" s="56">
        <f t="shared" si="51"/>
        <v>0</v>
      </c>
      <c r="F582" s="15">
        <v>0</v>
      </c>
      <c r="G582" s="8">
        <f t="shared" si="52"/>
        <v>0</v>
      </c>
      <c r="H582" s="31">
        <v>0</v>
      </c>
      <c r="I582" s="11">
        <f t="shared" si="53"/>
        <v>0</v>
      </c>
      <c r="J582" s="88"/>
      <c r="K582" s="44"/>
    </row>
    <row r="583" spans="2:11" ht="15" customHeight="1" x14ac:dyDescent="0.15">
      <c r="B583" s="127" t="s">
        <v>7</v>
      </c>
      <c r="C583" s="165"/>
      <c r="D583" s="68">
        <v>1</v>
      </c>
      <c r="E583" s="56">
        <f t="shared" si="51"/>
        <v>3.1948881789137379E-3</v>
      </c>
      <c r="F583" s="15">
        <v>7</v>
      </c>
      <c r="G583" s="8">
        <f t="shared" si="52"/>
        <v>2.1538461538461538E-2</v>
      </c>
      <c r="H583" s="31">
        <v>13</v>
      </c>
      <c r="I583" s="11">
        <f t="shared" si="53"/>
        <v>3.5230352303523033E-2</v>
      </c>
      <c r="J583" s="88"/>
      <c r="K583" s="44"/>
    </row>
    <row r="584" spans="2:11" ht="15" customHeight="1" x14ac:dyDescent="0.15">
      <c r="B584" s="163" t="s">
        <v>15</v>
      </c>
      <c r="C584" s="164"/>
      <c r="D584" s="68">
        <v>30</v>
      </c>
      <c r="E584" s="56">
        <f t="shared" si="51"/>
        <v>9.5846645367412137E-2</v>
      </c>
      <c r="F584" s="15">
        <v>16</v>
      </c>
      <c r="G584" s="8">
        <f t="shared" si="52"/>
        <v>4.9230769230769231E-2</v>
      </c>
      <c r="H584" s="31">
        <v>29</v>
      </c>
      <c r="I584" s="11">
        <f t="shared" si="53"/>
        <v>7.8590785907859076E-2</v>
      </c>
      <c r="J584" s="88"/>
      <c r="K584" s="44"/>
    </row>
    <row r="585" spans="2:11" ht="15" customHeight="1" thickBot="1" x14ac:dyDescent="0.2">
      <c r="B585" s="129" t="s">
        <v>104</v>
      </c>
      <c r="C585" s="135"/>
      <c r="D585" s="63">
        <f t="shared" ref="D585:I585" si="54">SUM(D564:D584)</f>
        <v>313</v>
      </c>
      <c r="E585" s="58">
        <f t="shared" si="54"/>
        <v>1</v>
      </c>
      <c r="F585" s="15">
        <f t="shared" si="54"/>
        <v>325</v>
      </c>
      <c r="G585" s="8">
        <f t="shared" si="54"/>
        <v>0.99999999999999989</v>
      </c>
      <c r="H585" s="31">
        <f t="shared" si="54"/>
        <v>369</v>
      </c>
      <c r="I585" s="26">
        <f t="shared" si="54"/>
        <v>0.99999999999999978</v>
      </c>
      <c r="J585" s="88"/>
      <c r="K585" s="36"/>
    </row>
    <row r="586" spans="2:11" ht="15" customHeight="1" x14ac:dyDescent="0.15">
      <c r="B586" s="108"/>
      <c r="C586" s="108"/>
      <c r="D586" s="17"/>
      <c r="E586" s="44"/>
      <c r="F586" s="17"/>
      <c r="G586" s="44"/>
      <c r="H586" s="16"/>
      <c r="I586" s="36"/>
      <c r="J586" s="16"/>
      <c r="K586" s="36"/>
    </row>
    <row r="587" spans="2:11" ht="15" customHeight="1" x14ac:dyDescent="0.15">
      <c r="B587" s="108"/>
      <c r="C587" s="108"/>
      <c r="D587" s="17"/>
      <c r="E587" s="44"/>
      <c r="F587" s="17"/>
      <c r="G587" s="44"/>
      <c r="H587" s="16"/>
      <c r="I587" s="36"/>
      <c r="J587" s="16"/>
      <c r="K587" s="36"/>
    </row>
    <row r="588" spans="2:11" ht="15" customHeight="1" x14ac:dyDescent="0.15">
      <c r="B588" s="108"/>
      <c r="C588" s="108"/>
      <c r="D588" s="17"/>
      <c r="E588" s="44"/>
      <c r="F588" s="17"/>
      <c r="G588" s="44"/>
      <c r="H588" s="16"/>
      <c r="I588" s="36"/>
      <c r="J588" s="16"/>
      <c r="K588" s="36"/>
    </row>
    <row r="589" spans="2:11" ht="15" customHeight="1" x14ac:dyDescent="0.15">
      <c r="B589" s="108"/>
      <c r="C589" s="108"/>
      <c r="D589" s="17"/>
      <c r="E589" s="44"/>
      <c r="F589" s="17"/>
      <c r="G589" s="44"/>
      <c r="H589" s="16"/>
      <c r="I589" s="36"/>
      <c r="J589" s="16"/>
      <c r="K589" s="36"/>
    </row>
    <row r="590" spans="2:11" ht="15" customHeight="1" x14ac:dyDescent="0.15">
      <c r="B590" s="108"/>
      <c r="C590" s="108"/>
      <c r="D590" s="17"/>
      <c r="E590" s="44"/>
      <c r="F590" s="17"/>
      <c r="G590" s="44"/>
      <c r="H590" s="16"/>
      <c r="I590" s="36"/>
      <c r="J590" s="16"/>
      <c r="K590" s="36"/>
    </row>
    <row r="591" spans="2:11" ht="15" customHeight="1" x14ac:dyDescent="0.15">
      <c r="B591" s="108"/>
      <c r="C591" s="108"/>
      <c r="D591" s="17"/>
      <c r="E591" s="44"/>
      <c r="F591" s="17"/>
      <c r="G591" s="44"/>
      <c r="H591" s="16"/>
      <c r="I591" s="36"/>
      <c r="J591" s="16"/>
      <c r="K591" s="36"/>
    </row>
    <row r="592" spans="2:11" ht="15" customHeight="1" x14ac:dyDescent="0.15">
      <c r="B592" s="108"/>
      <c r="C592" s="108"/>
      <c r="D592" s="17"/>
      <c r="E592" s="44"/>
      <c r="F592" s="17"/>
      <c r="G592" s="44"/>
      <c r="H592" s="16"/>
      <c r="I592" s="36"/>
      <c r="J592" s="16"/>
      <c r="K592" s="36"/>
    </row>
    <row r="593" spans="1:11" ht="15" customHeight="1" x14ac:dyDescent="0.15">
      <c r="B593" s="108"/>
      <c r="C593" s="108"/>
      <c r="D593" s="17"/>
      <c r="E593" s="44"/>
      <c r="F593" s="17"/>
      <c r="G593" s="44"/>
      <c r="H593" s="16"/>
      <c r="I593" s="36"/>
      <c r="J593" s="16"/>
      <c r="K593" s="36"/>
    </row>
    <row r="594" spans="1:11" ht="15" customHeight="1" x14ac:dyDescent="0.15">
      <c r="B594" s="108"/>
      <c r="C594" s="108"/>
      <c r="D594" s="17"/>
      <c r="E594" s="44"/>
      <c r="F594" s="17"/>
      <c r="G594" s="44"/>
      <c r="H594" s="16"/>
      <c r="I594" s="36"/>
      <c r="J594" s="16"/>
      <c r="K594" s="36"/>
    </row>
    <row r="595" spans="1:11" ht="15" customHeight="1" x14ac:dyDescent="0.15">
      <c r="B595" s="108"/>
      <c r="C595" s="108"/>
      <c r="D595" s="17"/>
      <c r="E595" s="44"/>
      <c r="F595" s="17"/>
      <c r="G595" s="44"/>
      <c r="H595" s="16"/>
      <c r="I595" s="36"/>
      <c r="J595" s="16"/>
      <c r="K595" s="36"/>
    </row>
    <row r="596" spans="1:11" ht="15" customHeight="1" x14ac:dyDescent="0.15">
      <c r="B596" s="108"/>
      <c r="C596" s="108"/>
      <c r="D596" s="17"/>
      <c r="E596" s="44"/>
      <c r="F596" s="17"/>
      <c r="G596" s="44"/>
      <c r="H596" s="16"/>
      <c r="I596" s="36"/>
      <c r="J596" s="16"/>
      <c r="K596" s="36"/>
    </row>
    <row r="597" spans="1:11" ht="15" customHeight="1" x14ac:dyDescent="0.15">
      <c r="B597" s="108"/>
      <c r="C597" s="108"/>
      <c r="D597" s="17"/>
      <c r="E597" s="44"/>
      <c r="F597" s="17"/>
      <c r="G597" s="44"/>
      <c r="H597" s="16"/>
      <c r="I597" s="36"/>
      <c r="J597" s="16"/>
      <c r="K597" s="36"/>
    </row>
    <row r="598" spans="1:11" ht="15" customHeight="1" x14ac:dyDescent="0.15">
      <c r="B598" s="108"/>
      <c r="C598" s="108"/>
      <c r="D598" s="17"/>
      <c r="E598" s="44"/>
      <c r="F598" s="17"/>
      <c r="G598" s="44"/>
      <c r="H598" s="16"/>
      <c r="I598" s="36"/>
      <c r="J598" s="16"/>
      <c r="K598" s="36"/>
    </row>
    <row r="599" spans="1:11" ht="15" customHeight="1" x14ac:dyDescent="0.15">
      <c r="B599" s="108"/>
      <c r="C599" s="108"/>
      <c r="D599" s="17"/>
      <c r="E599" s="44"/>
      <c r="F599" s="17"/>
      <c r="G599" s="44"/>
      <c r="H599" s="16"/>
      <c r="I599" s="36"/>
      <c r="J599" s="16"/>
      <c r="K599" s="36"/>
    </row>
    <row r="600" spans="1:11" ht="15" customHeight="1" x14ac:dyDescent="0.15">
      <c r="B600" s="108"/>
      <c r="C600" s="108"/>
      <c r="D600" s="17"/>
      <c r="E600" s="44"/>
      <c r="F600" s="17"/>
      <c r="G600" s="44"/>
      <c r="H600" s="16"/>
      <c r="I600" s="36"/>
      <c r="J600" s="16"/>
      <c r="K600" s="36"/>
    </row>
    <row r="601" spans="1:11" ht="15" customHeight="1" x14ac:dyDescent="0.15">
      <c r="B601" s="108"/>
      <c r="C601" s="108"/>
      <c r="D601" s="17"/>
      <c r="E601" s="44"/>
      <c r="F601" s="17"/>
      <c r="G601" s="44"/>
      <c r="H601" s="16"/>
      <c r="I601" s="36"/>
      <c r="J601" s="16"/>
      <c r="K601" s="36"/>
    </row>
    <row r="602" spans="1:11" ht="15" customHeight="1" x14ac:dyDescent="0.15">
      <c r="B602" s="108"/>
      <c r="C602" s="108"/>
      <c r="D602" s="17"/>
      <c r="E602" s="44"/>
      <c r="F602" s="17"/>
      <c r="G602" s="44"/>
      <c r="H602" s="16"/>
      <c r="I602" s="36"/>
      <c r="J602" s="16"/>
      <c r="K602" s="36"/>
    </row>
    <row r="603" spans="1:11" ht="15" customHeight="1" x14ac:dyDescent="0.15">
      <c r="B603" s="108"/>
      <c r="C603" s="108"/>
      <c r="D603" s="17"/>
      <c r="E603" s="44"/>
      <c r="F603" s="17"/>
      <c r="G603" s="44"/>
      <c r="H603" s="16"/>
      <c r="I603" s="36"/>
      <c r="J603" s="16"/>
      <c r="K603" s="36"/>
    </row>
    <row r="604" spans="1:11" ht="15" customHeight="1" x14ac:dyDescent="0.15">
      <c r="B604" s="108"/>
      <c r="C604" s="108"/>
      <c r="D604" s="17"/>
      <c r="E604" s="44"/>
      <c r="F604" s="17"/>
      <c r="G604" s="44"/>
      <c r="H604" s="16"/>
      <c r="I604" s="36"/>
      <c r="J604" s="16"/>
      <c r="K604" s="36"/>
    </row>
    <row r="605" spans="1:11" ht="15" customHeight="1" x14ac:dyDescent="0.15">
      <c r="A605" s="7"/>
    </row>
    <row r="606" spans="1:11" ht="15" customHeight="1" thickBot="1" x14ac:dyDescent="0.2">
      <c r="A606" s="1" t="s">
        <v>216</v>
      </c>
    </row>
    <row r="607" spans="1:11" ht="15" customHeight="1" x14ac:dyDescent="0.15">
      <c r="A607" s="7"/>
      <c r="B607" s="7"/>
      <c r="D607" s="131" t="s">
        <v>262</v>
      </c>
      <c r="E607" s="132"/>
      <c r="F607" s="149" t="s">
        <v>59</v>
      </c>
      <c r="G607" s="150"/>
      <c r="H607" s="133" t="s">
        <v>85</v>
      </c>
      <c r="I607" s="150"/>
      <c r="J607" s="145"/>
      <c r="K607" s="145"/>
    </row>
    <row r="608" spans="1:11" ht="15" customHeight="1" x14ac:dyDescent="0.15">
      <c r="B608" s="141" t="s">
        <v>217</v>
      </c>
      <c r="C608" s="143"/>
      <c r="D608" s="68">
        <v>124</v>
      </c>
      <c r="E608" s="56">
        <f>D608/D$614</f>
        <v>0.3987138263665595</v>
      </c>
      <c r="F608" s="15">
        <v>130</v>
      </c>
      <c r="G608" s="8">
        <f t="shared" ref="G608:G613" si="55">F608/F$614</f>
        <v>0.4</v>
      </c>
      <c r="H608" s="19">
        <v>163</v>
      </c>
      <c r="I608" s="8">
        <f>H608/H$614</f>
        <v>0.44293478260869568</v>
      </c>
      <c r="J608" s="108"/>
      <c r="K608" s="87"/>
    </row>
    <row r="609" spans="1:13" ht="15" customHeight="1" x14ac:dyDescent="0.15">
      <c r="B609" s="141" t="s">
        <v>25</v>
      </c>
      <c r="C609" s="143"/>
      <c r="D609" s="68">
        <v>113</v>
      </c>
      <c r="E609" s="56">
        <f>D609/D$614</f>
        <v>0.36334405144694532</v>
      </c>
      <c r="F609" s="15">
        <v>111</v>
      </c>
      <c r="G609" s="8">
        <f t="shared" si="55"/>
        <v>0.34153846153846151</v>
      </c>
      <c r="H609" s="19">
        <v>111</v>
      </c>
      <c r="I609" s="8">
        <f>H609/H$614</f>
        <v>0.3016304347826087</v>
      </c>
      <c r="J609" s="45"/>
      <c r="K609" s="103"/>
    </row>
    <row r="610" spans="1:13" ht="15" customHeight="1" x14ac:dyDescent="0.15">
      <c r="B610" s="141" t="s">
        <v>280</v>
      </c>
      <c r="C610" s="143"/>
      <c r="D610" s="68">
        <v>42</v>
      </c>
      <c r="E610" s="56">
        <f>D610/D$614</f>
        <v>0.13504823151125403</v>
      </c>
      <c r="F610" s="15">
        <v>64</v>
      </c>
      <c r="G610" s="8">
        <f t="shared" si="55"/>
        <v>0.19692307692307692</v>
      </c>
      <c r="H610" s="19">
        <v>57</v>
      </c>
      <c r="I610" s="8">
        <f>H610/H$614</f>
        <v>0.15489130434782608</v>
      </c>
      <c r="J610" s="45"/>
      <c r="K610" s="103"/>
    </row>
    <row r="611" spans="1:13" ht="15" customHeight="1" x14ac:dyDescent="0.15">
      <c r="B611" s="141" t="s">
        <v>26</v>
      </c>
      <c r="C611" s="143"/>
      <c r="D611" s="68">
        <v>32</v>
      </c>
      <c r="E611" s="56">
        <f>D611/D$614</f>
        <v>0.10289389067524116</v>
      </c>
      <c r="F611" s="15">
        <v>12</v>
      </c>
      <c r="G611" s="8">
        <f t="shared" si="55"/>
        <v>3.6923076923076927E-2</v>
      </c>
      <c r="H611" s="19">
        <v>37</v>
      </c>
      <c r="I611" s="8">
        <f>H611/H$614</f>
        <v>0.10054347826086957</v>
      </c>
      <c r="J611" s="45"/>
      <c r="K611" s="103"/>
    </row>
    <row r="612" spans="1:13" ht="15" customHeight="1" x14ac:dyDescent="0.15">
      <c r="B612" s="141" t="s">
        <v>160</v>
      </c>
      <c r="C612" s="143"/>
      <c r="D612" s="74">
        <v>0</v>
      </c>
      <c r="E612" s="56">
        <f>D612/D$614</f>
        <v>0</v>
      </c>
      <c r="F612" s="46">
        <v>2</v>
      </c>
      <c r="G612" s="8">
        <f t="shared" si="55"/>
        <v>6.1538461538461538E-3</v>
      </c>
      <c r="H612" s="19">
        <v>0</v>
      </c>
      <c r="I612" s="8">
        <f>H612/H$614</f>
        <v>0</v>
      </c>
      <c r="J612" s="45"/>
      <c r="K612" s="103"/>
    </row>
    <row r="613" spans="1:13" ht="15" customHeight="1" x14ac:dyDescent="0.15">
      <c r="B613" s="141" t="s">
        <v>72</v>
      </c>
      <c r="C613" s="143"/>
      <c r="D613" s="83" t="s">
        <v>92</v>
      </c>
      <c r="E613" s="84" t="s">
        <v>92</v>
      </c>
      <c r="F613" s="30">
        <v>6</v>
      </c>
      <c r="G613" s="25">
        <f t="shared" si="55"/>
        <v>1.8461538461538463E-2</v>
      </c>
      <c r="H613" s="95" t="s">
        <v>82</v>
      </c>
      <c r="I613" s="12" t="s">
        <v>82</v>
      </c>
      <c r="J613" s="45"/>
      <c r="K613" s="103"/>
    </row>
    <row r="614" spans="1:13" ht="15" customHeight="1" thickBot="1" x14ac:dyDescent="0.2">
      <c r="B614" s="129" t="s">
        <v>57</v>
      </c>
      <c r="C614" s="135"/>
      <c r="D614" s="63">
        <f t="shared" ref="D614:I614" si="56">SUM(D608:D613)</f>
        <v>311</v>
      </c>
      <c r="E614" s="73">
        <f t="shared" si="56"/>
        <v>0.99999999999999989</v>
      </c>
      <c r="F614" s="15">
        <f t="shared" si="56"/>
        <v>325</v>
      </c>
      <c r="G614" s="27">
        <f t="shared" si="56"/>
        <v>1</v>
      </c>
      <c r="H614" s="10">
        <f t="shared" si="56"/>
        <v>368</v>
      </c>
      <c r="I614" s="27">
        <f t="shared" si="56"/>
        <v>1</v>
      </c>
      <c r="J614" s="16"/>
      <c r="K614" s="36"/>
    </row>
    <row r="615" spans="1:13" ht="15" customHeight="1" x14ac:dyDescent="0.15">
      <c r="F615" s="16"/>
      <c r="G615" s="36"/>
      <c r="H615" s="16"/>
      <c r="J615" s="17"/>
      <c r="K615" s="17"/>
    </row>
    <row r="616" spans="1:13" ht="15" customHeight="1" x14ac:dyDescent="0.15">
      <c r="A616" s="1" t="s">
        <v>218</v>
      </c>
      <c r="L616" s="17"/>
      <c r="M616" s="17"/>
    </row>
    <row r="617" spans="1:13" ht="15" customHeight="1" x14ac:dyDescent="0.15">
      <c r="A617" s="7"/>
      <c r="L617" s="17"/>
      <c r="M617" s="17"/>
    </row>
    <row r="618" spans="1:13" ht="15" customHeight="1" thickBot="1" x14ac:dyDescent="0.2">
      <c r="A618" s="7" t="s">
        <v>219</v>
      </c>
      <c r="L618" s="17"/>
      <c r="M618" s="17"/>
    </row>
    <row r="619" spans="1:13" ht="15" customHeight="1" x14ac:dyDescent="0.15">
      <c r="A619" s="7"/>
      <c r="B619" s="161"/>
      <c r="C619" s="162"/>
      <c r="D619" s="131" t="s">
        <v>262</v>
      </c>
      <c r="E619" s="132"/>
      <c r="F619" s="149" t="s">
        <v>59</v>
      </c>
      <c r="G619" s="150"/>
      <c r="H619" s="133" t="s">
        <v>85</v>
      </c>
      <c r="I619" s="150"/>
      <c r="J619" s="145"/>
      <c r="K619" s="145"/>
    </row>
    <row r="620" spans="1:13" ht="25.5" customHeight="1" x14ac:dyDescent="0.15">
      <c r="B620" s="159" t="s">
        <v>220</v>
      </c>
      <c r="C620" s="160"/>
      <c r="D620" s="68">
        <v>236</v>
      </c>
      <c r="E620" s="56">
        <f>D620/D$623</f>
        <v>0.7239263803680982</v>
      </c>
      <c r="F620" s="15">
        <v>248</v>
      </c>
      <c r="G620" s="8">
        <f>F620/F$623</f>
        <v>0.75840978593272168</v>
      </c>
      <c r="H620" s="19">
        <v>262</v>
      </c>
      <c r="I620" s="25">
        <v>0.71599999999999997</v>
      </c>
      <c r="J620" s="108"/>
      <c r="K620" s="87"/>
    </row>
    <row r="621" spans="1:13" ht="25.5" customHeight="1" x14ac:dyDescent="0.15">
      <c r="B621" s="159" t="s">
        <v>221</v>
      </c>
      <c r="C621" s="160"/>
      <c r="D621" s="68">
        <v>90</v>
      </c>
      <c r="E621" s="56">
        <f>D621/D$623</f>
        <v>0.27607361963190186</v>
      </c>
      <c r="F621" s="15">
        <v>76</v>
      </c>
      <c r="G621" s="8">
        <f>F621/F$623</f>
        <v>0.23241590214067279</v>
      </c>
      <c r="H621" s="9">
        <v>104</v>
      </c>
      <c r="I621" s="8">
        <v>0.28399999999999997</v>
      </c>
      <c r="J621" s="17"/>
      <c r="K621" s="44"/>
    </row>
    <row r="622" spans="1:13" ht="15" customHeight="1" x14ac:dyDescent="0.15">
      <c r="B622" s="133" t="s">
        <v>72</v>
      </c>
      <c r="C622" s="134"/>
      <c r="D622" s="83" t="s">
        <v>92</v>
      </c>
      <c r="E622" s="84" t="s">
        <v>92</v>
      </c>
      <c r="F622" s="30">
        <v>3</v>
      </c>
      <c r="G622" s="25">
        <f>F622/F$623</f>
        <v>9.1743119266055051E-3</v>
      </c>
      <c r="H622" s="95" t="s">
        <v>82</v>
      </c>
      <c r="I622" s="12" t="s">
        <v>82</v>
      </c>
      <c r="J622" s="17"/>
      <c r="K622" s="44"/>
    </row>
    <row r="623" spans="1:13" ht="15" customHeight="1" thickBot="1" x14ac:dyDescent="0.2">
      <c r="B623" s="129" t="s">
        <v>57</v>
      </c>
      <c r="C623" s="135"/>
      <c r="D623" s="63">
        <f>SUM(D620:D622)</f>
        <v>326</v>
      </c>
      <c r="E623" s="73">
        <f>SUM(E620:E622)</f>
        <v>1</v>
      </c>
      <c r="F623" s="15">
        <f>SUM(F620:F622)</f>
        <v>327</v>
      </c>
      <c r="G623" s="27">
        <f>SUM(G620:G622)</f>
        <v>1</v>
      </c>
      <c r="H623" s="10">
        <f>SUM(H620:H622)</f>
        <v>366</v>
      </c>
      <c r="I623" s="27">
        <v>1</v>
      </c>
      <c r="J623" s="16"/>
      <c r="K623" s="36"/>
    </row>
    <row r="624" spans="1:13" ht="15" customHeight="1" x14ac:dyDescent="0.15">
      <c r="B624" s="108"/>
      <c r="C624" s="108"/>
      <c r="D624" s="108"/>
      <c r="E624" s="108"/>
      <c r="F624" s="17"/>
      <c r="G624" s="36"/>
      <c r="H624" s="17"/>
      <c r="I624" s="36"/>
      <c r="J624" s="16"/>
      <c r="K624" s="36"/>
      <c r="L624" s="16"/>
      <c r="M624" s="36"/>
    </row>
    <row r="625" spans="1:14" ht="15" customHeight="1" x14ac:dyDescent="0.15">
      <c r="B625" s="108"/>
      <c r="C625" s="108"/>
      <c r="D625" s="108"/>
      <c r="E625" s="108"/>
      <c r="F625" s="17"/>
      <c r="G625" s="36"/>
      <c r="H625" s="17"/>
      <c r="I625" s="36"/>
      <c r="J625" s="16"/>
      <c r="K625" s="36"/>
      <c r="L625" s="16"/>
      <c r="M625" s="36"/>
    </row>
    <row r="626" spans="1:14" ht="15" customHeight="1" thickBot="1" x14ac:dyDescent="0.2">
      <c r="A626" s="1" t="s">
        <v>222</v>
      </c>
      <c r="B626" s="17"/>
      <c r="C626" s="42"/>
      <c r="D626" s="17"/>
      <c r="E626" s="17"/>
      <c r="F626" s="17"/>
      <c r="G626" s="17"/>
      <c r="H626" s="17"/>
      <c r="I626" s="17"/>
      <c r="J626" s="17"/>
      <c r="K626" s="17"/>
    </row>
    <row r="627" spans="1:14" ht="15" customHeight="1" x14ac:dyDescent="0.15">
      <c r="C627" s="45"/>
      <c r="D627" s="131" t="s">
        <v>262</v>
      </c>
      <c r="E627" s="132"/>
      <c r="F627" s="149" t="s">
        <v>59</v>
      </c>
      <c r="G627" s="150"/>
      <c r="H627" s="133" t="s">
        <v>37</v>
      </c>
      <c r="I627" s="150"/>
      <c r="J627" s="16"/>
      <c r="K627" s="17"/>
      <c r="L627" s="16"/>
    </row>
    <row r="628" spans="1:14" ht="27" customHeight="1" x14ac:dyDescent="0.15">
      <c r="B628" s="155" t="s">
        <v>223</v>
      </c>
      <c r="C628" s="156"/>
      <c r="D628" s="68">
        <v>12</v>
      </c>
      <c r="E628" s="56">
        <f>D628/D$633</f>
        <v>5.0847457627118647E-2</v>
      </c>
      <c r="F628" s="15">
        <v>11</v>
      </c>
      <c r="G628" s="8">
        <f>F628/F$633</f>
        <v>4.4354838709677422E-2</v>
      </c>
      <c r="H628" s="9">
        <v>21</v>
      </c>
      <c r="I628" s="8">
        <f>H628/H$633</f>
        <v>8.0459770114942528E-2</v>
      </c>
      <c r="J628" s="16"/>
      <c r="K628" s="17"/>
      <c r="L628" s="16"/>
    </row>
    <row r="629" spans="1:14" ht="45" customHeight="1" x14ac:dyDescent="0.15">
      <c r="B629" s="157" t="s">
        <v>224</v>
      </c>
      <c r="C629" s="158"/>
      <c r="D629" s="68">
        <v>77</v>
      </c>
      <c r="E629" s="56">
        <f>D629/D$633</f>
        <v>0.32627118644067798</v>
      </c>
      <c r="F629" s="15">
        <v>82</v>
      </c>
      <c r="G629" s="8">
        <f>F629/F$633</f>
        <v>0.33064516129032256</v>
      </c>
      <c r="H629" s="9">
        <v>85</v>
      </c>
      <c r="I629" s="8">
        <f>H629/H$633</f>
        <v>0.32567049808429116</v>
      </c>
      <c r="J629" s="16"/>
      <c r="K629" s="17"/>
      <c r="L629" s="16"/>
    </row>
    <row r="630" spans="1:14" ht="47.25" customHeight="1" x14ac:dyDescent="0.15">
      <c r="B630" s="157" t="s">
        <v>225</v>
      </c>
      <c r="C630" s="158"/>
      <c r="D630" s="68">
        <v>120</v>
      </c>
      <c r="E630" s="56">
        <f>D630/D$633</f>
        <v>0.50847457627118642</v>
      </c>
      <c r="F630" s="15">
        <v>122</v>
      </c>
      <c r="G630" s="8">
        <f>F630/F$633</f>
        <v>0.49193548387096775</v>
      </c>
      <c r="H630" s="9">
        <v>121</v>
      </c>
      <c r="I630" s="8">
        <f>H630/H$633</f>
        <v>0.46360153256704983</v>
      </c>
      <c r="J630" s="16"/>
      <c r="K630" s="17"/>
      <c r="L630" s="16"/>
    </row>
    <row r="631" spans="1:14" ht="29.25" customHeight="1" x14ac:dyDescent="0.15">
      <c r="B631" s="155" t="s">
        <v>226</v>
      </c>
      <c r="C631" s="156"/>
      <c r="D631" s="68">
        <v>15</v>
      </c>
      <c r="E631" s="56">
        <f>D631/D$633</f>
        <v>6.3559322033898302E-2</v>
      </c>
      <c r="F631" s="15">
        <v>23</v>
      </c>
      <c r="G631" s="8">
        <f>F631/F$633</f>
        <v>9.2741935483870969E-2</v>
      </c>
      <c r="H631" s="9">
        <v>21</v>
      </c>
      <c r="I631" s="8">
        <f>H631/H$633</f>
        <v>8.0459770114942528E-2</v>
      </c>
      <c r="J631" s="16"/>
      <c r="K631" s="17"/>
      <c r="L631" s="16"/>
    </row>
    <row r="632" spans="1:14" ht="30" customHeight="1" x14ac:dyDescent="0.15">
      <c r="B632" s="155" t="s">
        <v>227</v>
      </c>
      <c r="C632" s="156"/>
      <c r="D632" s="68">
        <v>12</v>
      </c>
      <c r="E632" s="56">
        <f>D632/D$633</f>
        <v>5.0847457627118647E-2</v>
      </c>
      <c r="F632" s="15">
        <v>10</v>
      </c>
      <c r="G632" s="8">
        <f>F632/F$633</f>
        <v>4.0322580645161289E-2</v>
      </c>
      <c r="H632" s="9">
        <v>13</v>
      </c>
      <c r="I632" s="8">
        <f>H632/H$633</f>
        <v>4.9808429118773943E-2</v>
      </c>
      <c r="J632" s="16"/>
      <c r="K632" s="17"/>
      <c r="L632" s="16"/>
    </row>
    <row r="633" spans="1:14" ht="15" customHeight="1" thickBot="1" x14ac:dyDescent="0.2">
      <c r="B633" s="133" t="s">
        <v>57</v>
      </c>
      <c r="C633" s="134"/>
      <c r="D633" s="57">
        <f t="shared" ref="D633:I633" si="57">SUM(D628:D632)</f>
        <v>236</v>
      </c>
      <c r="E633" s="58">
        <f t="shared" si="57"/>
        <v>0.99999999999999989</v>
      </c>
      <c r="F633" s="54">
        <f t="shared" si="57"/>
        <v>248</v>
      </c>
      <c r="G633" s="8">
        <f t="shared" si="57"/>
        <v>1</v>
      </c>
      <c r="H633" s="4">
        <f t="shared" si="57"/>
        <v>261</v>
      </c>
      <c r="I633" s="8">
        <f t="shared" si="57"/>
        <v>1</v>
      </c>
      <c r="J633" s="16"/>
      <c r="K633" s="17"/>
      <c r="L633" s="16"/>
    </row>
    <row r="634" spans="1:14" ht="15" customHeight="1" x14ac:dyDescent="0.15">
      <c r="C634" s="101"/>
      <c r="D634" s="101"/>
      <c r="E634" s="101"/>
      <c r="F634" s="113"/>
      <c r="G634" s="44"/>
      <c r="H634" s="113"/>
      <c r="I634" s="44"/>
      <c r="J634" s="113"/>
      <c r="K634" s="44"/>
      <c r="L634" s="16"/>
      <c r="M634" s="17"/>
      <c r="N634" s="16"/>
    </row>
    <row r="635" spans="1:14" ht="15" customHeight="1" x14ac:dyDescent="0.15">
      <c r="C635" s="101"/>
      <c r="D635" s="101"/>
      <c r="E635" s="101"/>
      <c r="F635" s="113"/>
      <c r="G635" s="44"/>
      <c r="H635" s="113"/>
      <c r="I635" s="44"/>
      <c r="J635" s="113"/>
      <c r="K635" s="44"/>
      <c r="L635" s="16"/>
      <c r="M635" s="17"/>
      <c r="N635" s="16"/>
    </row>
    <row r="636" spans="1:14" ht="15" customHeight="1" x14ac:dyDescent="0.15">
      <c r="C636" s="101"/>
      <c r="D636" s="101"/>
      <c r="E636" s="101"/>
      <c r="F636" s="113"/>
      <c r="G636" s="44"/>
      <c r="H636" s="113"/>
      <c r="I636" s="44"/>
      <c r="J636" s="113"/>
      <c r="K636" s="44"/>
      <c r="L636" s="16"/>
      <c r="M636" s="17"/>
      <c r="N636" s="16"/>
    </row>
    <row r="637" spans="1:14" ht="15" customHeight="1" x14ac:dyDescent="0.15">
      <c r="C637" s="101"/>
      <c r="D637" s="101"/>
      <c r="E637" s="101"/>
      <c r="F637" s="113"/>
      <c r="G637" s="44"/>
      <c r="H637" s="113"/>
      <c r="I637" s="44"/>
      <c r="J637" s="113"/>
      <c r="K637" s="44"/>
      <c r="L637" s="16"/>
      <c r="M637" s="17"/>
      <c r="N637" s="16"/>
    </row>
    <row r="638" spans="1:14" ht="15" customHeight="1" x14ac:dyDescent="0.15">
      <c r="C638" s="101"/>
      <c r="D638" s="101"/>
      <c r="E638" s="101"/>
      <c r="F638" s="113"/>
      <c r="G638" s="44"/>
      <c r="H638" s="113"/>
      <c r="I638" s="44"/>
      <c r="J638" s="113"/>
      <c r="K638" s="44"/>
      <c r="L638" s="16"/>
      <c r="M638" s="17"/>
      <c r="N638" s="16"/>
    </row>
    <row r="639" spans="1:14" ht="15" customHeight="1" x14ac:dyDescent="0.15">
      <c r="C639" s="101"/>
      <c r="D639" s="101"/>
      <c r="E639" s="101"/>
      <c r="F639" s="113"/>
      <c r="G639" s="44"/>
      <c r="H639" s="113"/>
      <c r="I639" s="44"/>
      <c r="J639" s="113"/>
      <c r="K639" s="44"/>
      <c r="L639" s="16"/>
      <c r="M639" s="17"/>
      <c r="N639" s="16"/>
    </row>
    <row r="640" spans="1:14" ht="15" customHeight="1" x14ac:dyDescent="0.15">
      <c r="C640" s="101"/>
      <c r="D640" s="101"/>
      <c r="E640" s="101"/>
      <c r="F640" s="113"/>
      <c r="G640" s="44"/>
      <c r="H640" s="113"/>
      <c r="I640" s="44"/>
      <c r="J640" s="113"/>
      <c r="K640" s="44"/>
      <c r="L640" s="16"/>
      <c r="M640" s="17"/>
      <c r="N640" s="16"/>
    </row>
    <row r="641" spans="1:14" ht="15" customHeight="1" x14ac:dyDescent="0.15">
      <c r="C641" s="101"/>
      <c r="D641" s="101"/>
      <c r="E641" s="101"/>
      <c r="F641" s="113"/>
      <c r="G641" s="44"/>
      <c r="H641" s="113"/>
      <c r="I641" s="44"/>
      <c r="J641" s="113"/>
      <c r="K641" s="44"/>
      <c r="L641" s="16"/>
      <c r="M641" s="17"/>
      <c r="N641" s="16"/>
    </row>
    <row r="642" spans="1:14" ht="15" customHeight="1" x14ac:dyDescent="0.15">
      <c r="C642" s="101"/>
      <c r="D642" s="101"/>
      <c r="E642" s="101"/>
      <c r="F642" s="113"/>
      <c r="G642" s="44"/>
      <c r="H642" s="113"/>
      <c r="I642" s="44"/>
      <c r="J642" s="113"/>
      <c r="K642" s="44"/>
      <c r="L642" s="16"/>
      <c r="M642" s="17"/>
      <c r="N642" s="16"/>
    </row>
    <row r="643" spans="1:14" ht="15" customHeight="1" x14ac:dyDescent="0.15">
      <c r="C643" s="101"/>
      <c r="D643" s="101"/>
      <c r="E643" s="101"/>
      <c r="F643" s="113"/>
      <c r="G643" s="44"/>
      <c r="H643" s="113"/>
      <c r="I643" s="44"/>
      <c r="J643" s="113"/>
      <c r="K643" s="44"/>
      <c r="L643" s="16"/>
      <c r="M643" s="17"/>
      <c r="N643" s="16"/>
    </row>
    <row r="644" spans="1:14" ht="15" customHeight="1" x14ac:dyDescent="0.15">
      <c r="C644" s="101"/>
      <c r="D644" s="101"/>
      <c r="E644" s="101"/>
      <c r="F644" s="113"/>
      <c r="G644" s="44"/>
      <c r="H644" s="113"/>
      <c r="I644" s="44"/>
      <c r="J644" s="113"/>
      <c r="K644" s="44"/>
      <c r="L644" s="16"/>
      <c r="M644" s="17"/>
      <c r="N644" s="16"/>
    </row>
    <row r="645" spans="1:14" ht="15" customHeight="1" x14ac:dyDescent="0.15">
      <c r="C645" s="101"/>
      <c r="D645" s="101"/>
      <c r="E645" s="101"/>
      <c r="F645" s="113"/>
      <c r="G645" s="44"/>
      <c r="H645" s="113"/>
      <c r="I645" s="44"/>
      <c r="J645" s="113"/>
      <c r="K645" s="44"/>
      <c r="L645" s="16"/>
      <c r="M645" s="17"/>
      <c r="N645" s="16"/>
    </row>
    <row r="646" spans="1:14" ht="15" customHeight="1" x14ac:dyDescent="0.15">
      <c r="C646" s="101"/>
      <c r="D646" s="101"/>
      <c r="E646" s="101"/>
      <c r="F646" s="113"/>
      <c r="G646" s="44"/>
      <c r="H646" s="113"/>
      <c r="I646" s="44"/>
      <c r="J646" s="113"/>
      <c r="K646" s="44"/>
      <c r="L646" s="16"/>
      <c r="M646" s="17"/>
      <c r="N646" s="16"/>
    </row>
    <row r="647" spans="1:14" ht="15" customHeight="1" x14ac:dyDescent="0.15">
      <c r="C647" s="101"/>
      <c r="D647" s="101"/>
      <c r="E647" s="101"/>
      <c r="F647" s="113"/>
      <c r="G647" s="44"/>
      <c r="H647" s="113"/>
      <c r="I647" s="44"/>
      <c r="J647" s="113"/>
      <c r="K647" s="44"/>
      <c r="L647" s="16"/>
      <c r="M647" s="17"/>
      <c r="N647" s="16"/>
    </row>
    <row r="648" spans="1:14" ht="15" customHeight="1" x14ac:dyDescent="0.15">
      <c r="C648" s="101"/>
      <c r="D648" s="101"/>
      <c r="E648" s="101"/>
      <c r="F648" s="113"/>
      <c r="G648" s="44"/>
      <c r="H648" s="113"/>
      <c r="I648" s="44"/>
      <c r="J648" s="113"/>
      <c r="K648" s="44"/>
      <c r="L648" s="16"/>
      <c r="M648" s="17"/>
      <c r="N648" s="16"/>
    </row>
    <row r="649" spans="1:14" ht="15" customHeight="1" x14ac:dyDescent="0.15">
      <c r="A649" s="7" t="s">
        <v>228</v>
      </c>
    </row>
    <row r="650" spans="1:14" ht="15" customHeight="1" thickBot="1" x14ac:dyDescent="0.2">
      <c r="A650" s="7" t="s">
        <v>229</v>
      </c>
    </row>
    <row r="651" spans="1:14" ht="15" customHeight="1" x14ac:dyDescent="0.15">
      <c r="B651" s="129"/>
      <c r="C651" s="130"/>
      <c r="D651" s="130"/>
      <c r="E651" s="135"/>
      <c r="F651" s="131" t="s">
        <v>262</v>
      </c>
      <c r="G651" s="132"/>
      <c r="H651" s="154" t="s">
        <v>59</v>
      </c>
      <c r="I651" s="150"/>
      <c r="J651" s="133" t="s">
        <v>37</v>
      </c>
      <c r="K651" s="150"/>
    </row>
    <row r="652" spans="1:14" ht="15" customHeight="1" x14ac:dyDescent="0.15">
      <c r="B652" s="127" t="s">
        <v>230</v>
      </c>
      <c r="C652" s="128"/>
      <c r="D652" s="128"/>
      <c r="E652" s="91"/>
      <c r="F652" s="68">
        <v>25</v>
      </c>
      <c r="G652" s="56">
        <f t="shared" ref="G652:G660" si="58">F652/F$661</f>
        <v>0.13020833333333334</v>
      </c>
      <c r="H652" s="15">
        <v>36</v>
      </c>
      <c r="I652" s="8">
        <f t="shared" ref="I652:I660" si="59">H652/H$661</f>
        <v>0.22641509433962265</v>
      </c>
      <c r="J652" s="9">
        <v>54</v>
      </c>
      <c r="K652" s="8">
        <f t="shared" ref="K652:K660" si="60">J652/J$661</f>
        <v>0.25233644859813081</v>
      </c>
    </row>
    <row r="653" spans="1:14" ht="15" customHeight="1" x14ac:dyDescent="0.15">
      <c r="B653" s="19" t="s">
        <v>231</v>
      </c>
      <c r="C653" s="30"/>
      <c r="D653" s="30"/>
      <c r="E653" s="30"/>
      <c r="F653" s="68">
        <v>42</v>
      </c>
      <c r="G653" s="56">
        <f t="shared" si="58"/>
        <v>0.21875</v>
      </c>
      <c r="H653" s="15">
        <v>25</v>
      </c>
      <c r="I653" s="8">
        <f t="shared" si="59"/>
        <v>0.15723270440251572</v>
      </c>
      <c r="J653" s="9">
        <v>35</v>
      </c>
      <c r="K653" s="8">
        <f t="shared" si="60"/>
        <v>0.16355140186915887</v>
      </c>
    </row>
    <row r="654" spans="1:14" ht="15" customHeight="1" x14ac:dyDescent="0.15">
      <c r="B654" s="127" t="s">
        <v>232</v>
      </c>
      <c r="C654" s="128"/>
      <c r="D654" s="128"/>
      <c r="E654" s="91"/>
      <c r="F654" s="69">
        <v>38</v>
      </c>
      <c r="G654" s="56">
        <f t="shared" si="58"/>
        <v>0.19791666666666666</v>
      </c>
      <c r="H654" s="30">
        <v>29</v>
      </c>
      <c r="I654" s="8">
        <f t="shared" si="59"/>
        <v>0.18238993710691823</v>
      </c>
      <c r="J654" s="19">
        <v>33</v>
      </c>
      <c r="K654" s="8">
        <f t="shared" si="60"/>
        <v>0.1542056074766355</v>
      </c>
    </row>
    <row r="655" spans="1:14" ht="15" customHeight="1" x14ac:dyDescent="0.15">
      <c r="B655" s="138" t="s">
        <v>233</v>
      </c>
      <c r="C655" s="139"/>
      <c r="D655" s="139"/>
      <c r="E655" s="153"/>
      <c r="F655" s="68">
        <v>22</v>
      </c>
      <c r="G655" s="56">
        <f t="shared" si="58"/>
        <v>0.11458333333333333</v>
      </c>
      <c r="H655" s="15">
        <v>23</v>
      </c>
      <c r="I655" s="8">
        <f t="shared" si="59"/>
        <v>0.14465408805031446</v>
      </c>
      <c r="J655" s="9">
        <v>30</v>
      </c>
      <c r="K655" s="8">
        <f t="shared" si="60"/>
        <v>0.14018691588785046</v>
      </c>
    </row>
    <row r="656" spans="1:14" ht="15" customHeight="1" x14ac:dyDescent="0.15">
      <c r="B656" s="9" t="s">
        <v>234</v>
      </c>
      <c r="C656" s="15"/>
      <c r="D656" s="15"/>
      <c r="E656" s="15"/>
      <c r="F656" s="68">
        <v>17</v>
      </c>
      <c r="G656" s="56">
        <f t="shared" si="58"/>
        <v>8.8541666666666671E-2</v>
      </c>
      <c r="H656" s="15">
        <v>12</v>
      </c>
      <c r="I656" s="8">
        <f t="shared" si="59"/>
        <v>7.5471698113207544E-2</v>
      </c>
      <c r="J656" s="9">
        <v>23</v>
      </c>
      <c r="K656" s="8">
        <f t="shared" si="60"/>
        <v>0.10747663551401869</v>
      </c>
    </row>
    <row r="657" spans="2:11" ht="15" customHeight="1" x14ac:dyDescent="0.15">
      <c r="B657" s="19" t="s">
        <v>235</v>
      </c>
      <c r="C657" s="30"/>
      <c r="D657" s="30"/>
      <c r="E657" s="30"/>
      <c r="F657" s="68">
        <v>23</v>
      </c>
      <c r="G657" s="56">
        <f t="shared" si="58"/>
        <v>0.11979166666666667</v>
      </c>
      <c r="H657" s="15">
        <v>10</v>
      </c>
      <c r="I657" s="8">
        <f t="shared" si="59"/>
        <v>6.2893081761006289E-2</v>
      </c>
      <c r="J657" s="9">
        <v>14</v>
      </c>
      <c r="K657" s="8">
        <f t="shared" si="60"/>
        <v>6.5420560747663545E-2</v>
      </c>
    </row>
    <row r="658" spans="2:11" ht="15" customHeight="1" x14ac:dyDescent="0.15">
      <c r="B658" s="127" t="s">
        <v>236</v>
      </c>
      <c r="C658" s="128"/>
      <c r="D658" s="128"/>
      <c r="E658" s="91"/>
      <c r="F658" s="68">
        <v>10</v>
      </c>
      <c r="G658" s="56">
        <f t="shared" si="58"/>
        <v>5.2083333333333336E-2</v>
      </c>
      <c r="H658" s="15">
        <v>10</v>
      </c>
      <c r="I658" s="8">
        <f t="shared" si="59"/>
        <v>6.2893081761006289E-2</v>
      </c>
      <c r="J658" s="9">
        <v>11</v>
      </c>
      <c r="K658" s="8">
        <f t="shared" si="60"/>
        <v>5.1401869158878503E-2</v>
      </c>
    </row>
    <row r="659" spans="2:11" ht="15" customHeight="1" x14ac:dyDescent="0.15">
      <c r="B659" s="19" t="s">
        <v>237</v>
      </c>
      <c r="C659" s="30"/>
      <c r="D659" s="30"/>
      <c r="E659" s="30"/>
      <c r="F659" s="68">
        <v>5</v>
      </c>
      <c r="G659" s="56">
        <f t="shared" si="58"/>
        <v>2.6041666666666668E-2</v>
      </c>
      <c r="H659" s="15">
        <v>4</v>
      </c>
      <c r="I659" s="8">
        <f t="shared" si="59"/>
        <v>2.5157232704402517E-2</v>
      </c>
      <c r="J659" s="9">
        <v>5</v>
      </c>
      <c r="K659" s="8">
        <f t="shared" si="60"/>
        <v>2.336448598130841E-2</v>
      </c>
    </row>
    <row r="660" spans="2:11" ht="15" customHeight="1" x14ac:dyDescent="0.15">
      <c r="B660" s="127" t="s">
        <v>102</v>
      </c>
      <c r="C660" s="128"/>
      <c r="D660" s="128"/>
      <c r="E660" s="91"/>
      <c r="F660" s="68">
        <v>10</v>
      </c>
      <c r="G660" s="56">
        <f t="shared" si="58"/>
        <v>5.2083333333333336E-2</v>
      </c>
      <c r="H660" s="15">
        <v>10</v>
      </c>
      <c r="I660" s="8">
        <f t="shared" si="59"/>
        <v>6.2893081761006289E-2</v>
      </c>
      <c r="J660" s="9">
        <v>9</v>
      </c>
      <c r="K660" s="8">
        <f t="shared" si="60"/>
        <v>4.2056074766355138E-2</v>
      </c>
    </row>
    <row r="661" spans="2:11" ht="15" customHeight="1" thickBot="1" x14ac:dyDescent="0.2">
      <c r="B661" s="129" t="s">
        <v>104</v>
      </c>
      <c r="C661" s="130"/>
      <c r="D661" s="130"/>
      <c r="E661" s="135"/>
      <c r="F661" s="63">
        <f t="shared" ref="F661:K661" si="61">SUM(F652:F660)</f>
        <v>192</v>
      </c>
      <c r="G661" s="58">
        <f t="shared" si="61"/>
        <v>1</v>
      </c>
      <c r="H661" s="15">
        <f t="shared" si="61"/>
        <v>159</v>
      </c>
      <c r="I661" s="8">
        <f t="shared" si="61"/>
        <v>0.99999999999999989</v>
      </c>
      <c r="J661" s="9">
        <f t="shared" si="61"/>
        <v>214</v>
      </c>
      <c r="K661" s="8">
        <f t="shared" si="61"/>
        <v>0.99999999999999978</v>
      </c>
    </row>
    <row r="662" spans="2:11" ht="15" customHeight="1" x14ac:dyDescent="0.15">
      <c r="B662" s="108"/>
      <c r="C662" s="108"/>
      <c r="D662" s="108"/>
      <c r="E662" s="108"/>
      <c r="F662" s="17"/>
      <c r="G662" s="44"/>
      <c r="H662" s="17"/>
      <c r="I662" s="44"/>
      <c r="J662" s="17"/>
      <c r="K662" s="44"/>
    </row>
    <row r="663" spans="2:11" ht="15" customHeight="1" x14ac:dyDescent="0.15">
      <c r="B663" s="108"/>
      <c r="C663" s="108"/>
      <c r="D663" s="108"/>
      <c r="E663" s="108"/>
      <c r="F663" s="17"/>
      <c r="G663" s="44"/>
      <c r="H663" s="17"/>
      <c r="I663" s="44"/>
      <c r="J663" s="17"/>
      <c r="K663" s="44"/>
    </row>
    <row r="664" spans="2:11" ht="15" customHeight="1" x14ac:dyDescent="0.15">
      <c r="B664" s="108"/>
      <c r="C664" s="108"/>
      <c r="D664" s="108"/>
      <c r="E664" s="108"/>
      <c r="F664" s="17"/>
      <c r="G664" s="44"/>
      <c r="H664" s="17"/>
      <c r="I664" s="44"/>
      <c r="J664" s="17"/>
      <c r="K664" s="44"/>
    </row>
    <row r="665" spans="2:11" ht="15" customHeight="1" x14ac:dyDescent="0.15">
      <c r="B665" s="108"/>
      <c r="C665" s="108"/>
      <c r="D665" s="108"/>
      <c r="E665" s="108"/>
      <c r="F665" s="17"/>
      <c r="G665" s="44"/>
      <c r="H665" s="17"/>
      <c r="I665" s="44"/>
      <c r="J665" s="17"/>
      <c r="K665" s="44"/>
    </row>
    <row r="666" spans="2:11" ht="15" customHeight="1" x14ac:dyDescent="0.15">
      <c r="B666" s="108"/>
      <c r="C666" s="108"/>
      <c r="D666" s="108"/>
      <c r="E666" s="108"/>
      <c r="F666" s="17"/>
      <c r="G666" s="44"/>
      <c r="H666" s="17"/>
      <c r="I666" s="44"/>
      <c r="J666" s="17"/>
      <c r="K666" s="44"/>
    </row>
    <row r="667" spans="2:11" ht="15" customHeight="1" x14ac:dyDescent="0.15">
      <c r="B667" s="108"/>
      <c r="C667" s="108"/>
      <c r="D667" s="108"/>
      <c r="E667" s="108"/>
      <c r="F667" s="17"/>
      <c r="G667" s="44"/>
      <c r="H667" s="17"/>
      <c r="I667" s="44"/>
      <c r="J667" s="17"/>
      <c r="K667" s="44"/>
    </row>
    <row r="668" spans="2:11" ht="15" customHeight="1" x14ac:dyDescent="0.15">
      <c r="B668" s="108"/>
      <c r="C668" s="108"/>
      <c r="D668" s="108"/>
      <c r="E668" s="108"/>
      <c r="F668" s="17"/>
      <c r="G668" s="44"/>
      <c r="H668" s="17"/>
      <c r="I668" s="44"/>
      <c r="J668" s="17"/>
      <c r="K668" s="44"/>
    </row>
    <row r="669" spans="2:11" ht="15" customHeight="1" x14ac:dyDescent="0.15">
      <c r="B669" s="108"/>
      <c r="C669" s="108"/>
      <c r="D669" s="108"/>
      <c r="E669" s="108"/>
      <c r="F669" s="17"/>
      <c r="G669" s="44"/>
      <c r="H669" s="17"/>
      <c r="I669" s="44"/>
      <c r="J669" s="17"/>
      <c r="K669" s="44"/>
    </row>
    <row r="670" spans="2:11" ht="15" customHeight="1" x14ac:dyDescent="0.15">
      <c r="B670" s="108"/>
      <c r="C670" s="108"/>
      <c r="D670" s="108"/>
      <c r="E670" s="108"/>
      <c r="F670" s="17"/>
      <c r="G670" s="44"/>
      <c r="H670" s="17"/>
      <c r="I670" s="44"/>
      <c r="J670" s="17"/>
      <c r="K670" s="44"/>
    </row>
    <row r="671" spans="2:11" ht="15" customHeight="1" x14ac:dyDescent="0.15">
      <c r="B671" s="108"/>
      <c r="C671" s="108"/>
      <c r="D671" s="108"/>
      <c r="E671" s="108"/>
      <c r="F671" s="17"/>
      <c r="G671" s="44"/>
      <c r="H671" s="17"/>
      <c r="I671" s="44"/>
      <c r="J671" s="17"/>
      <c r="K671" s="44"/>
    </row>
    <row r="672" spans="2:11" ht="15" customHeight="1" x14ac:dyDescent="0.15">
      <c r="B672" s="108"/>
      <c r="C672" s="108"/>
      <c r="D672" s="108"/>
      <c r="E672" s="108"/>
      <c r="F672" s="17"/>
      <c r="G672" s="44"/>
      <c r="H672" s="17"/>
      <c r="I672" s="44"/>
      <c r="J672" s="17"/>
      <c r="K672" s="44"/>
    </row>
    <row r="673" spans="1:13" ht="15" customHeight="1" x14ac:dyDescent="0.15">
      <c r="B673" s="108"/>
      <c r="C673" s="108"/>
      <c r="D673" s="108"/>
      <c r="E673" s="108"/>
      <c r="F673" s="17"/>
      <c r="G673" s="44"/>
      <c r="H673" s="17"/>
      <c r="I673" s="44"/>
      <c r="J673" s="17"/>
      <c r="K673" s="44"/>
    </row>
    <row r="674" spans="1:13" ht="15" customHeight="1" x14ac:dyDescent="0.15">
      <c r="B674" s="108"/>
      <c r="C674" s="108"/>
      <c r="D674" s="108"/>
      <c r="E674" s="108"/>
      <c r="F674" s="17"/>
      <c r="G674" s="44"/>
      <c r="H674" s="17"/>
      <c r="I674" s="44"/>
      <c r="J674" s="17"/>
      <c r="K674" s="44"/>
    </row>
    <row r="675" spans="1:13" ht="15" customHeight="1" x14ac:dyDescent="0.15">
      <c r="B675" s="108"/>
      <c r="C675" s="108"/>
      <c r="D675" s="108"/>
      <c r="E675" s="108"/>
      <c r="F675" s="17"/>
      <c r="G675" s="44"/>
      <c r="H675" s="17"/>
      <c r="I675" s="44"/>
      <c r="J675" s="17"/>
      <c r="K675" s="44"/>
    </row>
    <row r="676" spans="1:13" ht="15" customHeight="1" x14ac:dyDescent="0.15">
      <c r="B676" s="108"/>
      <c r="C676" s="108"/>
      <c r="D676" s="108"/>
      <c r="E676" s="108"/>
      <c r="F676" s="17"/>
      <c r="G676" s="36"/>
      <c r="H676" s="16"/>
      <c r="I676" s="36"/>
      <c r="J676" s="16"/>
      <c r="K676" s="44"/>
    </row>
    <row r="677" spans="1:13" ht="15" customHeight="1" x14ac:dyDescent="0.15">
      <c r="B677" s="108"/>
      <c r="C677" s="108"/>
      <c r="D677" s="108"/>
      <c r="E677" s="108"/>
      <c r="F677" s="17"/>
      <c r="G677" s="36"/>
      <c r="H677" s="16"/>
      <c r="I677" s="36"/>
      <c r="J677" s="16"/>
      <c r="K677" s="44"/>
    </row>
    <row r="678" spans="1:13" ht="15" customHeight="1" x14ac:dyDescent="0.15">
      <c r="A678" s="7" t="s">
        <v>238</v>
      </c>
    </row>
    <row r="679" spans="1:13" ht="15" customHeight="1" thickBot="1" x14ac:dyDescent="0.2">
      <c r="A679" s="7"/>
      <c r="B679" s="7" t="s">
        <v>239</v>
      </c>
    </row>
    <row r="680" spans="1:13" ht="15" customHeight="1" x14ac:dyDescent="0.15">
      <c r="B680" s="129"/>
      <c r="C680" s="130"/>
      <c r="D680" s="130"/>
      <c r="E680" s="130"/>
      <c r="F680" s="131" t="s">
        <v>262</v>
      </c>
      <c r="G680" s="132"/>
      <c r="H680" s="149" t="s">
        <v>59</v>
      </c>
      <c r="I680" s="150"/>
      <c r="J680" s="129" t="s">
        <v>85</v>
      </c>
      <c r="K680" s="130"/>
      <c r="L680" s="152"/>
      <c r="M680" s="140"/>
    </row>
    <row r="681" spans="1:13" ht="15" customHeight="1" x14ac:dyDescent="0.15">
      <c r="B681" s="19" t="s">
        <v>240</v>
      </c>
      <c r="C681" s="92"/>
      <c r="D681" s="92"/>
      <c r="E681" s="91"/>
      <c r="F681" s="68">
        <v>79</v>
      </c>
      <c r="G681" s="56">
        <f t="shared" ref="G681:G689" si="62">F681/F$690</f>
        <v>0.24307692307692308</v>
      </c>
      <c r="H681" s="15">
        <v>109</v>
      </c>
      <c r="I681" s="8">
        <f t="shared" ref="I681:I689" si="63">H681/H$690</f>
        <v>0.33956386292834889</v>
      </c>
      <c r="J681" s="9">
        <v>103</v>
      </c>
      <c r="K681" s="11">
        <f t="shared" ref="K681:K689" si="64">J681/J$690</f>
        <v>0.26410256410256411</v>
      </c>
      <c r="L681" s="22"/>
      <c r="M681" s="44"/>
    </row>
    <row r="682" spans="1:13" ht="15" customHeight="1" x14ac:dyDescent="0.15">
      <c r="B682" s="19" t="s">
        <v>241</v>
      </c>
      <c r="C682" s="30"/>
      <c r="D682" s="30"/>
      <c r="E682" s="30"/>
      <c r="F682" s="68">
        <v>54</v>
      </c>
      <c r="G682" s="56">
        <f t="shared" si="62"/>
        <v>0.16615384615384615</v>
      </c>
      <c r="H682" s="15">
        <v>40</v>
      </c>
      <c r="I682" s="8">
        <f t="shared" si="63"/>
        <v>0.12461059190031153</v>
      </c>
      <c r="J682" s="19">
        <v>58</v>
      </c>
      <c r="K682" s="11">
        <f t="shared" si="64"/>
        <v>0.14871794871794872</v>
      </c>
      <c r="L682" s="109"/>
      <c r="M682" s="108"/>
    </row>
    <row r="683" spans="1:13" ht="15" customHeight="1" x14ac:dyDescent="0.15">
      <c r="B683" s="19" t="s">
        <v>242</v>
      </c>
      <c r="C683" s="30"/>
      <c r="D683" s="30"/>
      <c r="E683" s="91"/>
      <c r="F683" s="69">
        <v>33</v>
      </c>
      <c r="G683" s="56">
        <f t="shared" si="62"/>
        <v>0.10153846153846154</v>
      </c>
      <c r="H683" s="30">
        <v>44</v>
      </c>
      <c r="I683" s="8">
        <f t="shared" si="63"/>
        <v>0.13707165109034267</v>
      </c>
      <c r="J683" s="19">
        <v>56</v>
      </c>
      <c r="K683" s="11">
        <f t="shared" si="64"/>
        <v>0.14358974358974358</v>
      </c>
      <c r="L683" s="106"/>
      <c r="M683" s="44"/>
    </row>
    <row r="684" spans="1:13" ht="15" customHeight="1" x14ac:dyDescent="0.15">
      <c r="B684" s="138" t="s">
        <v>243</v>
      </c>
      <c r="C684" s="139"/>
      <c r="D684" s="139"/>
      <c r="E684" s="139"/>
      <c r="F684" s="68">
        <v>42</v>
      </c>
      <c r="G684" s="56">
        <f t="shared" si="62"/>
        <v>0.12923076923076923</v>
      </c>
      <c r="H684" s="15">
        <v>27</v>
      </c>
      <c r="I684" s="8">
        <f t="shared" si="63"/>
        <v>8.4112149532710276E-2</v>
      </c>
      <c r="J684" s="19">
        <v>56</v>
      </c>
      <c r="K684" s="11">
        <f t="shared" si="64"/>
        <v>0.14358974358974358</v>
      </c>
      <c r="L684" s="22"/>
      <c r="M684" s="44"/>
    </row>
    <row r="685" spans="1:13" ht="15" customHeight="1" x14ac:dyDescent="0.15">
      <c r="B685" s="138" t="s">
        <v>244</v>
      </c>
      <c r="C685" s="139"/>
      <c r="D685" s="139"/>
      <c r="E685" s="139"/>
      <c r="F685" s="68">
        <v>48</v>
      </c>
      <c r="G685" s="56">
        <f t="shared" si="62"/>
        <v>0.14769230769230771</v>
      </c>
      <c r="H685" s="15">
        <v>43</v>
      </c>
      <c r="I685" s="8">
        <f t="shared" si="63"/>
        <v>0.13395638629283488</v>
      </c>
      <c r="J685" s="9">
        <v>43</v>
      </c>
      <c r="K685" s="11">
        <f t="shared" si="64"/>
        <v>0.11025641025641025</v>
      </c>
      <c r="L685" s="22"/>
      <c r="M685" s="44"/>
    </row>
    <row r="686" spans="1:13" ht="15" customHeight="1" x14ac:dyDescent="0.15">
      <c r="B686" s="19" t="s">
        <v>245</v>
      </c>
      <c r="C686" s="30"/>
      <c r="D686" s="30"/>
      <c r="E686" s="30"/>
      <c r="F686" s="68">
        <v>24</v>
      </c>
      <c r="G686" s="56">
        <f t="shared" si="62"/>
        <v>7.3846153846153853E-2</v>
      </c>
      <c r="H686" s="15">
        <v>23</v>
      </c>
      <c r="I686" s="8">
        <f t="shared" si="63"/>
        <v>7.1651090342679122E-2</v>
      </c>
      <c r="J686" s="19">
        <v>30</v>
      </c>
      <c r="K686" s="11">
        <f t="shared" si="64"/>
        <v>7.6923076923076927E-2</v>
      </c>
      <c r="L686" s="109"/>
      <c r="M686" s="108"/>
    </row>
    <row r="687" spans="1:13" ht="15" customHeight="1" x14ac:dyDescent="0.15">
      <c r="B687" s="127" t="s">
        <v>27</v>
      </c>
      <c r="C687" s="128"/>
      <c r="D687" s="128"/>
      <c r="E687" s="91"/>
      <c r="F687" s="68">
        <v>25</v>
      </c>
      <c r="G687" s="56">
        <f t="shared" si="62"/>
        <v>7.6923076923076927E-2</v>
      </c>
      <c r="H687" s="15">
        <v>22</v>
      </c>
      <c r="I687" s="8">
        <f t="shared" si="63"/>
        <v>6.8535825545171333E-2</v>
      </c>
      <c r="J687" s="19">
        <v>26</v>
      </c>
      <c r="K687" s="11">
        <f t="shared" si="64"/>
        <v>6.6666666666666666E-2</v>
      </c>
      <c r="L687" s="22"/>
      <c r="M687" s="44"/>
    </row>
    <row r="688" spans="1:13" ht="15" customHeight="1" x14ac:dyDescent="0.15">
      <c r="B688" s="9" t="s">
        <v>246</v>
      </c>
      <c r="C688" s="15"/>
      <c r="D688" s="15"/>
      <c r="E688" s="15"/>
      <c r="F688" s="68">
        <v>18</v>
      </c>
      <c r="G688" s="56">
        <f t="shared" si="62"/>
        <v>5.5384615384615386E-2</v>
      </c>
      <c r="H688" s="15">
        <v>6</v>
      </c>
      <c r="I688" s="8">
        <f t="shared" si="63"/>
        <v>1.8691588785046728E-2</v>
      </c>
      <c r="J688" s="9">
        <v>17</v>
      </c>
      <c r="K688" s="11">
        <f t="shared" si="64"/>
        <v>4.3589743589743588E-2</v>
      </c>
      <c r="L688" s="22"/>
      <c r="M688" s="44"/>
    </row>
    <row r="689" spans="1:13" ht="15" customHeight="1" x14ac:dyDescent="0.15">
      <c r="B689" s="127" t="s">
        <v>102</v>
      </c>
      <c r="C689" s="128"/>
      <c r="D689" s="128"/>
      <c r="E689" s="91"/>
      <c r="F689" s="68">
        <v>2</v>
      </c>
      <c r="G689" s="56">
        <f t="shared" si="62"/>
        <v>6.1538461538461538E-3</v>
      </c>
      <c r="H689" s="15">
        <v>7</v>
      </c>
      <c r="I689" s="8">
        <f t="shared" si="63"/>
        <v>2.1806853582554516E-2</v>
      </c>
      <c r="J689" s="19">
        <v>1</v>
      </c>
      <c r="K689" s="11">
        <f t="shared" si="64"/>
        <v>2.5641025641025641E-3</v>
      </c>
      <c r="L689" s="109"/>
      <c r="M689" s="108"/>
    </row>
    <row r="690" spans="1:13" ht="15" customHeight="1" thickBot="1" x14ac:dyDescent="0.2">
      <c r="B690" s="129" t="s">
        <v>104</v>
      </c>
      <c r="C690" s="130"/>
      <c r="D690" s="130"/>
      <c r="E690" s="130"/>
      <c r="F690" s="63">
        <f t="shared" ref="F690:K690" si="65">SUM(F681:F689)</f>
        <v>325</v>
      </c>
      <c r="G690" s="58">
        <f t="shared" si="65"/>
        <v>1</v>
      </c>
      <c r="H690" s="15">
        <f t="shared" si="65"/>
        <v>321</v>
      </c>
      <c r="I690" s="8">
        <f t="shared" si="65"/>
        <v>1</v>
      </c>
      <c r="J690" s="9">
        <f t="shared" si="65"/>
        <v>390</v>
      </c>
      <c r="K690" s="11">
        <f t="shared" si="65"/>
        <v>0.99999999999999989</v>
      </c>
      <c r="L690" s="22"/>
      <c r="M690" s="44"/>
    </row>
    <row r="691" spans="1:13" ht="15" customHeight="1" x14ac:dyDescent="0.15">
      <c r="B691" s="108"/>
      <c r="C691" s="108"/>
      <c r="D691" s="108"/>
      <c r="E691" s="108"/>
      <c r="F691" s="17"/>
      <c r="G691" s="44"/>
      <c r="H691" s="17"/>
      <c r="I691" s="44"/>
      <c r="J691" s="17"/>
      <c r="K691" s="44"/>
      <c r="L691" s="17"/>
      <c r="M691" s="44"/>
    </row>
    <row r="692" spans="1:13" ht="15" customHeight="1" x14ac:dyDescent="0.15">
      <c r="B692" s="108"/>
      <c r="C692" s="108"/>
      <c r="D692" s="108"/>
      <c r="E692" s="108"/>
      <c r="F692" s="17"/>
      <c r="G692" s="44"/>
      <c r="H692" s="17"/>
      <c r="I692" s="44"/>
      <c r="J692" s="17"/>
      <c r="K692" s="44"/>
      <c r="L692" s="17"/>
      <c r="M692" s="44"/>
    </row>
    <row r="693" spans="1:13" ht="15" customHeight="1" x14ac:dyDescent="0.15">
      <c r="B693" s="108"/>
      <c r="C693" s="108"/>
      <c r="D693" s="108"/>
      <c r="E693" s="108"/>
      <c r="F693" s="17"/>
      <c r="G693" s="44"/>
      <c r="H693" s="17"/>
      <c r="I693" s="44"/>
      <c r="J693" s="17"/>
      <c r="K693" s="44"/>
      <c r="L693" s="17"/>
      <c r="M693" s="44"/>
    </row>
    <row r="694" spans="1:13" ht="15" customHeight="1" x14ac:dyDescent="0.15">
      <c r="B694" s="108"/>
      <c r="C694" s="108"/>
      <c r="D694" s="108"/>
      <c r="E694" s="108"/>
      <c r="F694" s="17"/>
      <c r="G694" s="44"/>
      <c r="H694" s="17"/>
      <c r="I694" s="44"/>
      <c r="J694" s="17"/>
      <c r="K694" s="44"/>
      <c r="L694" s="17"/>
      <c r="M694" s="44"/>
    </row>
    <row r="695" spans="1:13" ht="15" customHeight="1" x14ac:dyDescent="0.15">
      <c r="B695" s="108"/>
      <c r="C695" s="108"/>
      <c r="D695" s="108"/>
      <c r="E695" s="108"/>
      <c r="F695" s="17"/>
      <c r="G695" s="44"/>
      <c r="H695" s="17"/>
      <c r="I695" s="44"/>
      <c r="J695" s="17"/>
      <c r="K695" s="44"/>
      <c r="L695" s="17"/>
      <c r="M695" s="44"/>
    </row>
    <row r="696" spans="1:13" ht="15" customHeight="1" x14ac:dyDescent="0.15">
      <c r="B696" s="108"/>
      <c r="C696" s="108"/>
      <c r="D696" s="108"/>
      <c r="E696" s="108"/>
      <c r="F696" s="17"/>
      <c r="G696" s="44"/>
      <c r="H696" s="17"/>
      <c r="I696" s="44"/>
      <c r="J696" s="17"/>
      <c r="K696" s="44"/>
      <c r="L696" s="17"/>
      <c r="M696" s="44"/>
    </row>
    <row r="697" spans="1:13" ht="15" customHeight="1" x14ac:dyDescent="0.15">
      <c r="B697" s="108"/>
      <c r="C697" s="108"/>
      <c r="D697" s="108"/>
      <c r="E697" s="108"/>
      <c r="F697" s="17"/>
      <c r="G697" s="44"/>
      <c r="H697" s="17"/>
      <c r="I697" s="44"/>
      <c r="J697" s="17"/>
      <c r="K697" s="44"/>
      <c r="L697" s="17"/>
      <c r="M697" s="44"/>
    </row>
    <row r="698" spans="1:13" ht="15" customHeight="1" x14ac:dyDescent="0.15">
      <c r="B698" s="108"/>
      <c r="C698" s="108"/>
      <c r="D698" s="108"/>
      <c r="E698" s="108"/>
      <c r="F698" s="17"/>
      <c r="G698" s="44"/>
      <c r="H698" s="17"/>
      <c r="I698" s="44"/>
      <c r="J698" s="17"/>
      <c r="K698" s="44"/>
      <c r="L698" s="17"/>
      <c r="M698" s="44"/>
    </row>
    <row r="699" spans="1:13" ht="15" customHeight="1" x14ac:dyDescent="0.15">
      <c r="B699" s="108"/>
      <c r="C699" s="108"/>
      <c r="D699" s="108"/>
      <c r="E699" s="108"/>
      <c r="F699" s="17"/>
      <c r="G699" s="44"/>
      <c r="H699" s="17"/>
      <c r="I699" s="44"/>
      <c r="J699" s="17"/>
      <c r="K699" s="44"/>
      <c r="L699" s="17"/>
      <c r="M699" s="44"/>
    </row>
    <row r="700" spans="1:13" ht="15" customHeight="1" x14ac:dyDescent="0.15">
      <c r="B700" s="108"/>
      <c r="C700" s="108"/>
      <c r="D700" s="108"/>
      <c r="E700" s="108"/>
      <c r="F700" s="17"/>
      <c r="G700" s="44"/>
      <c r="H700" s="17"/>
      <c r="I700" s="44"/>
      <c r="J700" s="17"/>
      <c r="K700" s="44"/>
      <c r="L700" s="17"/>
      <c r="M700" s="44"/>
    </row>
    <row r="701" spans="1:13" ht="15" customHeight="1" x14ac:dyDescent="0.15">
      <c r="B701" s="108"/>
      <c r="C701" s="108"/>
      <c r="D701" s="108"/>
      <c r="E701" s="108"/>
      <c r="F701" s="17"/>
      <c r="G701" s="44"/>
      <c r="H701" s="17"/>
      <c r="I701" s="44"/>
      <c r="J701" s="17"/>
      <c r="K701" s="44"/>
      <c r="L701" s="17"/>
      <c r="M701" s="44"/>
    </row>
    <row r="702" spans="1:13" ht="15" customHeight="1" x14ac:dyDescent="0.15">
      <c r="B702" s="108"/>
      <c r="C702" s="108"/>
      <c r="D702" s="108"/>
      <c r="E702" s="108"/>
      <c r="F702" s="17"/>
      <c r="G702" s="44"/>
      <c r="H702" s="17"/>
      <c r="I702" s="44"/>
      <c r="J702" s="17"/>
      <c r="K702" s="44"/>
      <c r="L702" s="17"/>
      <c r="M702" s="44"/>
    </row>
    <row r="703" spans="1:13" ht="15" customHeight="1" thickBot="1" x14ac:dyDescent="0.2">
      <c r="A703" s="7"/>
      <c r="B703" s="7" t="s">
        <v>35</v>
      </c>
    </row>
    <row r="704" spans="1:13" ht="15" customHeight="1" x14ac:dyDescent="0.15">
      <c r="B704" s="129"/>
      <c r="C704" s="130"/>
      <c r="D704" s="130"/>
      <c r="E704" s="130"/>
      <c r="F704" s="131" t="s">
        <v>262</v>
      </c>
      <c r="G704" s="132"/>
      <c r="H704" s="149" t="s">
        <v>59</v>
      </c>
      <c r="I704" s="150"/>
      <c r="J704" s="129" t="s">
        <v>85</v>
      </c>
      <c r="K704" s="151"/>
      <c r="L704" s="140"/>
      <c r="M704" s="140"/>
    </row>
    <row r="705" spans="2:13" ht="15" customHeight="1" x14ac:dyDescent="0.15">
      <c r="B705" s="127" t="s">
        <v>247</v>
      </c>
      <c r="C705" s="128"/>
      <c r="D705" s="128"/>
      <c r="E705" s="91"/>
      <c r="F705" s="68">
        <v>159</v>
      </c>
      <c r="G705" s="56">
        <f t="shared" ref="G705:G712" si="66">F705/F$713</f>
        <v>0.48773006134969327</v>
      </c>
      <c r="H705" s="15">
        <v>174</v>
      </c>
      <c r="I705" s="8">
        <f t="shared" ref="I705:I712" si="67">H705/H$713</f>
        <v>0.54374999999999996</v>
      </c>
      <c r="J705" s="19">
        <v>183</v>
      </c>
      <c r="K705" s="25">
        <v>0.46400000000000002</v>
      </c>
      <c r="L705" s="108"/>
      <c r="M705" s="87"/>
    </row>
    <row r="706" spans="2:13" ht="15" customHeight="1" x14ac:dyDescent="0.15">
      <c r="B706" s="138" t="s">
        <v>248</v>
      </c>
      <c r="C706" s="139"/>
      <c r="D706" s="139"/>
      <c r="E706" s="139"/>
      <c r="F706" s="68">
        <v>70</v>
      </c>
      <c r="G706" s="56">
        <f t="shared" si="66"/>
        <v>0.21472392638036811</v>
      </c>
      <c r="H706" s="15">
        <v>52</v>
      </c>
      <c r="I706" s="8">
        <f t="shared" si="67"/>
        <v>0.16250000000000001</v>
      </c>
      <c r="J706" s="19">
        <v>68</v>
      </c>
      <c r="K706" s="25">
        <v>0.17299999999999999</v>
      </c>
      <c r="L706" s="45"/>
      <c r="M706" s="103"/>
    </row>
    <row r="707" spans="2:13" ht="15" customHeight="1" x14ac:dyDescent="0.15">
      <c r="B707" s="138" t="s">
        <v>249</v>
      </c>
      <c r="C707" s="139"/>
      <c r="D707" s="139"/>
      <c r="E707" s="139"/>
      <c r="F707" s="68">
        <v>48</v>
      </c>
      <c r="G707" s="56">
        <f t="shared" si="66"/>
        <v>0.14723926380368099</v>
      </c>
      <c r="H707" s="15">
        <v>35</v>
      </c>
      <c r="I707" s="8">
        <f t="shared" si="67"/>
        <v>0.109375</v>
      </c>
      <c r="J707" s="19">
        <v>58</v>
      </c>
      <c r="K707" s="25">
        <v>0.14699999999999999</v>
      </c>
      <c r="L707" s="108"/>
      <c r="M707" s="87"/>
    </row>
    <row r="708" spans="2:13" ht="15" customHeight="1" x14ac:dyDescent="0.15">
      <c r="B708" s="19" t="s">
        <v>250</v>
      </c>
      <c r="C708" s="30"/>
      <c r="D708" s="30"/>
      <c r="E708" s="91"/>
      <c r="F708" s="69">
        <v>20</v>
      </c>
      <c r="G708" s="56">
        <f t="shared" si="66"/>
        <v>6.1349693251533742E-2</v>
      </c>
      <c r="H708" s="30">
        <v>24</v>
      </c>
      <c r="I708" s="8">
        <f t="shared" si="67"/>
        <v>7.4999999999999997E-2</v>
      </c>
      <c r="J708" s="19">
        <v>31</v>
      </c>
      <c r="K708" s="25">
        <v>7.9000000000000001E-2</v>
      </c>
      <c r="L708" s="45"/>
      <c r="M708" s="103"/>
    </row>
    <row r="709" spans="2:13" ht="15" customHeight="1" x14ac:dyDescent="0.15">
      <c r="B709" s="19" t="s">
        <v>251</v>
      </c>
      <c r="C709" s="30"/>
      <c r="D709" s="30"/>
      <c r="E709" s="30"/>
      <c r="F709" s="68">
        <v>13</v>
      </c>
      <c r="G709" s="56">
        <f t="shared" si="66"/>
        <v>3.9877300613496931E-2</v>
      </c>
      <c r="H709" s="15">
        <v>15</v>
      </c>
      <c r="I709" s="8">
        <f t="shared" si="67"/>
        <v>4.6875E-2</v>
      </c>
      <c r="J709" s="19">
        <v>30</v>
      </c>
      <c r="K709" s="25">
        <v>7.5999999999999998E-2</v>
      </c>
      <c r="L709" s="45"/>
      <c r="M709" s="103"/>
    </row>
    <row r="710" spans="2:13" ht="15" customHeight="1" x14ac:dyDescent="0.15">
      <c r="B710" s="19" t="s">
        <v>27</v>
      </c>
      <c r="C710" s="30"/>
      <c r="D710" s="30"/>
      <c r="E710" s="30"/>
      <c r="F710" s="68">
        <v>13</v>
      </c>
      <c r="G710" s="56">
        <f t="shared" si="66"/>
        <v>3.9877300613496931E-2</v>
      </c>
      <c r="H710" s="15">
        <v>12</v>
      </c>
      <c r="I710" s="8">
        <f t="shared" si="67"/>
        <v>3.7499999999999999E-2</v>
      </c>
      <c r="J710" s="19">
        <v>18</v>
      </c>
      <c r="K710" s="25">
        <v>4.5999999999999999E-2</v>
      </c>
      <c r="L710" s="45"/>
      <c r="M710" s="103"/>
    </row>
    <row r="711" spans="2:13" ht="15" customHeight="1" x14ac:dyDescent="0.15">
      <c r="B711" s="9" t="s">
        <v>252</v>
      </c>
      <c r="C711" s="15"/>
      <c r="D711" s="15"/>
      <c r="E711" s="15"/>
      <c r="F711" s="68">
        <v>1</v>
      </c>
      <c r="G711" s="56">
        <f t="shared" si="66"/>
        <v>3.0674846625766872E-3</v>
      </c>
      <c r="H711" s="15">
        <v>1</v>
      </c>
      <c r="I711" s="8">
        <f t="shared" si="67"/>
        <v>3.1250000000000002E-3</v>
      </c>
      <c r="J711" s="19">
        <v>4</v>
      </c>
      <c r="K711" s="25">
        <v>0.01</v>
      </c>
      <c r="L711" s="45"/>
      <c r="M711" s="103"/>
    </row>
    <row r="712" spans="2:13" ht="15" customHeight="1" x14ac:dyDescent="0.15">
      <c r="B712" s="127" t="s">
        <v>7</v>
      </c>
      <c r="C712" s="128"/>
      <c r="D712" s="128"/>
      <c r="E712" s="91"/>
      <c r="F712" s="68">
        <v>2</v>
      </c>
      <c r="G712" s="56">
        <f t="shared" si="66"/>
        <v>6.1349693251533744E-3</v>
      </c>
      <c r="H712" s="15">
        <v>7</v>
      </c>
      <c r="I712" s="8">
        <f t="shared" si="67"/>
        <v>2.1874999999999999E-2</v>
      </c>
      <c r="J712" s="19">
        <v>2</v>
      </c>
      <c r="K712" s="25">
        <v>5.0000000000000001E-3</v>
      </c>
      <c r="L712" s="108"/>
      <c r="M712" s="87"/>
    </row>
    <row r="713" spans="2:13" ht="15" customHeight="1" thickBot="1" x14ac:dyDescent="0.2">
      <c r="B713" s="129" t="s">
        <v>104</v>
      </c>
      <c r="C713" s="130"/>
      <c r="D713" s="130"/>
      <c r="E713" s="130"/>
      <c r="F713" s="63">
        <f t="shared" ref="F713:K713" si="68">SUM(F705:F712)</f>
        <v>326</v>
      </c>
      <c r="G713" s="58">
        <f t="shared" si="68"/>
        <v>1</v>
      </c>
      <c r="H713" s="15">
        <f t="shared" si="68"/>
        <v>320</v>
      </c>
      <c r="I713" s="8">
        <f t="shared" si="68"/>
        <v>0.99999999999999989</v>
      </c>
      <c r="J713" s="9">
        <f t="shared" si="68"/>
        <v>394</v>
      </c>
      <c r="K713" s="8">
        <f t="shared" si="68"/>
        <v>1</v>
      </c>
      <c r="L713" s="17"/>
      <c r="M713" s="44"/>
    </row>
    <row r="714" spans="2:13" ht="15" customHeight="1" x14ac:dyDescent="0.15">
      <c r="B714" s="108"/>
      <c r="C714" s="108"/>
      <c r="D714" s="108"/>
      <c r="E714" s="108"/>
      <c r="F714" s="17"/>
      <c r="G714" s="44"/>
      <c r="H714" s="17"/>
      <c r="I714" s="44"/>
      <c r="J714" s="17"/>
      <c r="K714" s="44"/>
      <c r="L714" s="17"/>
      <c r="M714" s="44"/>
    </row>
    <row r="715" spans="2:13" ht="15" customHeight="1" x14ac:dyDescent="0.15">
      <c r="B715" s="108"/>
      <c r="C715" s="108"/>
      <c r="D715" s="108"/>
      <c r="E715" s="108"/>
      <c r="F715" s="17"/>
      <c r="G715" s="44"/>
      <c r="H715" s="17"/>
      <c r="I715" s="44"/>
      <c r="J715" s="17"/>
      <c r="K715" s="44"/>
      <c r="L715" s="17"/>
      <c r="M715" s="44"/>
    </row>
    <row r="716" spans="2:13" ht="15" customHeight="1" x14ac:dyDescent="0.15">
      <c r="B716" s="108"/>
      <c r="C716" s="108"/>
      <c r="D716" s="108"/>
      <c r="E716" s="108"/>
      <c r="F716" s="17"/>
      <c r="G716" s="44"/>
      <c r="H716" s="17"/>
      <c r="I716" s="44"/>
      <c r="J716" s="17"/>
      <c r="K716" s="44"/>
      <c r="L716" s="17"/>
      <c r="M716" s="44"/>
    </row>
    <row r="717" spans="2:13" ht="15" customHeight="1" x14ac:dyDescent="0.15">
      <c r="B717" s="108"/>
      <c r="C717" s="108"/>
      <c r="D717" s="108"/>
      <c r="E717" s="108"/>
      <c r="F717" s="17"/>
      <c r="G717" s="44"/>
      <c r="H717" s="17"/>
      <c r="I717" s="44"/>
      <c r="J717" s="17"/>
      <c r="K717" s="44"/>
      <c r="L717" s="17"/>
      <c r="M717" s="44"/>
    </row>
    <row r="718" spans="2:13" ht="15" customHeight="1" x14ac:dyDescent="0.15">
      <c r="B718" s="108"/>
      <c r="C718" s="108"/>
      <c r="D718" s="108"/>
      <c r="E718" s="108"/>
      <c r="F718" s="17"/>
      <c r="G718" s="44"/>
      <c r="H718" s="17"/>
      <c r="I718" s="44"/>
      <c r="J718" s="17"/>
      <c r="K718" s="44"/>
      <c r="L718" s="17"/>
      <c r="M718" s="44"/>
    </row>
    <row r="719" spans="2:13" ht="15" customHeight="1" x14ac:dyDescent="0.15">
      <c r="B719" s="108"/>
      <c r="C719" s="108"/>
      <c r="D719" s="108"/>
      <c r="E719" s="108"/>
      <c r="F719" s="17"/>
      <c r="G719" s="44"/>
      <c r="H719" s="17"/>
      <c r="I719" s="44"/>
      <c r="J719" s="17"/>
      <c r="K719" s="44"/>
      <c r="L719" s="17"/>
      <c r="M719" s="44"/>
    </row>
    <row r="720" spans="2:13" ht="15" customHeight="1" x14ac:dyDescent="0.15">
      <c r="B720" s="108"/>
      <c r="C720" s="108"/>
      <c r="D720" s="108"/>
      <c r="E720" s="108"/>
      <c r="F720" s="17"/>
      <c r="G720" s="44"/>
      <c r="H720" s="17"/>
      <c r="I720" s="44"/>
      <c r="J720" s="17"/>
      <c r="K720" s="44"/>
      <c r="L720" s="17"/>
      <c r="M720" s="44"/>
    </row>
    <row r="721" spans="1:14" ht="15" customHeight="1" x14ac:dyDescent="0.15">
      <c r="B721" s="108"/>
      <c r="C721" s="108"/>
      <c r="D721" s="108"/>
      <c r="E721" s="108"/>
      <c r="F721" s="17"/>
      <c r="G721" s="44"/>
      <c r="H721" s="17"/>
      <c r="I721" s="44"/>
      <c r="J721" s="17"/>
      <c r="K721" s="44"/>
      <c r="L721" s="17"/>
      <c r="M721" s="44"/>
    </row>
    <row r="722" spans="1:14" ht="15" customHeight="1" x14ac:dyDescent="0.15">
      <c r="B722" s="108"/>
      <c r="C722" s="108"/>
      <c r="D722" s="108"/>
      <c r="E722" s="108"/>
      <c r="F722" s="17"/>
      <c r="G722" s="44"/>
      <c r="H722" s="17"/>
      <c r="I722" s="44"/>
      <c r="J722" s="17"/>
      <c r="K722" s="44"/>
      <c r="L722" s="17"/>
      <c r="M722" s="44"/>
    </row>
    <row r="723" spans="1:14" ht="15" customHeight="1" x14ac:dyDescent="0.15">
      <c r="B723" s="108"/>
      <c r="C723" s="108"/>
      <c r="D723" s="108"/>
      <c r="E723" s="108"/>
      <c r="F723" s="17"/>
      <c r="G723" s="36"/>
      <c r="H723" s="16"/>
      <c r="I723" s="36"/>
      <c r="J723" s="16"/>
      <c r="K723" s="44"/>
      <c r="M723" s="17"/>
      <c r="N723" s="17"/>
    </row>
    <row r="724" spans="1:14" ht="15" customHeight="1" x14ac:dyDescent="0.15">
      <c r="B724" s="108"/>
      <c r="C724" s="108"/>
      <c r="D724" s="108"/>
      <c r="E724" s="108"/>
      <c r="F724" s="17"/>
      <c r="G724" s="36"/>
      <c r="H724" s="16"/>
      <c r="I724" s="36"/>
      <c r="J724" s="16"/>
      <c r="K724" s="44"/>
      <c r="M724" s="17"/>
      <c r="N724" s="17"/>
    </row>
    <row r="725" spans="1:14" ht="15" customHeight="1" thickBot="1" x14ac:dyDescent="0.2">
      <c r="A725" s="7"/>
      <c r="B725" s="7" t="s">
        <v>36</v>
      </c>
      <c r="M725" s="17"/>
      <c r="N725" s="17"/>
    </row>
    <row r="726" spans="1:14" ht="15" customHeight="1" x14ac:dyDescent="0.15">
      <c r="B726" s="129"/>
      <c r="C726" s="130"/>
      <c r="D726" s="130"/>
      <c r="E726" s="130"/>
      <c r="F726" s="131" t="s">
        <v>262</v>
      </c>
      <c r="G726" s="132"/>
      <c r="H726" s="149" t="s">
        <v>59</v>
      </c>
      <c r="I726" s="150"/>
      <c r="J726" s="129" t="s">
        <v>85</v>
      </c>
      <c r="K726" s="151"/>
      <c r="L726" s="140"/>
      <c r="M726" s="140"/>
    </row>
    <row r="727" spans="1:14" ht="15" customHeight="1" x14ac:dyDescent="0.15">
      <c r="B727" s="127" t="s">
        <v>253</v>
      </c>
      <c r="C727" s="128"/>
      <c r="D727" s="128"/>
      <c r="E727" s="91"/>
      <c r="F727" s="68">
        <v>127</v>
      </c>
      <c r="G727" s="56">
        <f t="shared" ref="G727:G735" si="69">F727/F$736</f>
        <v>0.40317460317460319</v>
      </c>
      <c r="H727" s="15">
        <v>112</v>
      </c>
      <c r="I727" s="8">
        <f t="shared" ref="I727:I735" si="70">H727/H$736</f>
        <v>0.35109717868338558</v>
      </c>
      <c r="J727" s="19">
        <v>121</v>
      </c>
      <c r="K727" s="25">
        <f>J727/J736</f>
        <v>0.30555555555555558</v>
      </c>
      <c r="L727" s="17"/>
      <c r="M727" s="44"/>
    </row>
    <row r="728" spans="1:14" ht="15" customHeight="1" x14ac:dyDescent="0.15">
      <c r="B728" s="138" t="s">
        <v>254</v>
      </c>
      <c r="C728" s="139"/>
      <c r="D728" s="139"/>
      <c r="E728" s="139"/>
      <c r="F728" s="68">
        <v>109</v>
      </c>
      <c r="G728" s="56">
        <f t="shared" si="69"/>
        <v>0.34603174603174602</v>
      </c>
      <c r="H728" s="15">
        <v>95</v>
      </c>
      <c r="I728" s="8">
        <f t="shared" si="70"/>
        <v>0.29780564263322884</v>
      </c>
      <c r="J728" s="19">
        <v>118</v>
      </c>
      <c r="K728" s="25">
        <f>J728/J736</f>
        <v>0.29797979797979796</v>
      </c>
      <c r="L728" s="108"/>
      <c r="M728" s="87"/>
    </row>
    <row r="729" spans="1:14" ht="15" customHeight="1" x14ac:dyDescent="0.15">
      <c r="B729" s="138" t="s">
        <v>255</v>
      </c>
      <c r="C729" s="139"/>
      <c r="D729" s="139"/>
      <c r="E729" s="139"/>
      <c r="F729" s="69">
        <v>19</v>
      </c>
      <c r="G729" s="56">
        <f t="shared" si="69"/>
        <v>6.0317460317460318E-2</v>
      </c>
      <c r="H729" s="30">
        <v>36</v>
      </c>
      <c r="I729" s="8">
        <f t="shared" si="70"/>
        <v>0.11285266457680251</v>
      </c>
      <c r="J729" s="19">
        <v>45</v>
      </c>
      <c r="K729" s="25">
        <f>J729/J736</f>
        <v>0.11363636363636363</v>
      </c>
      <c r="L729" s="108"/>
      <c r="M729" s="87"/>
    </row>
    <row r="730" spans="1:14" ht="15" customHeight="1" x14ac:dyDescent="0.15">
      <c r="B730" s="19" t="s">
        <v>256</v>
      </c>
      <c r="C730" s="30"/>
      <c r="D730" s="30"/>
      <c r="E730" s="30"/>
      <c r="F730" s="68">
        <v>20</v>
      </c>
      <c r="G730" s="56">
        <f t="shared" si="69"/>
        <v>6.3492063492063489E-2</v>
      </c>
      <c r="H730" s="15">
        <v>30</v>
      </c>
      <c r="I730" s="8">
        <f t="shared" si="70"/>
        <v>9.4043887147335428E-2</v>
      </c>
      <c r="J730" s="19">
        <v>38</v>
      </c>
      <c r="K730" s="25">
        <f>J730/J736</f>
        <v>9.5959595959595953E-2</v>
      </c>
      <c r="L730" s="45"/>
      <c r="M730" s="44"/>
    </row>
    <row r="731" spans="1:14" ht="15" customHeight="1" x14ac:dyDescent="0.15">
      <c r="B731" s="9" t="s">
        <v>257</v>
      </c>
      <c r="C731" s="15"/>
      <c r="D731" s="15"/>
      <c r="E731" s="15"/>
      <c r="F731" s="68">
        <v>17</v>
      </c>
      <c r="G731" s="56">
        <f t="shared" si="69"/>
        <v>5.3968253968253971E-2</v>
      </c>
      <c r="H731" s="15">
        <v>19</v>
      </c>
      <c r="I731" s="8">
        <f t="shared" si="70"/>
        <v>5.9561128526645767E-2</v>
      </c>
      <c r="J731" s="19">
        <v>31</v>
      </c>
      <c r="K731" s="25">
        <f>J731/J736</f>
        <v>7.8282828282828287E-2</v>
      </c>
      <c r="L731" s="17"/>
      <c r="M731" s="44"/>
    </row>
    <row r="732" spans="1:14" ht="15" customHeight="1" x14ac:dyDescent="0.15">
      <c r="B732" s="19" t="s">
        <v>258</v>
      </c>
      <c r="C732" s="30"/>
      <c r="D732" s="30"/>
      <c r="E732" s="30"/>
      <c r="F732" s="68">
        <v>8</v>
      </c>
      <c r="G732" s="56">
        <f t="shared" si="69"/>
        <v>2.5396825396825397E-2</v>
      </c>
      <c r="H732" s="15">
        <v>13</v>
      </c>
      <c r="I732" s="8">
        <f t="shared" si="70"/>
        <v>4.0752351097178681E-2</v>
      </c>
      <c r="J732" s="19">
        <v>26</v>
      </c>
      <c r="K732" s="25">
        <f>J732/J736</f>
        <v>6.5656565656565663E-2</v>
      </c>
      <c r="L732" s="108"/>
      <c r="M732" s="108"/>
    </row>
    <row r="733" spans="1:14" ht="15" customHeight="1" x14ac:dyDescent="0.15">
      <c r="B733" s="127" t="s">
        <v>27</v>
      </c>
      <c r="C733" s="128"/>
      <c r="D733" s="128"/>
      <c r="E733" s="91"/>
      <c r="F733" s="68">
        <v>12</v>
      </c>
      <c r="G733" s="56">
        <f t="shared" si="69"/>
        <v>3.8095238095238099E-2</v>
      </c>
      <c r="H733" s="15">
        <v>8</v>
      </c>
      <c r="I733" s="8">
        <f t="shared" si="70"/>
        <v>2.5078369905956112E-2</v>
      </c>
      <c r="J733" s="19">
        <v>12</v>
      </c>
      <c r="K733" s="25">
        <f>J733/J736</f>
        <v>3.0303030303030304E-2</v>
      </c>
      <c r="L733" s="17"/>
      <c r="M733" s="44"/>
    </row>
    <row r="734" spans="1:14" ht="15" customHeight="1" x14ac:dyDescent="0.15">
      <c r="B734" s="127" t="s">
        <v>102</v>
      </c>
      <c r="C734" s="128"/>
      <c r="D734" s="128"/>
      <c r="E734" s="91"/>
      <c r="F734" s="68">
        <v>3</v>
      </c>
      <c r="G734" s="56">
        <f t="shared" si="69"/>
        <v>9.5238095238095247E-3</v>
      </c>
      <c r="H734" s="15">
        <v>4</v>
      </c>
      <c r="I734" s="8">
        <f t="shared" si="70"/>
        <v>1.2539184952978056E-2</v>
      </c>
      <c r="J734" s="19">
        <v>4</v>
      </c>
      <c r="K734" s="25">
        <f>J734/J736</f>
        <v>1.0101010101010102E-2</v>
      </c>
      <c r="L734" s="108"/>
      <c r="M734" s="108"/>
    </row>
    <row r="735" spans="1:14" ht="15" customHeight="1" x14ac:dyDescent="0.15">
      <c r="B735" s="138" t="s">
        <v>259</v>
      </c>
      <c r="C735" s="139"/>
      <c r="D735" s="139"/>
      <c r="E735" s="139"/>
      <c r="F735" s="68">
        <v>0</v>
      </c>
      <c r="G735" s="56">
        <f t="shared" si="69"/>
        <v>0</v>
      </c>
      <c r="H735" s="15">
        <v>2</v>
      </c>
      <c r="I735" s="8">
        <f t="shared" si="70"/>
        <v>6.269592476489028E-3</v>
      </c>
      <c r="J735" s="19">
        <v>1</v>
      </c>
      <c r="K735" s="25">
        <f>J735/J736</f>
        <v>2.5252525252525255E-3</v>
      </c>
      <c r="L735" s="17"/>
      <c r="M735" s="44"/>
    </row>
    <row r="736" spans="1:14" ht="15" customHeight="1" thickBot="1" x14ac:dyDescent="0.2">
      <c r="B736" s="129" t="s">
        <v>104</v>
      </c>
      <c r="C736" s="130"/>
      <c r="D736" s="130"/>
      <c r="E736" s="130"/>
      <c r="F736" s="63">
        <f t="shared" ref="F736:K736" si="71">SUM(F727:F735)</f>
        <v>315</v>
      </c>
      <c r="G736" s="58">
        <f t="shared" si="71"/>
        <v>1</v>
      </c>
      <c r="H736" s="15">
        <f t="shared" si="71"/>
        <v>319</v>
      </c>
      <c r="I736" s="8">
        <f t="shared" si="71"/>
        <v>1</v>
      </c>
      <c r="J736" s="9">
        <f t="shared" si="71"/>
        <v>396</v>
      </c>
      <c r="K736" s="8">
        <f t="shared" si="71"/>
        <v>0.99999999999999989</v>
      </c>
      <c r="L736" s="17"/>
      <c r="M736" s="44"/>
    </row>
    <row r="737" spans="2:13" ht="15" customHeight="1" x14ac:dyDescent="0.15">
      <c r="B737" s="108"/>
      <c r="C737" s="108"/>
      <c r="D737" s="108"/>
      <c r="E737" s="108"/>
      <c r="F737" s="17"/>
      <c r="G737" s="44"/>
      <c r="H737" s="17"/>
      <c r="I737" s="44"/>
      <c r="J737" s="17"/>
      <c r="K737" s="44"/>
      <c r="L737" s="17"/>
      <c r="M737" s="44"/>
    </row>
    <row r="738" spans="2:13" ht="15" customHeight="1" x14ac:dyDescent="0.15">
      <c r="B738" s="108"/>
      <c r="C738" s="108"/>
      <c r="D738" s="108"/>
      <c r="E738" s="108"/>
      <c r="F738" s="17"/>
      <c r="G738" s="44"/>
      <c r="H738" s="17"/>
      <c r="I738" s="44"/>
      <c r="J738" s="17"/>
      <c r="K738" s="44"/>
      <c r="L738" s="17"/>
      <c r="M738" s="44"/>
    </row>
    <row r="739" spans="2:13" ht="15" customHeight="1" x14ac:dyDescent="0.15">
      <c r="B739" s="108"/>
      <c r="C739" s="108"/>
      <c r="D739" s="108"/>
      <c r="E739" s="108"/>
      <c r="F739" s="17"/>
      <c r="G739" s="44"/>
      <c r="H739" s="17"/>
      <c r="I739" s="44"/>
      <c r="J739" s="17"/>
      <c r="K739" s="44"/>
      <c r="L739" s="17"/>
      <c r="M739" s="44"/>
    </row>
    <row r="740" spans="2:13" ht="15" customHeight="1" x14ac:dyDescent="0.15">
      <c r="B740" s="108"/>
      <c r="C740" s="108"/>
      <c r="D740" s="108"/>
      <c r="E740" s="108"/>
      <c r="F740" s="17"/>
      <c r="G740" s="44"/>
      <c r="H740" s="17"/>
      <c r="I740" s="44"/>
      <c r="J740" s="17"/>
      <c r="K740" s="44"/>
      <c r="L740" s="17"/>
      <c r="M740" s="44"/>
    </row>
    <row r="741" spans="2:13" ht="15" customHeight="1" x14ac:dyDescent="0.15">
      <c r="B741" s="108"/>
      <c r="C741" s="108"/>
      <c r="D741" s="108"/>
      <c r="E741" s="108"/>
      <c r="F741" s="17"/>
      <c r="G741" s="44"/>
      <c r="H741" s="17"/>
      <c r="I741" s="44"/>
      <c r="J741" s="17"/>
      <c r="K741" s="44"/>
      <c r="L741" s="17"/>
      <c r="M741" s="44"/>
    </row>
    <row r="742" spans="2:13" ht="15" customHeight="1" x14ac:dyDescent="0.15">
      <c r="B742" s="108"/>
      <c r="C742" s="108"/>
      <c r="D742" s="108"/>
      <c r="E742" s="108"/>
      <c r="F742" s="17"/>
      <c r="G742" s="44"/>
      <c r="H742" s="17"/>
      <c r="I742" s="44"/>
      <c r="J742" s="17"/>
      <c r="K742" s="44"/>
      <c r="L742" s="17"/>
      <c r="M742" s="44"/>
    </row>
    <row r="743" spans="2:13" ht="15" customHeight="1" x14ac:dyDescent="0.15">
      <c r="B743" s="108"/>
      <c r="C743" s="108"/>
      <c r="D743" s="108"/>
      <c r="E743" s="108"/>
      <c r="F743" s="17"/>
      <c r="G743" s="44"/>
      <c r="H743" s="17"/>
      <c r="I743" s="44"/>
      <c r="J743" s="17"/>
      <c r="K743" s="44"/>
      <c r="L743" s="17"/>
      <c r="M743" s="44"/>
    </row>
    <row r="744" spans="2:13" ht="15" customHeight="1" x14ac:dyDescent="0.15">
      <c r="B744" s="108"/>
      <c r="C744" s="108"/>
      <c r="D744" s="108"/>
      <c r="E744" s="108"/>
      <c r="F744" s="17"/>
      <c r="G744" s="44"/>
      <c r="H744" s="17"/>
      <c r="I744" s="44"/>
      <c r="J744" s="17"/>
      <c r="K744" s="44"/>
      <c r="L744" s="17"/>
      <c r="M744" s="44"/>
    </row>
    <row r="745" spans="2:13" ht="15" customHeight="1" x14ac:dyDescent="0.15">
      <c r="B745" s="108"/>
      <c r="C745" s="108"/>
      <c r="D745" s="108"/>
      <c r="E745" s="108"/>
      <c r="F745" s="17"/>
      <c r="G745" s="44"/>
      <c r="H745" s="17"/>
      <c r="I745" s="44"/>
      <c r="J745" s="17"/>
      <c r="K745" s="44"/>
      <c r="L745" s="17"/>
      <c r="M745" s="44"/>
    </row>
    <row r="746" spans="2:13" ht="15" customHeight="1" x14ac:dyDescent="0.15">
      <c r="B746" s="108"/>
      <c r="C746" s="108"/>
      <c r="D746" s="108"/>
      <c r="E746" s="108"/>
      <c r="F746" s="17"/>
      <c r="G746" s="36"/>
      <c r="H746" s="16"/>
      <c r="I746" s="36"/>
      <c r="J746" s="16"/>
      <c r="K746" s="44"/>
    </row>
    <row r="747" spans="2:13" ht="15" customHeight="1" x14ac:dyDescent="0.15">
      <c r="B747" s="108"/>
      <c r="C747" s="108"/>
      <c r="D747" s="108"/>
      <c r="E747" s="108"/>
      <c r="F747" s="17"/>
      <c r="G747" s="36"/>
      <c r="H747" s="16"/>
      <c r="I747" s="36"/>
      <c r="J747" s="16"/>
      <c r="K747" s="44"/>
    </row>
    <row r="748" spans="2:13" ht="15" customHeight="1" x14ac:dyDescent="0.15">
      <c r="B748" s="45" t="s">
        <v>260</v>
      </c>
      <c r="C748" s="108"/>
      <c r="D748" s="108"/>
      <c r="E748" s="108"/>
      <c r="F748" s="17"/>
      <c r="G748" s="36"/>
      <c r="H748" s="16"/>
      <c r="I748" s="36"/>
      <c r="J748" s="16"/>
      <c r="K748" s="44"/>
    </row>
    <row r="749" spans="2:13" ht="15" customHeight="1" x14ac:dyDescent="0.15">
      <c r="B749" s="108" t="s">
        <v>268</v>
      </c>
      <c r="C749" s="82" t="s">
        <v>267</v>
      </c>
      <c r="D749" s="108"/>
      <c r="E749" s="108"/>
      <c r="F749" s="17"/>
      <c r="G749" s="36"/>
      <c r="H749" s="16"/>
      <c r="I749" s="36"/>
      <c r="J749" s="16"/>
      <c r="K749" s="44"/>
    </row>
    <row r="750" spans="2:13" ht="15" customHeight="1" x14ac:dyDescent="0.15">
      <c r="B750" s="108" t="s">
        <v>268</v>
      </c>
      <c r="C750" s="82" t="s">
        <v>271</v>
      </c>
      <c r="D750" s="108"/>
      <c r="E750" s="108"/>
      <c r="F750" s="17"/>
      <c r="G750" s="36"/>
      <c r="H750" s="16"/>
      <c r="I750" s="36"/>
      <c r="J750" s="16"/>
      <c r="K750" s="44"/>
    </row>
    <row r="751" spans="2:13" ht="15" customHeight="1" x14ac:dyDescent="0.15">
      <c r="B751" s="108" t="s">
        <v>268</v>
      </c>
      <c r="C751" s="82" t="s">
        <v>270</v>
      </c>
      <c r="D751" s="108"/>
      <c r="E751" s="108"/>
      <c r="F751" s="17"/>
      <c r="G751" s="36"/>
      <c r="H751" s="16"/>
      <c r="I751" s="36"/>
      <c r="J751" s="16"/>
      <c r="K751" s="44"/>
    </row>
    <row r="752" spans="2:13" ht="15" customHeight="1" x14ac:dyDescent="0.15">
      <c r="B752" s="108" t="s">
        <v>268</v>
      </c>
      <c r="C752" s="82" t="s">
        <v>269</v>
      </c>
      <c r="D752" s="108"/>
      <c r="E752" s="108"/>
      <c r="F752" s="17"/>
      <c r="G752" s="36"/>
      <c r="H752" s="16"/>
      <c r="I752" s="36"/>
      <c r="J752" s="16"/>
      <c r="K752" s="44"/>
    </row>
    <row r="753" spans="1:15" ht="15" customHeight="1" x14ac:dyDescent="0.15">
      <c r="B753" s="108" t="s">
        <v>268</v>
      </c>
      <c r="C753" s="82" t="s">
        <v>272</v>
      </c>
      <c r="D753" s="108"/>
      <c r="E753" s="108"/>
      <c r="F753" s="17"/>
      <c r="G753" s="36"/>
      <c r="H753" s="16"/>
      <c r="I753" s="36"/>
      <c r="J753" s="16"/>
      <c r="K753" s="44"/>
    </row>
    <row r="754" spans="1:15" ht="15" customHeight="1" x14ac:dyDescent="0.15">
      <c r="B754" s="108" t="s">
        <v>268</v>
      </c>
      <c r="C754" s="82" t="s">
        <v>275</v>
      </c>
      <c r="D754" s="108"/>
      <c r="E754" s="108"/>
      <c r="F754" s="17"/>
      <c r="G754" s="36"/>
      <c r="H754" s="16"/>
      <c r="I754" s="36"/>
      <c r="J754" s="16"/>
      <c r="K754" s="44"/>
    </row>
    <row r="755" spans="1:15" ht="15" customHeight="1" x14ac:dyDescent="0.15">
      <c r="B755" s="108" t="s">
        <v>268</v>
      </c>
      <c r="C755" s="82" t="s">
        <v>274</v>
      </c>
      <c r="D755" s="108"/>
      <c r="E755" s="108"/>
      <c r="F755" s="17"/>
      <c r="G755" s="36"/>
      <c r="H755" s="16"/>
      <c r="I755" s="36"/>
      <c r="J755" s="16"/>
      <c r="K755" s="44"/>
    </row>
    <row r="756" spans="1:15" ht="15" customHeight="1" x14ac:dyDescent="0.15">
      <c r="B756" s="108" t="s">
        <v>268</v>
      </c>
      <c r="C756" s="82" t="s">
        <v>273</v>
      </c>
      <c r="D756" s="108"/>
      <c r="E756" s="108"/>
      <c r="F756" s="17"/>
      <c r="G756" s="36"/>
      <c r="H756" s="16"/>
      <c r="I756" s="36"/>
      <c r="J756" s="16"/>
      <c r="K756" s="44"/>
    </row>
    <row r="757" spans="1:15" ht="15" customHeight="1" x14ac:dyDescent="0.15">
      <c r="B757" s="108" t="s">
        <v>268</v>
      </c>
      <c r="C757" s="148" t="s">
        <v>281</v>
      </c>
      <c r="D757" s="148"/>
      <c r="E757" s="148"/>
      <c r="F757" s="148"/>
      <c r="G757" s="148"/>
      <c r="H757" s="148"/>
      <c r="I757" s="148"/>
      <c r="J757" s="148"/>
      <c r="K757" s="148"/>
      <c r="L757" s="148"/>
      <c r="M757" s="148"/>
      <c r="N757" s="148"/>
      <c r="O757" s="148"/>
    </row>
    <row r="758" spans="1:15" ht="15" customHeight="1" x14ac:dyDescent="0.15">
      <c r="B758" s="108"/>
      <c r="C758" s="148"/>
      <c r="D758" s="148"/>
      <c r="E758" s="148"/>
      <c r="F758" s="148"/>
      <c r="G758" s="148"/>
      <c r="H758" s="148"/>
      <c r="I758" s="148"/>
      <c r="J758" s="148"/>
      <c r="K758" s="148"/>
      <c r="L758" s="148"/>
      <c r="M758" s="148"/>
      <c r="N758" s="148"/>
      <c r="O758" s="148"/>
    </row>
    <row r="759" spans="1:15" ht="15" customHeight="1" x14ac:dyDescent="0.15">
      <c r="B759" s="108" t="s">
        <v>268</v>
      </c>
      <c r="C759" s="148" t="s">
        <v>282</v>
      </c>
      <c r="D759" s="148"/>
      <c r="E759" s="148"/>
      <c r="F759" s="148"/>
      <c r="G759" s="148"/>
      <c r="H759" s="148"/>
      <c r="I759" s="148"/>
      <c r="J759" s="148"/>
      <c r="K759" s="148"/>
      <c r="L759" s="148"/>
      <c r="M759" s="148"/>
      <c r="N759" s="148"/>
      <c r="O759" s="148"/>
    </row>
    <row r="760" spans="1:15" ht="15" customHeight="1" x14ac:dyDescent="0.15">
      <c r="B760" s="108"/>
      <c r="C760" s="148"/>
      <c r="D760" s="148"/>
      <c r="E760" s="148"/>
      <c r="F760" s="148"/>
      <c r="G760" s="148"/>
      <c r="H760" s="148"/>
      <c r="I760" s="148"/>
      <c r="J760" s="148"/>
      <c r="K760" s="148"/>
      <c r="L760" s="148"/>
      <c r="M760" s="148"/>
      <c r="N760" s="148"/>
      <c r="O760" s="148"/>
    </row>
    <row r="761" spans="1:15" ht="15" customHeight="1" x14ac:dyDescent="0.15">
      <c r="B761" s="108"/>
      <c r="C761" s="108"/>
      <c r="D761" s="108"/>
      <c r="E761" s="108"/>
      <c r="F761" s="17"/>
      <c r="G761" s="36"/>
      <c r="H761" s="16"/>
      <c r="I761" s="36"/>
      <c r="J761" s="16"/>
      <c r="K761" s="44"/>
    </row>
    <row r="762" spans="1:15" ht="15" customHeight="1" x14ac:dyDescent="0.15">
      <c r="A762" s="17"/>
      <c r="B762" s="118"/>
      <c r="C762" s="118"/>
      <c r="D762" s="118"/>
      <c r="E762" s="118"/>
      <c r="F762" s="17"/>
      <c r="G762" s="36"/>
      <c r="H762" s="16"/>
      <c r="I762" s="36"/>
      <c r="J762" s="16"/>
      <c r="K762" s="44"/>
      <c r="L762" s="17"/>
      <c r="M762" s="17"/>
      <c r="N762" s="17"/>
    </row>
    <row r="763" spans="1:15" ht="15" customHeight="1" x14ac:dyDescent="0.15">
      <c r="A763" s="17"/>
      <c r="B763" s="118"/>
      <c r="C763" s="118"/>
      <c r="D763" s="118"/>
      <c r="E763" s="118"/>
      <c r="F763" s="17"/>
      <c r="G763" s="36"/>
      <c r="H763" s="16"/>
      <c r="I763" s="36"/>
      <c r="J763" s="16"/>
      <c r="K763" s="44"/>
      <c r="L763" s="17"/>
      <c r="M763" s="17"/>
      <c r="N763" s="17"/>
    </row>
    <row r="764" spans="1:15" ht="15" customHeight="1" x14ac:dyDescent="0.15">
      <c r="A764" s="17"/>
      <c r="B764" s="118"/>
      <c r="C764" s="118"/>
      <c r="D764" s="118"/>
      <c r="E764" s="118"/>
      <c r="F764" s="17"/>
      <c r="G764" s="36"/>
      <c r="H764" s="16"/>
      <c r="I764" s="36"/>
      <c r="J764" s="16"/>
      <c r="K764" s="44"/>
      <c r="L764" s="17"/>
      <c r="M764" s="17"/>
      <c r="N764" s="17"/>
    </row>
    <row r="765" spans="1:15" ht="15" customHeight="1" x14ac:dyDescent="0.15">
      <c r="A765" s="42"/>
      <c r="B765" s="17"/>
      <c r="C765" s="17"/>
      <c r="D765" s="17"/>
      <c r="E765" s="17"/>
      <c r="F765" s="17"/>
      <c r="G765" s="17"/>
      <c r="H765" s="17"/>
      <c r="I765" s="17"/>
      <c r="J765" s="17"/>
      <c r="K765" s="17"/>
      <c r="L765" s="17"/>
      <c r="M765" s="17"/>
      <c r="N765" s="17"/>
    </row>
    <row r="766" spans="1:15" ht="15" customHeight="1" x14ac:dyDescent="0.15">
      <c r="A766" s="42"/>
      <c r="B766" s="17"/>
      <c r="C766" s="17"/>
      <c r="D766" s="17"/>
      <c r="E766" s="17"/>
      <c r="F766" s="17"/>
      <c r="G766" s="17"/>
      <c r="H766" s="17"/>
      <c r="I766" s="17"/>
      <c r="J766" s="17"/>
      <c r="K766" s="17"/>
      <c r="L766" s="17"/>
      <c r="M766" s="17"/>
      <c r="N766" s="17"/>
    </row>
    <row r="767" spans="1:15" ht="15" customHeight="1" x14ac:dyDescent="0.15">
      <c r="A767" s="42"/>
      <c r="B767" s="17"/>
      <c r="C767" s="17"/>
      <c r="D767" s="17"/>
      <c r="E767" s="17"/>
      <c r="F767" s="17"/>
      <c r="G767" s="17"/>
      <c r="H767" s="17"/>
      <c r="I767" s="17"/>
      <c r="J767" s="17"/>
      <c r="K767" s="17"/>
      <c r="L767" s="17"/>
      <c r="M767" s="17"/>
      <c r="N767" s="17"/>
    </row>
    <row r="768" spans="1:15" ht="15" customHeight="1" x14ac:dyDescent="0.15">
      <c r="A768" s="42"/>
      <c r="B768" s="17"/>
      <c r="C768" s="17"/>
      <c r="D768" s="17"/>
      <c r="E768" s="17"/>
      <c r="F768" s="17"/>
      <c r="G768" s="17"/>
      <c r="H768" s="17"/>
      <c r="I768" s="17"/>
      <c r="J768" s="17"/>
      <c r="K768" s="17"/>
      <c r="L768" s="17"/>
      <c r="M768" s="17"/>
      <c r="N768" s="17"/>
    </row>
    <row r="769" spans="1:14" ht="15" customHeight="1" x14ac:dyDescent="0.15">
      <c r="A769" s="42"/>
      <c r="B769" s="17"/>
      <c r="C769" s="17"/>
      <c r="D769" s="17"/>
      <c r="E769" s="17"/>
      <c r="F769" s="145"/>
      <c r="G769" s="145"/>
      <c r="H769" s="145"/>
      <c r="I769" s="145"/>
      <c r="J769" s="140"/>
      <c r="K769" s="140"/>
      <c r="L769" s="140"/>
      <c r="M769" s="140"/>
      <c r="N769" s="17"/>
    </row>
    <row r="770" spans="1:14" ht="15" customHeight="1" x14ac:dyDescent="0.15">
      <c r="A770" s="17"/>
      <c r="B770" s="17"/>
      <c r="C770" s="42"/>
      <c r="D770" s="17"/>
      <c r="E770" s="17"/>
      <c r="F770" s="17"/>
      <c r="G770" s="44"/>
      <c r="H770" s="17"/>
      <c r="I770" s="44"/>
      <c r="J770" s="17"/>
      <c r="K770" s="44"/>
      <c r="L770" s="17"/>
      <c r="M770" s="44"/>
      <c r="N770" s="17"/>
    </row>
    <row r="771" spans="1:14" ht="15" customHeight="1" x14ac:dyDescent="0.15">
      <c r="A771" s="17"/>
      <c r="B771" s="17"/>
      <c r="C771" s="42"/>
      <c r="D771" s="17"/>
      <c r="E771" s="17"/>
      <c r="F771" s="17"/>
      <c r="G771" s="44"/>
      <c r="H771" s="17"/>
      <c r="I771" s="44"/>
      <c r="J771" s="45"/>
      <c r="K771" s="103"/>
      <c r="L771" s="45"/>
      <c r="M771" s="103"/>
      <c r="N771" s="17"/>
    </row>
    <row r="772" spans="1:14" ht="15" customHeight="1" x14ac:dyDescent="0.15">
      <c r="A772" s="17"/>
      <c r="B772" s="17"/>
      <c r="C772" s="42"/>
      <c r="D772" s="17"/>
      <c r="E772" s="17"/>
      <c r="F772" s="43"/>
      <c r="G772" s="44"/>
      <c r="H772" s="43"/>
      <c r="I772" s="44"/>
      <c r="J772" s="43"/>
      <c r="K772" s="44"/>
      <c r="L772" s="43"/>
      <c r="M772" s="44"/>
      <c r="N772" s="17"/>
    </row>
    <row r="773" spans="1:14" ht="15" customHeight="1" x14ac:dyDescent="0.15">
      <c r="A773" s="17"/>
      <c r="B773" s="17"/>
      <c r="C773" s="42"/>
      <c r="D773" s="17"/>
      <c r="E773" s="17"/>
      <c r="F773" s="120"/>
      <c r="G773" s="89"/>
      <c r="H773" s="45"/>
      <c r="I773" s="44"/>
      <c r="J773" s="118"/>
      <c r="K773" s="87"/>
      <c r="L773" s="43"/>
      <c r="M773" s="44"/>
      <c r="N773" s="17"/>
    </row>
    <row r="774" spans="1:14" ht="15" customHeight="1" x14ac:dyDescent="0.15">
      <c r="A774" s="17"/>
      <c r="B774" s="140"/>
      <c r="C774" s="140"/>
      <c r="D774" s="140"/>
      <c r="E774" s="140"/>
      <c r="F774" s="17"/>
      <c r="G774" s="36"/>
      <c r="H774" s="17"/>
      <c r="I774" s="36"/>
      <c r="J774" s="17"/>
      <c r="K774" s="36"/>
      <c r="L774" s="17"/>
      <c r="M774" s="36"/>
      <c r="N774" s="17"/>
    </row>
    <row r="775" spans="1:14" ht="15" customHeight="1" x14ac:dyDescent="0.15">
      <c r="A775" s="17"/>
      <c r="B775" s="17"/>
      <c r="C775" s="17"/>
      <c r="D775" s="17"/>
      <c r="E775" s="17"/>
      <c r="F775" s="16"/>
      <c r="G775" s="36"/>
      <c r="H775" s="16"/>
      <c r="I775" s="44"/>
      <c r="J775" s="17"/>
      <c r="K775" s="17"/>
      <c r="L775" s="17"/>
      <c r="M775" s="17"/>
      <c r="N775" s="17"/>
    </row>
    <row r="776" spans="1:14" ht="15" customHeight="1" x14ac:dyDescent="0.15">
      <c r="A776" s="17"/>
      <c r="B776" s="17"/>
      <c r="C776" s="17"/>
      <c r="D776" s="17"/>
      <c r="E776" s="17"/>
      <c r="F776" s="17"/>
      <c r="G776" s="17"/>
      <c r="H776" s="17"/>
      <c r="I776" s="17"/>
      <c r="J776" s="17"/>
      <c r="K776" s="17"/>
      <c r="L776" s="17"/>
      <c r="M776" s="17"/>
      <c r="N776" s="17"/>
    </row>
    <row r="777" spans="1:14" ht="15" customHeight="1" x14ac:dyDescent="0.15">
      <c r="A777" s="42"/>
      <c r="B777" s="17"/>
      <c r="C777" s="17"/>
      <c r="D777" s="17"/>
      <c r="E777" s="17"/>
      <c r="F777" s="17"/>
      <c r="G777" s="17"/>
      <c r="H777" s="17"/>
      <c r="I777" s="17"/>
      <c r="J777" s="17"/>
      <c r="K777" s="17"/>
      <c r="L777" s="17"/>
      <c r="M777" s="17"/>
      <c r="N777" s="17"/>
    </row>
    <row r="778" spans="1:14" ht="15" customHeight="1" x14ac:dyDescent="0.15">
      <c r="A778" s="42"/>
      <c r="B778" s="17"/>
      <c r="C778" s="17"/>
      <c r="D778" s="17"/>
      <c r="E778" s="17"/>
      <c r="F778" s="145"/>
      <c r="G778" s="145"/>
      <c r="H778" s="145"/>
      <c r="I778" s="145"/>
      <c r="J778" s="140"/>
      <c r="K778" s="140"/>
      <c r="L778" s="140"/>
      <c r="M778" s="140"/>
      <c r="N778" s="17"/>
    </row>
    <row r="779" spans="1:14" ht="15" customHeight="1" x14ac:dyDescent="0.15">
      <c r="A779" s="17"/>
      <c r="B779" s="17"/>
      <c r="C779" s="42"/>
      <c r="D779" s="17"/>
      <c r="E779" s="17"/>
      <c r="F779" s="17"/>
      <c r="G779" s="44"/>
      <c r="H779" s="17"/>
      <c r="I779" s="44"/>
      <c r="J779" s="17"/>
      <c r="K779" s="44"/>
      <c r="L779" s="17"/>
      <c r="M779" s="44"/>
      <c r="N779" s="17"/>
    </row>
    <row r="780" spans="1:14" ht="15" customHeight="1" x14ac:dyDescent="0.15">
      <c r="A780" s="17"/>
      <c r="B780" s="17"/>
      <c r="C780" s="42"/>
      <c r="D780" s="17"/>
      <c r="E780" s="17"/>
      <c r="F780" s="17"/>
      <c r="G780" s="44"/>
      <c r="H780" s="17"/>
      <c r="I780" s="44"/>
      <c r="J780" s="45"/>
      <c r="K780" s="103"/>
      <c r="L780" s="45"/>
      <c r="M780" s="103"/>
      <c r="N780" s="17"/>
    </row>
    <row r="781" spans="1:14" ht="15" customHeight="1" x14ac:dyDescent="0.15">
      <c r="A781" s="17"/>
      <c r="B781" s="17"/>
      <c r="C781" s="42"/>
      <c r="D781" s="17"/>
      <c r="E781" s="17"/>
      <c r="F781" s="43"/>
      <c r="G781" s="44"/>
      <c r="H781" s="43"/>
      <c r="I781" s="44"/>
      <c r="J781" s="43"/>
      <c r="K781" s="44"/>
      <c r="L781" s="43"/>
      <c r="M781" s="44"/>
      <c r="N781" s="17"/>
    </row>
    <row r="782" spans="1:14" ht="15" customHeight="1" x14ac:dyDescent="0.15">
      <c r="A782" s="17"/>
      <c r="B782" s="17"/>
      <c r="C782" s="42"/>
      <c r="D782" s="17"/>
      <c r="E782" s="17"/>
      <c r="F782" s="120"/>
      <c r="G782" s="89"/>
      <c r="H782" s="45"/>
      <c r="I782" s="44"/>
      <c r="J782" s="119"/>
      <c r="K782" s="121"/>
      <c r="L782" s="43"/>
      <c r="M782" s="44"/>
      <c r="N782" s="17"/>
    </row>
    <row r="783" spans="1:14" ht="15" customHeight="1" x14ac:dyDescent="0.15">
      <c r="A783" s="17"/>
      <c r="B783" s="140"/>
      <c r="C783" s="140"/>
      <c r="D783" s="140"/>
      <c r="E783" s="140"/>
      <c r="F783" s="17"/>
      <c r="G783" s="36"/>
      <c r="H783" s="17"/>
      <c r="I783" s="36"/>
      <c r="J783" s="17"/>
      <c r="K783" s="36"/>
      <c r="L783" s="17"/>
      <c r="M783" s="36"/>
      <c r="N783" s="17"/>
    </row>
    <row r="784" spans="1:14" ht="15" customHeight="1" x14ac:dyDescent="0.15">
      <c r="A784" s="17"/>
      <c r="B784" s="17"/>
      <c r="C784" s="17"/>
      <c r="D784" s="17"/>
      <c r="E784" s="17"/>
      <c r="F784" s="16"/>
      <c r="G784" s="36"/>
      <c r="H784" s="16"/>
      <c r="I784" s="44"/>
      <c r="J784" s="17"/>
      <c r="K784" s="17"/>
      <c r="L784" s="17"/>
      <c r="M784" s="17"/>
      <c r="N784" s="17"/>
    </row>
    <row r="785" spans="1:14" ht="15" hidden="1" customHeight="1" x14ac:dyDescent="0.15">
      <c r="A785" s="47"/>
      <c r="B785" s="47"/>
      <c r="C785" s="47"/>
      <c r="D785" s="47"/>
      <c r="E785" s="47"/>
      <c r="F785" s="47"/>
      <c r="G785" s="47"/>
      <c r="H785" s="47"/>
      <c r="I785" s="122"/>
      <c r="J785" s="47"/>
      <c r="K785" s="47"/>
      <c r="L785" s="17"/>
      <c r="M785" s="17"/>
      <c r="N785" s="17"/>
    </row>
    <row r="786" spans="1:14" ht="15" hidden="1" customHeight="1" x14ac:dyDescent="0.15">
      <c r="A786" s="47"/>
      <c r="B786" s="47"/>
      <c r="C786" s="47"/>
      <c r="D786" s="47"/>
      <c r="E786" s="47"/>
      <c r="F786" s="146"/>
      <c r="G786" s="146"/>
      <c r="H786" s="47"/>
      <c r="I786" s="122"/>
      <c r="J786" s="47"/>
      <c r="K786" s="47"/>
      <c r="L786" s="17"/>
      <c r="M786" s="17"/>
      <c r="N786" s="17"/>
    </row>
    <row r="787" spans="1:14" ht="15" hidden="1" customHeight="1" x14ac:dyDescent="0.15">
      <c r="A787" s="47"/>
      <c r="B787" s="47"/>
      <c r="C787" s="123"/>
      <c r="D787" s="47"/>
      <c r="E787" s="47"/>
      <c r="F787" s="47"/>
      <c r="G787" s="122"/>
      <c r="H787" s="47"/>
      <c r="I787" s="122"/>
      <c r="J787" s="47"/>
      <c r="K787" s="47"/>
      <c r="L787" s="17"/>
      <c r="M787" s="17"/>
      <c r="N787" s="17"/>
    </row>
    <row r="788" spans="1:14" ht="15" hidden="1" customHeight="1" x14ac:dyDescent="0.15">
      <c r="A788" s="47"/>
      <c r="B788" s="47"/>
      <c r="C788" s="123"/>
      <c r="D788" s="47"/>
      <c r="E788" s="47"/>
      <c r="F788" s="47"/>
      <c r="G788" s="122"/>
      <c r="H788" s="47"/>
      <c r="I788" s="122"/>
      <c r="J788" s="47"/>
      <c r="K788" s="47"/>
      <c r="L788" s="17"/>
      <c r="M788" s="17"/>
      <c r="N788" s="17"/>
    </row>
    <row r="789" spans="1:14" ht="15" hidden="1" customHeight="1" x14ac:dyDescent="0.15">
      <c r="A789" s="47"/>
      <c r="B789" s="47"/>
      <c r="C789" s="123"/>
      <c r="D789" s="47"/>
      <c r="E789" s="47"/>
      <c r="F789" s="124"/>
      <c r="G789" s="122"/>
      <c r="H789" s="47"/>
      <c r="I789" s="122"/>
      <c r="J789" s="47"/>
      <c r="K789" s="47"/>
      <c r="L789" s="17"/>
      <c r="M789" s="17"/>
      <c r="N789" s="17"/>
    </row>
    <row r="790" spans="1:14" ht="15" hidden="1" customHeight="1" x14ac:dyDescent="0.15">
      <c r="A790" s="47"/>
      <c r="B790" s="47"/>
      <c r="C790" s="123"/>
      <c r="D790" s="47"/>
      <c r="E790" s="47"/>
      <c r="F790" s="125"/>
      <c r="G790" s="122"/>
      <c r="H790" s="47"/>
      <c r="I790" s="47"/>
      <c r="J790" s="47"/>
      <c r="K790" s="47"/>
      <c r="L790" s="17"/>
      <c r="M790" s="17"/>
      <c r="N790" s="17"/>
    </row>
    <row r="791" spans="1:14" ht="15" hidden="1" customHeight="1" x14ac:dyDescent="0.15">
      <c r="A791" s="123"/>
      <c r="B791" s="147"/>
      <c r="C791" s="147"/>
      <c r="D791" s="147"/>
      <c r="E791" s="147"/>
      <c r="F791" s="47"/>
      <c r="G791" s="122"/>
      <c r="H791" s="47"/>
      <c r="I791" s="47"/>
      <c r="J791" s="47"/>
      <c r="K791" s="47"/>
      <c r="L791" s="17"/>
      <c r="M791" s="17"/>
      <c r="N791" s="17"/>
    </row>
    <row r="792" spans="1:14" ht="15" hidden="1" customHeight="1" x14ac:dyDescent="0.15">
      <c r="A792" s="123"/>
      <c r="B792" s="48"/>
      <c r="C792" s="48"/>
      <c r="D792" s="48"/>
      <c r="E792" s="48"/>
      <c r="F792" s="47"/>
      <c r="G792" s="122"/>
      <c r="H792" s="47"/>
      <c r="I792" s="47"/>
      <c r="J792" s="47"/>
      <c r="K792" s="47"/>
      <c r="L792" s="17"/>
      <c r="M792" s="17"/>
      <c r="N792" s="17"/>
    </row>
    <row r="793" spans="1:14" ht="15" hidden="1" customHeight="1" x14ac:dyDescent="0.15">
      <c r="A793" s="42"/>
      <c r="B793" s="118"/>
      <c r="C793" s="118"/>
      <c r="D793" s="118"/>
      <c r="E793" s="118"/>
      <c r="F793" s="17"/>
      <c r="G793" s="36"/>
      <c r="H793" s="17"/>
      <c r="I793" s="17"/>
      <c r="J793" s="17"/>
      <c r="K793" s="17"/>
      <c r="L793" s="17"/>
      <c r="M793" s="17"/>
      <c r="N793" s="17"/>
    </row>
    <row r="794" spans="1:14" ht="15" hidden="1" customHeight="1" x14ac:dyDescent="0.15">
      <c r="A794" s="42"/>
      <c r="B794" s="17"/>
      <c r="C794" s="17"/>
      <c r="D794" s="17"/>
      <c r="E794" s="17"/>
      <c r="F794" s="145"/>
      <c r="G794" s="145"/>
      <c r="H794" s="140"/>
      <c r="I794" s="140"/>
      <c r="J794" s="140"/>
      <c r="K794" s="140"/>
      <c r="L794" s="17"/>
      <c r="M794" s="17"/>
      <c r="N794" s="17"/>
    </row>
    <row r="795" spans="1:14" ht="15" hidden="1" customHeight="1" x14ac:dyDescent="0.15">
      <c r="A795" s="17"/>
      <c r="B795" s="17"/>
      <c r="C795" s="42"/>
      <c r="D795" s="17"/>
      <c r="E795" s="17"/>
      <c r="F795" s="17"/>
      <c r="G795" s="44"/>
      <c r="H795" s="17"/>
      <c r="I795" s="44"/>
      <c r="J795" s="17"/>
      <c r="K795" s="44"/>
      <c r="L795" s="17"/>
      <c r="M795" s="17"/>
      <c r="N795" s="17"/>
    </row>
    <row r="796" spans="1:14" ht="15" hidden="1" customHeight="1" x14ac:dyDescent="0.15">
      <c r="A796" s="17"/>
      <c r="B796" s="17"/>
      <c r="C796" s="42"/>
      <c r="D796" s="17"/>
      <c r="E796" s="17"/>
      <c r="F796" s="17"/>
      <c r="G796" s="44"/>
      <c r="H796" s="45"/>
      <c r="I796" s="103"/>
      <c r="J796" s="45"/>
      <c r="K796" s="103"/>
      <c r="L796" s="17"/>
      <c r="M796" s="17"/>
      <c r="N796" s="17"/>
    </row>
    <row r="797" spans="1:14" ht="15" hidden="1" customHeight="1" x14ac:dyDescent="0.15">
      <c r="A797" s="17"/>
      <c r="B797" s="17"/>
      <c r="C797" s="42"/>
      <c r="D797" s="17"/>
      <c r="E797" s="17"/>
      <c r="F797" s="43"/>
      <c r="G797" s="44"/>
      <c r="H797" s="43"/>
      <c r="I797" s="44"/>
      <c r="J797" s="43"/>
      <c r="K797" s="44"/>
      <c r="L797" s="17"/>
      <c r="M797" s="17"/>
      <c r="N797" s="17"/>
    </row>
    <row r="798" spans="1:14" ht="15" hidden="1" customHeight="1" x14ac:dyDescent="0.15">
      <c r="A798" s="17"/>
      <c r="B798" s="17"/>
      <c r="C798" s="42"/>
      <c r="D798" s="17"/>
      <c r="E798" s="17"/>
      <c r="F798" s="45"/>
      <c r="G798" s="44"/>
      <c r="H798" s="118"/>
      <c r="I798" s="87"/>
      <c r="J798" s="43"/>
      <c r="K798" s="44"/>
      <c r="L798" s="17"/>
      <c r="M798" s="17"/>
      <c r="N798" s="17"/>
    </row>
    <row r="799" spans="1:14" ht="15" hidden="1" customHeight="1" x14ac:dyDescent="0.15">
      <c r="A799" s="17"/>
      <c r="B799" s="140"/>
      <c r="C799" s="140"/>
      <c r="D799" s="140"/>
      <c r="E799" s="140"/>
      <c r="F799" s="17"/>
      <c r="G799" s="36"/>
      <c r="H799" s="17"/>
      <c r="I799" s="36"/>
      <c r="J799" s="17"/>
      <c r="K799" s="36"/>
      <c r="L799" s="17"/>
      <c r="M799" s="17"/>
      <c r="N799" s="17"/>
    </row>
    <row r="800" spans="1:14" ht="15" hidden="1" customHeight="1" x14ac:dyDescent="0.15">
      <c r="A800" s="17"/>
      <c r="B800" s="17"/>
      <c r="C800" s="17"/>
      <c r="D800" s="17"/>
      <c r="E800" s="17"/>
      <c r="F800" s="16"/>
      <c r="G800" s="36"/>
      <c r="H800" s="16"/>
      <c r="I800" s="44"/>
      <c r="J800" s="17"/>
      <c r="K800" s="17"/>
      <c r="L800" s="17"/>
      <c r="M800" s="17"/>
      <c r="N800" s="17"/>
    </row>
    <row r="801" spans="1:14" ht="15" customHeight="1" x14ac:dyDescent="0.15">
      <c r="A801" s="17"/>
      <c r="B801" s="17"/>
      <c r="C801" s="17"/>
      <c r="D801" s="17"/>
      <c r="E801" s="17"/>
      <c r="F801" s="17"/>
      <c r="G801" s="17"/>
      <c r="H801" s="17"/>
      <c r="I801" s="17"/>
      <c r="J801" s="17"/>
      <c r="K801" s="17"/>
      <c r="L801" s="17"/>
      <c r="M801" s="17"/>
      <c r="N801" s="17"/>
    </row>
    <row r="802" spans="1:14" ht="15" customHeight="1" x14ac:dyDescent="0.15">
      <c r="A802" s="17"/>
      <c r="B802" s="17"/>
      <c r="C802" s="17"/>
      <c r="D802" s="17"/>
      <c r="E802" s="17"/>
      <c r="F802" s="17"/>
      <c r="G802" s="17"/>
      <c r="H802" s="17"/>
      <c r="I802" s="17"/>
      <c r="J802" s="17"/>
      <c r="K802" s="17"/>
      <c r="L802" s="17"/>
      <c r="M802" s="17"/>
      <c r="N802" s="17"/>
    </row>
    <row r="803" spans="1:14" ht="15" customHeight="1" x14ac:dyDescent="0.15">
      <c r="A803" s="42"/>
      <c r="B803" s="42"/>
      <c r="C803" s="17"/>
      <c r="D803" s="17"/>
      <c r="E803" s="17"/>
      <c r="F803" s="145"/>
      <c r="G803" s="145"/>
      <c r="H803" s="145"/>
      <c r="I803" s="145"/>
      <c r="J803" s="145"/>
      <c r="K803" s="145"/>
      <c r="L803" s="145"/>
      <c r="M803" s="145"/>
      <c r="N803" s="17"/>
    </row>
    <row r="804" spans="1:14" ht="15" customHeight="1" x14ac:dyDescent="0.15">
      <c r="A804" s="17"/>
      <c r="B804" s="17"/>
      <c r="C804" s="42"/>
      <c r="D804" s="17"/>
      <c r="E804" s="17"/>
      <c r="F804" s="17"/>
      <c r="G804" s="44"/>
      <c r="H804" s="17"/>
      <c r="I804" s="44"/>
      <c r="J804" s="17"/>
      <c r="K804" s="44"/>
      <c r="L804" s="17"/>
      <c r="M804" s="44"/>
      <c r="N804" s="17"/>
    </row>
    <row r="805" spans="1:14" ht="15" customHeight="1" x14ac:dyDescent="0.15">
      <c r="A805" s="17"/>
      <c r="B805" s="17"/>
      <c r="C805" s="42"/>
      <c r="D805" s="17"/>
      <c r="E805" s="17"/>
      <c r="F805" s="17"/>
      <c r="G805" s="44"/>
      <c r="H805" s="17"/>
      <c r="I805" s="44"/>
      <c r="J805" s="17"/>
      <c r="K805" s="44"/>
      <c r="L805" s="17"/>
      <c r="M805" s="44"/>
      <c r="N805" s="17"/>
    </row>
    <row r="806" spans="1:14" ht="15" customHeight="1" x14ac:dyDescent="0.15">
      <c r="A806" s="17"/>
      <c r="B806" s="17"/>
      <c r="C806" s="42"/>
      <c r="D806" s="17"/>
      <c r="E806" s="17"/>
      <c r="F806" s="17"/>
      <c r="G806" s="44"/>
      <c r="H806" s="17"/>
      <c r="I806" s="44"/>
      <c r="J806" s="17"/>
      <c r="K806" s="44"/>
      <c r="L806" s="17"/>
      <c r="M806" s="44"/>
      <c r="N806" s="17"/>
    </row>
    <row r="807" spans="1:14" ht="15" customHeight="1" x14ac:dyDescent="0.15">
      <c r="A807" s="17"/>
      <c r="B807" s="17"/>
      <c r="C807" s="42"/>
      <c r="D807" s="17"/>
      <c r="E807" s="17"/>
      <c r="F807" s="120"/>
      <c r="G807" s="89"/>
      <c r="H807" s="45"/>
      <c r="I807" s="44"/>
      <c r="J807" s="118"/>
      <c r="K807" s="87"/>
      <c r="L807" s="17"/>
      <c r="M807" s="44"/>
      <c r="N807" s="17"/>
    </row>
    <row r="808" spans="1:14" ht="15" customHeight="1" x14ac:dyDescent="0.15">
      <c r="A808" s="17"/>
      <c r="B808" s="140"/>
      <c r="C808" s="140"/>
      <c r="D808" s="140"/>
      <c r="E808" s="140"/>
      <c r="F808" s="17"/>
      <c r="G808" s="44"/>
      <c r="H808" s="17"/>
      <c r="I808" s="44"/>
      <c r="J808" s="17"/>
      <c r="K808" s="44"/>
      <c r="L808" s="43"/>
      <c r="M808" s="44"/>
      <c r="N808" s="17"/>
    </row>
    <row r="809" spans="1:14" ht="15" customHeight="1" x14ac:dyDescent="0.15">
      <c r="A809" s="17"/>
      <c r="B809" s="17"/>
      <c r="C809" s="42"/>
      <c r="D809" s="17"/>
      <c r="E809" s="17"/>
      <c r="F809" s="43"/>
      <c r="G809" s="43"/>
      <c r="H809" s="43"/>
      <c r="I809" s="43"/>
      <c r="J809" s="17"/>
      <c r="K809" s="17"/>
      <c r="L809" s="17"/>
      <c r="M809" s="17"/>
      <c r="N809" s="17"/>
    </row>
    <row r="810" spans="1:14" ht="15" customHeight="1" x14ac:dyDescent="0.15">
      <c r="A810" s="17"/>
      <c r="B810" s="17"/>
      <c r="C810" s="42"/>
      <c r="D810" s="17"/>
      <c r="E810" s="17"/>
      <c r="F810" s="43"/>
      <c r="G810" s="43"/>
      <c r="H810" s="43"/>
      <c r="I810" s="43"/>
      <c r="J810" s="17"/>
      <c r="K810" s="17"/>
      <c r="L810" s="17"/>
      <c r="M810" s="17"/>
      <c r="N810" s="17"/>
    </row>
    <row r="811" spans="1:14" ht="15" customHeight="1" x14ac:dyDescent="0.15">
      <c r="A811" s="17"/>
      <c r="B811" s="17"/>
      <c r="C811" s="42"/>
      <c r="D811" s="17"/>
      <c r="E811" s="17"/>
      <c r="F811" s="43"/>
      <c r="G811" s="43"/>
      <c r="H811" s="43"/>
      <c r="I811" s="43"/>
      <c r="J811" s="17"/>
      <c r="K811" s="17"/>
      <c r="L811" s="17"/>
      <c r="M811" s="17"/>
      <c r="N811" s="17"/>
    </row>
    <row r="812" spans="1:14" ht="15" customHeight="1" x14ac:dyDescent="0.15">
      <c r="A812" s="17"/>
      <c r="B812" s="17"/>
      <c r="C812" s="140"/>
      <c r="D812" s="140"/>
      <c r="E812" s="140"/>
      <c r="F812" s="140"/>
      <c r="G812" s="145"/>
      <c r="H812" s="145"/>
      <c r="I812" s="145"/>
      <c r="J812" s="145"/>
      <c r="K812" s="140"/>
      <c r="L812" s="140"/>
      <c r="M812" s="140"/>
      <c r="N812" s="140"/>
    </row>
    <row r="813" spans="1:14" ht="15" customHeight="1" x14ac:dyDescent="0.15">
      <c r="A813" s="17"/>
      <c r="B813" s="17"/>
      <c r="C813" s="144"/>
      <c r="D813" s="144"/>
      <c r="E813" s="144"/>
      <c r="F813" s="144"/>
      <c r="G813" s="17"/>
      <c r="H813" s="44"/>
      <c r="I813" s="17"/>
      <c r="J813" s="44"/>
      <c r="K813" s="45"/>
      <c r="L813" s="44"/>
      <c r="M813" s="45"/>
      <c r="N813" s="44"/>
    </row>
    <row r="814" spans="1:14" ht="15" customHeight="1" x14ac:dyDescent="0.15">
      <c r="A814" s="17"/>
      <c r="B814" s="17"/>
      <c r="C814" s="137"/>
      <c r="D814" s="137"/>
      <c r="E814" s="137"/>
      <c r="F814" s="137"/>
      <c r="G814" s="45"/>
      <c r="H814" s="44"/>
      <c r="I814" s="45"/>
      <c r="J814" s="44"/>
      <c r="K814" s="45"/>
      <c r="L814" s="44"/>
      <c r="M814" s="45"/>
      <c r="N814" s="44"/>
    </row>
    <row r="815" spans="1:14" ht="15" customHeight="1" x14ac:dyDescent="0.15">
      <c r="A815" s="17"/>
      <c r="B815" s="17"/>
      <c r="C815" s="136"/>
      <c r="D815" s="136"/>
      <c r="E815" s="136"/>
      <c r="F815" s="126"/>
      <c r="G815" s="17"/>
      <c r="H815" s="44"/>
      <c r="I815" s="17"/>
      <c r="J815" s="44"/>
      <c r="K815" s="17"/>
      <c r="L815" s="44"/>
      <c r="M815" s="17"/>
      <c r="N815" s="44"/>
    </row>
    <row r="816" spans="1:14" ht="15" customHeight="1" x14ac:dyDescent="0.15">
      <c r="A816" s="17"/>
      <c r="B816" s="17"/>
      <c r="C816" s="136"/>
      <c r="D816" s="136"/>
      <c r="E816" s="136"/>
      <c r="F816" s="136"/>
      <c r="G816" s="17"/>
      <c r="H816" s="44"/>
      <c r="I816" s="118"/>
      <c r="J816" s="87"/>
      <c r="K816" s="118"/>
      <c r="L816" s="87"/>
      <c r="M816" s="118"/>
      <c r="N816" s="87"/>
    </row>
    <row r="817" spans="1:14" ht="15" customHeight="1" x14ac:dyDescent="0.15">
      <c r="A817" s="17"/>
      <c r="B817" s="17"/>
      <c r="C817" s="17"/>
      <c r="D817" s="17"/>
      <c r="E817" s="17"/>
      <c r="F817" s="17"/>
      <c r="G817" s="17"/>
      <c r="H817" s="44"/>
      <c r="I817" s="17"/>
      <c r="J817" s="44"/>
      <c r="K817" s="45"/>
      <c r="L817" s="44"/>
      <c r="M817" s="45"/>
      <c r="N817" s="44"/>
    </row>
    <row r="818" spans="1:14" ht="15" customHeight="1" x14ac:dyDescent="0.15">
      <c r="A818" s="17"/>
      <c r="B818" s="17"/>
      <c r="C818" s="45"/>
      <c r="D818" s="45"/>
      <c r="E818" s="45"/>
      <c r="F818" s="45"/>
      <c r="G818" s="17"/>
      <c r="H818" s="44"/>
      <c r="I818" s="17"/>
      <c r="J818" s="44"/>
      <c r="K818" s="45"/>
      <c r="L818" s="44"/>
      <c r="M818" s="45"/>
      <c r="N818" s="44"/>
    </row>
    <row r="819" spans="1:14" ht="15" customHeight="1" x14ac:dyDescent="0.15">
      <c r="A819" s="17"/>
      <c r="B819" s="17"/>
      <c r="C819" s="137"/>
      <c r="D819" s="137"/>
      <c r="E819" s="137"/>
      <c r="F819" s="137"/>
      <c r="G819" s="17"/>
      <c r="H819" s="44"/>
      <c r="I819" s="17"/>
      <c r="J819" s="44"/>
      <c r="K819" s="45"/>
      <c r="L819" s="44"/>
      <c r="M819" s="45"/>
      <c r="N819" s="44"/>
    </row>
    <row r="820" spans="1:14" ht="15" customHeight="1" x14ac:dyDescent="0.15">
      <c r="A820" s="17"/>
      <c r="B820" s="17"/>
      <c r="C820" s="82"/>
      <c r="D820" s="126"/>
      <c r="E820" s="126"/>
      <c r="F820" s="126"/>
      <c r="G820" s="45"/>
      <c r="H820" s="44"/>
      <c r="I820" s="45"/>
      <c r="J820" s="44"/>
      <c r="K820" s="45"/>
      <c r="L820" s="103"/>
      <c r="M820" s="45"/>
      <c r="N820" s="103"/>
    </row>
    <row r="821" spans="1:14" ht="15" customHeight="1" x14ac:dyDescent="0.15">
      <c r="A821" s="17"/>
      <c r="B821" s="17"/>
      <c r="C821" s="136"/>
      <c r="D821" s="136"/>
      <c r="E821" s="136"/>
      <c r="F821" s="126"/>
      <c r="G821" s="17"/>
      <c r="H821" s="44"/>
      <c r="I821" s="17"/>
      <c r="J821" s="44"/>
      <c r="K821" s="45"/>
      <c r="L821" s="44"/>
      <c r="M821" s="118"/>
      <c r="N821" s="118"/>
    </row>
    <row r="822" spans="1:14" ht="15" customHeight="1" x14ac:dyDescent="0.15">
      <c r="A822" s="17"/>
      <c r="B822" s="17"/>
      <c r="C822" s="136"/>
      <c r="D822" s="136"/>
      <c r="E822" s="136"/>
      <c r="F822" s="126"/>
      <c r="G822" s="17"/>
      <c r="H822" s="44"/>
      <c r="I822" s="17"/>
      <c r="J822" s="44"/>
      <c r="K822" s="45"/>
      <c r="L822" s="44"/>
      <c r="M822" s="118"/>
      <c r="N822" s="118"/>
    </row>
    <row r="823" spans="1:14" ht="15" customHeight="1" x14ac:dyDescent="0.15">
      <c r="A823" s="17"/>
      <c r="B823" s="17"/>
      <c r="C823" s="137"/>
      <c r="D823" s="137"/>
      <c r="E823" s="137"/>
      <c r="F823" s="137"/>
      <c r="G823" s="17"/>
      <c r="H823" s="44"/>
      <c r="I823" s="17"/>
      <c r="J823" s="44"/>
      <c r="K823" s="17"/>
      <c r="L823" s="44"/>
      <c r="M823" s="17"/>
      <c r="N823" s="44"/>
    </row>
    <row r="824" spans="1:14" ht="15" customHeight="1" x14ac:dyDescent="0.15">
      <c r="A824" s="17"/>
      <c r="B824" s="17"/>
      <c r="C824" s="82"/>
      <c r="D824" s="126"/>
      <c r="E824" s="126"/>
      <c r="F824" s="126"/>
      <c r="G824" s="45"/>
      <c r="H824" s="44"/>
      <c r="I824" s="45"/>
      <c r="J824" s="44"/>
      <c r="K824" s="45"/>
      <c r="L824" s="103"/>
      <c r="M824" s="118"/>
      <c r="N824" s="118"/>
    </row>
    <row r="825" spans="1:14" ht="15" customHeight="1" x14ac:dyDescent="0.15">
      <c r="A825" s="17"/>
      <c r="B825" s="17"/>
      <c r="C825" s="82"/>
      <c r="D825" s="126"/>
      <c r="E825" s="126"/>
      <c r="F825" s="126"/>
      <c r="G825" s="45"/>
      <c r="H825" s="44"/>
      <c r="I825" s="45"/>
      <c r="J825" s="44"/>
      <c r="K825" s="45"/>
      <c r="L825" s="103"/>
      <c r="M825" s="118"/>
      <c r="N825" s="118"/>
    </row>
    <row r="826" spans="1:14" ht="15" customHeight="1" x14ac:dyDescent="0.15">
      <c r="A826" s="17"/>
      <c r="B826" s="17"/>
      <c r="C826" s="140"/>
      <c r="D826" s="140"/>
      <c r="E826" s="140"/>
      <c r="F826" s="140"/>
      <c r="G826" s="17"/>
      <c r="H826" s="44"/>
      <c r="I826" s="17"/>
      <c r="J826" s="44"/>
      <c r="K826" s="17"/>
      <c r="L826" s="44"/>
      <c r="M826" s="17"/>
      <c r="N826" s="44"/>
    </row>
    <row r="827" spans="1:14" ht="15" customHeight="1" x14ac:dyDescent="0.15">
      <c r="A827" s="17"/>
      <c r="B827" s="118"/>
      <c r="C827" s="118"/>
      <c r="D827" s="118"/>
      <c r="E827" s="118"/>
      <c r="F827" s="17"/>
      <c r="G827" s="36"/>
      <c r="H827" s="16"/>
      <c r="I827" s="36"/>
      <c r="J827" s="16"/>
      <c r="K827" s="44"/>
      <c r="L827" s="17"/>
      <c r="M827" s="17"/>
      <c r="N827" s="17"/>
    </row>
    <row r="828" spans="1:14" ht="15" customHeight="1" x14ac:dyDescent="0.15">
      <c r="A828" s="17"/>
      <c r="B828" s="118"/>
      <c r="C828" s="118"/>
      <c r="D828" s="118"/>
      <c r="E828" s="118"/>
      <c r="F828" s="17"/>
      <c r="G828" s="36"/>
      <c r="H828" s="16"/>
      <c r="I828" s="36"/>
      <c r="J828" s="16"/>
      <c r="K828" s="44"/>
      <c r="L828" s="17"/>
      <c r="M828" s="17"/>
      <c r="N828" s="17"/>
    </row>
    <row r="829" spans="1:14" x14ac:dyDescent="0.15">
      <c r="A829" s="17"/>
      <c r="B829" s="17"/>
      <c r="C829" s="17"/>
      <c r="D829" s="17"/>
      <c r="E829" s="17"/>
      <c r="F829" s="17"/>
      <c r="G829" s="17"/>
      <c r="H829" s="17"/>
      <c r="I829" s="17"/>
      <c r="J829" s="17"/>
      <c r="K829" s="17"/>
      <c r="L829" s="17"/>
      <c r="M829" s="17"/>
      <c r="N829" s="17"/>
    </row>
  </sheetData>
  <mergeCells count="424">
    <mergeCell ref="D41:E41"/>
    <mergeCell ref="F41:G41"/>
    <mergeCell ref="H41:I41"/>
    <mergeCell ref="J41:K41"/>
    <mergeCell ref="D56:E56"/>
    <mergeCell ref="F56:G56"/>
    <mergeCell ref="H56:I56"/>
    <mergeCell ref="J56:K56"/>
    <mergeCell ref="A1:M1"/>
    <mergeCell ref="D29:E29"/>
    <mergeCell ref="F29:G29"/>
    <mergeCell ref="H29:I29"/>
    <mergeCell ref="J29:K29"/>
    <mergeCell ref="D35:E35"/>
    <mergeCell ref="F35:G35"/>
    <mergeCell ref="H35:I35"/>
    <mergeCell ref="J35:K35"/>
    <mergeCell ref="D91:E91"/>
    <mergeCell ref="F91:G91"/>
    <mergeCell ref="H91:I91"/>
    <mergeCell ref="J91:K91"/>
    <mergeCell ref="D101:E101"/>
    <mergeCell ref="F101:G101"/>
    <mergeCell ref="H101:I101"/>
    <mergeCell ref="J101:K101"/>
    <mergeCell ref="D71:E71"/>
    <mergeCell ref="F71:G71"/>
    <mergeCell ref="H71:I71"/>
    <mergeCell ref="J71:K71"/>
    <mergeCell ref="D81:E81"/>
    <mergeCell ref="F81:G81"/>
    <mergeCell ref="H81:I81"/>
    <mergeCell ref="L128:M128"/>
    <mergeCell ref="D134:E134"/>
    <mergeCell ref="D110:E110"/>
    <mergeCell ref="F110:G110"/>
    <mergeCell ref="H110:I110"/>
    <mergeCell ref="J110:K110"/>
    <mergeCell ref="D120:E120"/>
    <mergeCell ref="F120:G120"/>
    <mergeCell ref="H120:I120"/>
    <mergeCell ref="J120:K120"/>
    <mergeCell ref="C136:E136"/>
    <mergeCell ref="C137:E137"/>
    <mergeCell ref="C141:E141"/>
    <mergeCell ref="F162:G162"/>
    <mergeCell ref="H162:I162"/>
    <mergeCell ref="J162:K162"/>
    <mergeCell ref="F128:G128"/>
    <mergeCell ref="H128:I128"/>
    <mergeCell ref="J128:K128"/>
    <mergeCell ref="D204:E204"/>
    <mergeCell ref="F204:G204"/>
    <mergeCell ref="H204:I204"/>
    <mergeCell ref="J204:K204"/>
    <mergeCell ref="F213:G213"/>
    <mergeCell ref="H213:I213"/>
    <mergeCell ref="J213:K213"/>
    <mergeCell ref="L162:M162"/>
    <mergeCell ref="C163:E163"/>
    <mergeCell ref="C166:E166"/>
    <mergeCell ref="C170:E170"/>
    <mergeCell ref="C171:E171"/>
    <mergeCell ref="C175:E175"/>
    <mergeCell ref="B242:C242"/>
    <mergeCell ref="B243:C243"/>
    <mergeCell ref="B244:C244"/>
    <mergeCell ref="B245:C245"/>
    <mergeCell ref="B246:C246"/>
    <mergeCell ref="B250:C250"/>
    <mergeCell ref="L213:M213"/>
    <mergeCell ref="C214:E214"/>
    <mergeCell ref="C217:E217"/>
    <mergeCell ref="C221:E221"/>
    <mergeCell ref="C222:E222"/>
    <mergeCell ref="B241:C241"/>
    <mergeCell ref="D241:E241"/>
    <mergeCell ref="F241:G241"/>
    <mergeCell ref="H241:I241"/>
    <mergeCell ref="D259:E259"/>
    <mergeCell ref="F259:G259"/>
    <mergeCell ref="H259:I259"/>
    <mergeCell ref="D250:E250"/>
    <mergeCell ref="F250:G250"/>
    <mergeCell ref="H250:I250"/>
    <mergeCell ref="B251:C251"/>
    <mergeCell ref="B252:C252"/>
    <mergeCell ref="B253:C253"/>
    <mergeCell ref="B260:C260"/>
    <mergeCell ref="B261:C261"/>
    <mergeCell ref="B262:C262"/>
    <mergeCell ref="B263:C263"/>
    <mergeCell ref="B264:C264"/>
    <mergeCell ref="B267:C267"/>
    <mergeCell ref="B254:C254"/>
    <mergeCell ref="B255:C255"/>
    <mergeCell ref="B259:C259"/>
    <mergeCell ref="D276:E276"/>
    <mergeCell ref="F276:G276"/>
    <mergeCell ref="H276:I276"/>
    <mergeCell ref="D267:E267"/>
    <mergeCell ref="F267:G267"/>
    <mergeCell ref="H267:I267"/>
    <mergeCell ref="B268:C268"/>
    <mergeCell ref="B269:C269"/>
    <mergeCell ref="B270:C270"/>
    <mergeCell ref="B277:C277"/>
    <mergeCell ref="B278:C278"/>
    <mergeCell ref="B279:C279"/>
    <mergeCell ref="B280:C280"/>
    <mergeCell ref="B281:C281"/>
    <mergeCell ref="B285:C285"/>
    <mergeCell ref="B271:C271"/>
    <mergeCell ref="B272:C272"/>
    <mergeCell ref="B276:C276"/>
    <mergeCell ref="D294:E294"/>
    <mergeCell ref="F294:G294"/>
    <mergeCell ref="H294:I294"/>
    <mergeCell ref="D285:E285"/>
    <mergeCell ref="F285:G285"/>
    <mergeCell ref="H285:I285"/>
    <mergeCell ref="B286:C286"/>
    <mergeCell ref="B287:C287"/>
    <mergeCell ref="B288:C288"/>
    <mergeCell ref="B295:C295"/>
    <mergeCell ref="B296:C296"/>
    <mergeCell ref="B297:C297"/>
    <mergeCell ref="B298:C298"/>
    <mergeCell ref="B299:C299"/>
    <mergeCell ref="B303:C303"/>
    <mergeCell ref="B289:C289"/>
    <mergeCell ref="B290:C290"/>
    <mergeCell ref="B294:C294"/>
    <mergeCell ref="D312:E312"/>
    <mergeCell ref="F312:G312"/>
    <mergeCell ref="H312:I312"/>
    <mergeCell ref="D303:E303"/>
    <mergeCell ref="F303:G303"/>
    <mergeCell ref="H303:I303"/>
    <mergeCell ref="B304:C304"/>
    <mergeCell ref="B305:C305"/>
    <mergeCell ref="B306:C306"/>
    <mergeCell ref="B313:C313"/>
    <mergeCell ref="B314:C314"/>
    <mergeCell ref="B315:C315"/>
    <mergeCell ref="B316:C316"/>
    <mergeCell ref="B317:C317"/>
    <mergeCell ref="B321:C321"/>
    <mergeCell ref="B307:C307"/>
    <mergeCell ref="B308:C308"/>
    <mergeCell ref="B312:C312"/>
    <mergeCell ref="D330:E330"/>
    <mergeCell ref="F330:G330"/>
    <mergeCell ref="H330:I330"/>
    <mergeCell ref="D321:E321"/>
    <mergeCell ref="F321:G321"/>
    <mergeCell ref="H321:I321"/>
    <mergeCell ref="B322:C322"/>
    <mergeCell ref="B323:C323"/>
    <mergeCell ref="B324:C324"/>
    <mergeCell ref="B331:C331"/>
    <mergeCell ref="B332:C332"/>
    <mergeCell ref="B333:C333"/>
    <mergeCell ref="B334:C334"/>
    <mergeCell ref="B335:C335"/>
    <mergeCell ref="B339:C339"/>
    <mergeCell ref="B325:C325"/>
    <mergeCell ref="B326:C326"/>
    <mergeCell ref="B330:C330"/>
    <mergeCell ref="B343:C343"/>
    <mergeCell ref="B344:C344"/>
    <mergeCell ref="B348:C348"/>
    <mergeCell ref="D348:E348"/>
    <mergeCell ref="F348:G348"/>
    <mergeCell ref="H348:I348"/>
    <mergeCell ref="D339:E339"/>
    <mergeCell ref="F339:G339"/>
    <mergeCell ref="H339:I339"/>
    <mergeCell ref="B340:C340"/>
    <mergeCell ref="B341:C341"/>
    <mergeCell ref="B342:C342"/>
    <mergeCell ref="F358:G358"/>
    <mergeCell ref="H358:I358"/>
    <mergeCell ref="J358:K358"/>
    <mergeCell ref="L358:M358"/>
    <mergeCell ref="B367:E367"/>
    <mergeCell ref="B365:E365"/>
    <mergeCell ref="B366:E366"/>
    <mergeCell ref="B349:C349"/>
    <mergeCell ref="B350:C350"/>
    <mergeCell ref="B351:C351"/>
    <mergeCell ref="B352:C352"/>
    <mergeCell ref="B353:C353"/>
    <mergeCell ref="B354:C354"/>
    <mergeCell ref="J412:K412"/>
    <mergeCell ref="B419:C419"/>
    <mergeCell ref="F369:G369"/>
    <mergeCell ref="H369:I369"/>
    <mergeCell ref="J369:K369"/>
    <mergeCell ref="L369:M369"/>
    <mergeCell ref="B378:E378"/>
    <mergeCell ref="D404:E404"/>
    <mergeCell ref="F404:G404"/>
    <mergeCell ref="H404:I404"/>
    <mergeCell ref="J404:K404"/>
    <mergeCell ref="B370:E370"/>
    <mergeCell ref="B377:E377"/>
    <mergeCell ref="B371:E371"/>
    <mergeCell ref="B372:E372"/>
    <mergeCell ref="B373:E373"/>
    <mergeCell ref="B374:D374"/>
    <mergeCell ref="B375:E375"/>
    <mergeCell ref="B376:E376"/>
    <mergeCell ref="B423:C423"/>
    <mergeCell ref="D423:E423"/>
    <mergeCell ref="F423:G423"/>
    <mergeCell ref="H423:I423"/>
    <mergeCell ref="B424:C424"/>
    <mergeCell ref="B425:C425"/>
    <mergeCell ref="B408:C408"/>
    <mergeCell ref="D412:E412"/>
    <mergeCell ref="F412:G412"/>
    <mergeCell ref="H412:I412"/>
    <mergeCell ref="H432:I432"/>
    <mergeCell ref="B433:C433"/>
    <mergeCell ref="B434:C434"/>
    <mergeCell ref="B435:C435"/>
    <mergeCell ref="B436:C436"/>
    <mergeCell ref="B437:C437"/>
    <mergeCell ref="B426:C426"/>
    <mergeCell ref="B427:C427"/>
    <mergeCell ref="B428:C428"/>
    <mergeCell ref="B432:C432"/>
    <mergeCell ref="D432:E432"/>
    <mergeCell ref="F432:G432"/>
    <mergeCell ref="B444:C444"/>
    <mergeCell ref="B445:C445"/>
    <mergeCell ref="B446:C446"/>
    <mergeCell ref="F449:G449"/>
    <mergeCell ref="H449:I449"/>
    <mergeCell ref="J449:K449"/>
    <mergeCell ref="B441:C441"/>
    <mergeCell ref="D441:E441"/>
    <mergeCell ref="F441:G441"/>
    <mergeCell ref="H441:I441"/>
    <mergeCell ref="B442:C442"/>
    <mergeCell ref="B443:C443"/>
    <mergeCell ref="L468:M468"/>
    <mergeCell ref="C469:E469"/>
    <mergeCell ref="C474:E474"/>
    <mergeCell ref="L449:M449"/>
    <mergeCell ref="C450:E450"/>
    <mergeCell ref="C451:E451"/>
    <mergeCell ref="C452:E452"/>
    <mergeCell ref="C453:E453"/>
    <mergeCell ref="B457:E457"/>
    <mergeCell ref="C476:E476"/>
    <mergeCell ref="C479:E479"/>
    <mergeCell ref="C481:E481"/>
    <mergeCell ref="C483:E483"/>
    <mergeCell ref="F501:G501"/>
    <mergeCell ref="H501:I501"/>
    <mergeCell ref="F468:G468"/>
    <mergeCell ref="H468:I468"/>
    <mergeCell ref="J468:K468"/>
    <mergeCell ref="C528:E528"/>
    <mergeCell ref="B533:E533"/>
    <mergeCell ref="D553:E553"/>
    <mergeCell ref="F553:G553"/>
    <mergeCell ref="H553:I553"/>
    <mergeCell ref="B554:C554"/>
    <mergeCell ref="J501:K501"/>
    <mergeCell ref="L501:M501"/>
    <mergeCell ref="B507:E507"/>
    <mergeCell ref="F526:G526"/>
    <mergeCell ref="H526:I526"/>
    <mergeCell ref="J526:K526"/>
    <mergeCell ref="L526:M526"/>
    <mergeCell ref="J563:K563"/>
    <mergeCell ref="B564:C564"/>
    <mergeCell ref="B565:C565"/>
    <mergeCell ref="B555:C555"/>
    <mergeCell ref="B556:C556"/>
    <mergeCell ref="B557:C557"/>
    <mergeCell ref="B558:C558"/>
    <mergeCell ref="B559:C559"/>
    <mergeCell ref="B563:C563"/>
    <mergeCell ref="B566:C566"/>
    <mergeCell ref="B567:C567"/>
    <mergeCell ref="B568:C568"/>
    <mergeCell ref="B569:C569"/>
    <mergeCell ref="B570:C570"/>
    <mergeCell ref="B571:C571"/>
    <mergeCell ref="D563:E563"/>
    <mergeCell ref="F563:G563"/>
    <mergeCell ref="H563:I563"/>
    <mergeCell ref="B578:C578"/>
    <mergeCell ref="B579:C579"/>
    <mergeCell ref="B580:C580"/>
    <mergeCell ref="B581:C581"/>
    <mergeCell ref="B582:C582"/>
    <mergeCell ref="B583:C583"/>
    <mergeCell ref="B572:C572"/>
    <mergeCell ref="B573:C573"/>
    <mergeCell ref="B574:C574"/>
    <mergeCell ref="B575:C575"/>
    <mergeCell ref="B576:C576"/>
    <mergeCell ref="B577:C577"/>
    <mergeCell ref="H619:I619"/>
    <mergeCell ref="J619:K619"/>
    <mergeCell ref="B608:C608"/>
    <mergeCell ref="B609:C609"/>
    <mergeCell ref="B610:C610"/>
    <mergeCell ref="B611:C611"/>
    <mergeCell ref="B612:C612"/>
    <mergeCell ref="B613:C613"/>
    <mergeCell ref="B584:C584"/>
    <mergeCell ref="B585:C585"/>
    <mergeCell ref="D607:E607"/>
    <mergeCell ref="F607:G607"/>
    <mergeCell ref="H607:I607"/>
    <mergeCell ref="J607:K607"/>
    <mergeCell ref="B620:C620"/>
    <mergeCell ref="B621:C621"/>
    <mergeCell ref="B622:C622"/>
    <mergeCell ref="B623:C623"/>
    <mergeCell ref="D627:E627"/>
    <mergeCell ref="F627:G627"/>
    <mergeCell ref="B614:C614"/>
    <mergeCell ref="B619:C619"/>
    <mergeCell ref="D619:E619"/>
    <mergeCell ref="F619:G619"/>
    <mergeCell ref="H651:I651"/>
    <mergeCell ref="J651:K651"/>
    <mergeCell ref="B652:D652"/>
    <mergeCell ref="H627:I627"/>
    <mergeCell ref="B628:C628"/>
    <mergeCell ref="B629:C629"/>
    <mergeCell ref="B630:C630"/>
    <mergeCell ref="B631:C631"/>
    <mergeCell ref="B632:C632"/>
    <mergeCell ref="H680:I680"/>
    <mergeCell ref="J680:K680"/>
    <mergeCell ref="L680:M680"/>
    <mergeCell ref="B684:E684"/>
    <mergeCell ref="B685:E685"/>
    <mergeCell ref="B654:D654"/>
    <mergeCell ref="B655:E655"/>
    <mergeCell ref="B658:D658"/>
    <mergeCell ref="B660:D660"/>
    <mergeCell ref="B661:E661"/>
    <mergeCell ref="B680:E680"/>
    <mergeCell ref="H726:I726"/>
    <mergeCell ref="J726:K726"/>
    <mergeCell ref="L726:M726"/>
    <mergeCell ref="J704:K704"/>
    <mergeCell ref="L704:M704"/>
    <mergeCell ref="B705:D705"/>
    <mergeCell ref="B706:E706"/>
    <mergeCell ref="B707:E707"/>
    <mergeCell ref="B712:D712"/>
    <mergeCell ref="B704:E704"/>
    <mergeCell ref="F704:G704"/>
    <mergeCell ref="H704:I704"/>
    <mergeCell ref="H794:I794"/>
    <mergeCell ref="J794:K794"/>
    <mergeCell ref="B799:E799"/>
    <mergeCell ref="B774:E774"/>
    <mergeCell ref="F778:G778"/>
    <mergeCell ref="H778:I778"/>
    <mergeCell ref="J778:K778"/>
    <mergeCell ref="L778:M778"/>
    <mergeCell ref="B783:E783"/>
    <mergeCell ref="H803:I803"/>
    <mergeCell ref="J803:K803"/>
    <mergeCell ref="L803:M803"/>
    <mergeCell ref="B808:E808"/>
    <mergeCell ref="C812:F812"/>
    <mergeCell ref="G812:H812"/>
    <mergeCell ref="I812:J812"/>
    <mergeCell ref="K812:L812"/>
    <mergeCell ref="M812:N812"/>
    <mergeCell ref="C826:F826"/>
    <mergeCell ref="B359:E359"/>
    <mergeCell ref="B360:E360"/>
    <mergeCell ref="B361:E361"/>
    <mergeCell ref="B362:E362"/>
    <mergeCell ref="B363:E363"/>
    <mergeCell ref="B364:E364"/>
    <mergeCell ref="C813:F813"/>
    <mergeCell ref="C814:F814"/>
    <mergeCell ref="C815:E815"/>
    <mergeCell ref="C816:F816"/>
    <mergeCell ref="C819:F819"/>
    <mergeCell ref="C821:E821"/>
    <mergeCell ref="F803:G803"/>
    <mergeCell ref="F786:G786"/>
    <mergeCell ref="B791:E791"/>
    <mergeCell ref="F794:G794"/>
    <mergeCell ref="B736:E736"/>
    <mergeCell ref="C757:O758"/>
    <mergeCell ref="C759:O760"/>
    <mergeCell ref="F769:G769"/>
    <mergeCell ref="H769:I769"/>
    <mergeCell ref="J769:K769"/>
    <mergeCell ref="L769:M769"/>
    <mergeCell ref="B687:D687"/>
    <mergeCell ref="B689:D689"/>
    <mergeCell ref="B690:E690"/>
    <mergeCell ref="F680:G680"/>
    <mergeCell ref="B633:C633"/>
    <mergeCell ref="B651:E651"/>
    <mergeCell ref="C822:E822"/>
    <mergeCell ref="C823:F823"/>
    <mergeCell ref="B727:D727"/>
    <mergeCell ref="B728:E728"/>
    <mergeCell ref="B729:E729"/>
    <mergeCell ref="B733:D733"/>
    <mergeCell ref="B734:D734"/>
    <mergeCell ref="B735:E735"/>
    <mergeCell ref="B713:E713"/>
    <mergeCell ref="B726:E726"/>
    <mergeCell ref="F726:G726"/>
    <mergeCell ref="F651:G651"/>
  </mergeCells>
  <phoneticPr fontId="1"/>
  <printOptions horizontalCentered="1"/>
  <pageMargins left="3.937007874015748E-2" right="3.937007874015748E-2" top="0.74803149606299213" bottom="0.74803149606299213" header="0.31496062992125984" footer="0.31496062992125984"/>
  <pageSetup paperSize="9" scale="95" orientation="portrait" r:id="rId1"/>
  <headerFooter alignWithMargins="0">
    <oddFooter>&amp;C&amp;P</oddFooter>
  </headerFooter>
  <rowBreaks count="15" manualBreakCount="15">
    <brk id="53" max="11" man="1"/>
    <brk id="107" max="11" man="1"/>
    <brk id="159" max="11" man="1"/>
    <brk id="211" max="11" man="1"/>
    <brk id="264" max="11" man="1"/>
    <brk id="309" max="11" man="1"/>
    <brk id="355" max="11" man="1"/>
    <brk id="401" max="11" man="1"/>
    <brk id="447" max="11" man="1"/>
    <brk id="498" max="11" man="1"/>
    <brk id="549" max="11" man="1"/>
    <brk id="603" max="11" man="1"/>
    <brk id="647" max="11" man="1"/>
    <brk id="702" max="11" man="1"/>
    <brk id="74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 集計結果</vt:lpstr>
      <vt:lpstr>'R3 集計結果'!Print_Area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向田＿綾奈（臨床研修係）</cp:lastModifiedBy>
  <cp:lastPrinted>2021-12-17T08:08:52Z</cp:lastPrinted>
  <dcterms:created xsi:type="dcterms:W3CDTF">2018-02-06T10:18:14Z</dcterms:created>
  <dcterms:modified xsi:type="dcterms:W3CDTF">2022-02-25T00:26:11Z</dcterms:modified>
</cp:coreProperties>
</file>