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3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worksheets/sheet8.xml" ContentType="application/vnd.openxmlformats-officedocument.spreadsheetml.worksheet+xml"/>
  <Override PartName="/xl/drawings/drawing5.xml" ContentType="application/vnd.openxmlformats-officedocument.drawing+xml"/>
  <Override PartName="/xl/worksheets/sheet9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200" windowHeight="11070" tabRatio="753"/>
  </bookViews>
  <sheets>
    <sheet name="表紙" sheetId="31" r:id="rId1"/>
    <sheet name="概要P.1-5" sheetId="29" r:id="rId2"/>
    <sheet name="表１P6～P7" sheetId="33" r:id="rId3"/>
    <sheet name="表２P8～P9" sheetId="34" r:id="rId4"/>
    <sheet name="表３P10～P11" sheetId="35" r:id="rId5"/>
    <sheet name="５年推移P12-17" sheetId="36" r:id="rId6"/>
    <sheet name="振興局集計表P.18" sheetId="37" r:id="rId7"/>
    <sheet name="道外産集計表P.19" sheetId="38" r:id="rId8"/>
    <sheet name="裏表紙" sheetId="32" r:id="rId9"/>
  </sheets>
  <definedNames>
    <definedName name="_xlnm.Print_Area" localSheetId="5">'５年推移P12-17'!$A$1:$O$462</definedName>
    <definedName name="_xlnm.Print_Area" localSheetId="1">'概要P.1-5'!$A$1:$AK$233</definedName>
    <definedName name="_xlnm.Print_Area" localSheetId="6">'振興局集計表P.18'!$B$1:$T$41</definedName>
    <definedName name="_xlnm.Print_Area" localSheetId="2">'表１P6～P7'!$A$1:$L$95</definedName>
    <definedName name="_xlnm.Print_Area" localSheetId="3">'表２P8～P9'!$A$1:$P$75</definedName>
    <definedName name="_xlnm.Print_Area" localSheetId="4">'表３P10～P11'!$A$1:$L$67</definedName>
    <definedName name="_xlnm.Print_Area" localSheetId="0">表紙!$A$1:$AI$50</definedName>
    <definedName name="_xlnm.Print_Area" localSheetId="8">裏表紙!$A$1:$K$54</definedName>
    <definedName name="_xlnm.Print_Titles" localSheetId="2">'表１P6～P7'!$2:$4</definedName>
    <definedName name="_xlnm.Print_Titles" localSheetId="3">'表２P8～P9'!$1:$15</definedName>
    <definedName name="_xlnm.Print_Titles" localSheetId="4">'表３P10～P11'!$1:$4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<sst xmlns:r="http://schemas.openxmlformats.org/officeDocument/2006/relationships" xmlns="http://schemas.openxmlformats.org/spreadsheetml/2006/main" count="315" uniqueCount="315">
  <si>
    <t>011-231-4111</t>
  </si>
  <si>
    <t>Ｔｅｌ</t>
  </si>
  <si>
    <t>月別</t>
    <rPh sb="0" eb="2">
      <t>ツキベツ</t>
    </rPh>
    <phoneticPr fontId="2"/>
  </si>
  <si>
    <t>道内産のシェア（括弧内はシェア（%））</t>
  </si>
  <si>
    <t>滋賀、京都、大阪、兵庫、奈良、和歌山</t>
    <rPh sb="0" eb="2">
      <t>シガ</t>
    </rPh>
    <rPh sb="3" eb="5">
      <t>キョウト</t>
    </rPh>
    <rPh sb="6" eb="8">
      <t>オオサカ</t>
    </rPh>
    <rPh sb="9" eb="11">
      <t>ヒョウゴ</t>
    </rPh>
    <rPh sb="12" eb="14">
      <t>ナラ</t>
    </rPh>
    <rPh sb="15" eb="18">
      <t>ワカヤマ</t>
    </rPh>
    <phoneticPr fontId="2"/>
  </si>
  <si>
    <t>(ｲ)</t>
  </si>
  <si>
    <t>乾きくらげ</t>
    <rPh sb="0" eb="1">
      <t>ホ</t>
    </rPh>
    <phoneticPr fontId="2"/>
  </si>
  <si>
    <t>３　調査対象期間</t>
  </si>
  <si>
    <t>道内産まいたけ流通状況</t>
    <rPh sb="0" eb="2">
      <t>ドウナイ</t>
    </rPh>
    <rPh sb="2" eb="3">
      <t>サン</t>
    </rPh>
    <rPh sb="7" eb="9">
      <t>リュウツウ</t>
    </rPh>
    <rPh sb="9" eb="11">
      <t>ジョウキョウ</t>
    </rPh>
    <phoneticPr fontId="2"/>
  </si>
  <si>
    <t>入荷量</t>
    <rPh sb="0" eb="3">
      <t>ニュウカリョウ</t>
    </rPh>
    <phoneticPr fontId="2"/>
  </si>
  <si>
    <t>なめこ（90.9)、エリンギ(86.8)、ぶなしめじ（79.4)、生きくらげ(65.4)、たもぎたけ(40.8)、</t>
  </si>
  <si>
    <t>（上段：数量 - kg、中段：単価 - 円、下段：金額 - 千円）</t>
    <rPh sb="30" eb="31">
      <t>セン</t>
    </rPh>
    <phoneticPr fontId="2"/>
  </si>
  <si>
    <t>内線   28-474</t>
    <rPh sb="0" eb="2">
      <t>ナイセン</t>
    </rPh>
    <phoneticPr fontId="2"/>
  </si>
  <si>
    <t>ア　入荷量</t>
    <rPh sb="2" eb="5">
      <t>ニュウカリョウ</t>
    </rPh>
    <phoneticPr fontId="2"/>
  </si>
  <si>
    <t>道内産生しいたけ流通状況</t>
    <rPh sb="0" eb="2">
      <t>ドウナイ</t>
    </rPh>
    <rPh sb="2" eb="3">
      <t>サン</t>
    </rPh>
    <rPh sb="3" eb="4">
      <t>ナマ</t>
    </rPh>
    <rPh sb="8" eb="10">
      <t>リュウツウ</t>
    </rPh>
    <rPh sb="10" eb="12">
      <t>ジョウキョウ</t>
    </rPh>
    <phoneticPr fontId="2"/>
  </si>
  <si>
    <t>道内産たもぎたけ流通状況</t>
    <rPh sb="0" eb="2">
      <t>ドウナイ</t>
    </rPh>
    <rPh sb="2" eb="3">
      <t>サン</t>
    </rPh>
    <rPh sb="8" eb="10">
      <t>リュウツウ</t>
    </rPh>
    <rPh sb="10" eb="12">
      <t>ジョウキョウ</t>
    </rPh>
    <phoneticPr fontId="2"/>
  </si>
  <si>
    <t>道内産なめこ流通状況</t>
    <rPh sb="0" eb="2">
      <t>ドウナイ</t>
    </rPh>
    <rPh sb="2" eb="3">
      <t>サン</t>
    </rPh>
    <rPh sb="6" eb="8">
      <t>リュウツウ</t>
    </rPh>
    <rPh sb="8" eb="10">
      <t>ジョウキョウ</t>
    </rPh>
    <phoneticPr fontId="2"/>
  </si>
  <si>
    <t>エリンギ（77.6)、ぶなしめじ(73.1)、生きくらげ（68.9）、たもぎたけ（48.1）、</t>
  </si>
  <si>
    <t>道内産えのきたけ流通状況</t>
    <rPh sb="0" eb="2">
      <t>ドウナイ</t>
    </rPh>
    <rPh sb="2" eb="3">
      <t>サン</t>
    </rPh>
    <rPh sb="8" eb="10">
      <t>リュウツウ</t>
    </rPh>
    <rPh sb="10" eb="12">
      <t>ジョウキョウ</t>
    </rPh>
    <phoneticPr fontId="2"/>
  </si>
  <si>
    <t>道内産ひらたけ流通状況</t>
    <rPh sb="0" eb="2">
      <t>ドウナイ</t>
    </rPh>
    <rPh sb="2" eb="3">
      <t>サン</t>
    </rPh>
    <rPh sb="7" eb="9">
      <t>リュウツウ</t>
    </rPh>
    <rPh sb="9" eb="11">
      <t>ジョウキョウ</t>
    </rPh>
    <phoneticPr fontId="2"/>
  </si>
  <si>
    <t>Ｆａｘ</t>
  </si>
  <si>
    <t>編　　集</t>
    <rPh sb="0" eb="1">
      <t>ヘン</t>
    </rPh>
    <rPh sb="3" eb="4">
      <t>シュウ</t>
    </rPh>
    <phoneticPr fontId="2"/>
  </si>
  <si>
    <t>道内産ぶなしめじ流通状況</t>
    <rPh sb="0" eb="2">
      <t>ドウナイ</t>
    </rPh>
    <rPh sb="2" eb="3">
      <t>サン</t>
    </rPh>
    <rPh sb="8" eb="10">
      <t>リュウツウ</t>
    </rPh>
    <rPh sb="10" eb="12">
      <t>ジョウキョウ</t>
    </rPh>
    <phoneticPr fontId="2"/>
  </si>
  <si>
    <t>道内産エリンギ流通状況</t>
    <rPh sb="0" eb="2">
      <t>ドウナイ</t>
    </rPh>
    <rPh sb="2" eb="3">
      <t>サン</t>
    </rPh>
    <rPh sb="7" eb="9">
      <t>リュウツウ</t>
    </rPh>
    <rPh sb="9" eb="11">
      <t>ジョウキョウ</t>
    </rPh>
    <phoneticPr fontId="2"/>
  </si>
  <si>
    <t>発　　行</t>
    <rPh sb="0" eb="1">
      <t>ハツ</t>
    </rPh>
    <rPh sb="3" eb="4">
      <t>ギョウ</t>
    </rPh>
    <phoneticPr fontId="2"/>
  </si>
  <si>
    <t>檜山</t>
    <rPh sb="0" eb="2">
      <t>ヒヤマ</t>
    </rPh>
    <phoneticPr fontId="2"/>
  </si>
  <si>
    <t>たらのめ</t>
  </si>
  <si>
    <t>１　調査趣旨</t>
  </si>
  <si>
    <t>入荷量は、1月から8月まで67トンから88トンで推移し、9月から12月までは42トンから65トンに減少。最大値は2月88トン、最小値は9月42トン。年間入荷量は、499トンの減少。</t>
    <rPh sb="10" eb="11">
      <t>ツキ</t>
    </rPh>
    <rPh sb="24" eb="26">
      <t>スイイ</t>
    </rPh>
    <rPh sb="29" eb="30">
      <t>ガツ</t>
    </rPh>
    <rPh sb="34" eb="35">
      <t>ツキ</t>
    </rPh>
    <rPh sb="49" eb="51">
      <t>ゲンショウ</t>
    </rPh>
    <rPh sb="52" eb="55">
      <t>サイダイチ</t>
    </rPh>
    <rPh sb="57" eb="58">
      <t>ツキ</t>
    </rPh>
    <rPh sb="63" eb="66">
      <t>サイショウチ</t>
    </rPh>
    <rPh sb="68" eb="69">
      <t>ツキ</t>
    </rPh>
    <rPh sb="87" eb="89">
      <t>ゲンショウ</t>
    </rPh>
    <phoneticPr fontId="2"/>
  </si>
  <si>
    <t>生きくらげ</t>
    <rPh sb="0" eb="1">
      <t>ナマ</t>
    </rPh>
    <phoneticPr fontId="2"/>
  </si>
  <si>
    <t>(ｱ)</t>
  </si>
  <si>
    <t>北海道水産林務部</t>
  </si>
  <si>
    <t>道内産乾しいたけ流通状況</t>
    <rPh sb="0" eb="2">
      <t>ドウナイ</t>
    </rPh>
    <rPh sb="2" eb="3">
      <t>サン</t>
    </rPh>
    <rPh sb="3" eb="4">
      <t>ホ</t>
    </rPh>
    <rPh sb="8" eb="10">
      <t>リュウツウ</t>
    </rPh>
    <rPh sb="10" eb="12">
      <t>ジョウキョウ</t>
    </rPh>
    <phoneticPr fontId="2"/>
  </si>
  <si>
    <t>日高</t>
    <rPh sb="0" eb="2">
      <t>ヒダカ</t>
    </rPh>
    <phoneticPr fontId="2"/>
  </si>
  <si>
    <t>道内産乾きくらげ流通状況</t>
    <rPh sb="0" eb="2">
      <t>ドウナイ</t>
    </rPh>
    <rPh sb="2" eb="3">
      <t>サン</t>
    </rPh>
    <rPh sb="3" eb="4">
      <t>カワ</t>
    </rPh>
    <rPh sb="8" eb="10">
      <t>リュウツウ</t>
    </rPh>
    <rPh sb="10" eb="12">
      <t>ジョウキョウ</t>
    </rPh>
    <phoneticPr fontId="2"/>
  </si>
  <si>
    <t>２　調査対象</t>
    <rPh sb="2" eb="4">
      <t>チョウサ</t>
    </rPh>
    <rPh sb="4" eb="6">
      <t>タイショウ</t>
    </rPh>
    <phoneticPr fontId="2"/>
  </si>
  <si>
    <r>
      <t>前年並（前年比</t>
    </r>
    <r>
      <rPr>
        <sz val="11"/>
        <color auto="1"/>
        <rFont val="ＭＳ Ｐゴシック"/>
      </rPr>
      <t>80～100%）</t>
    </r>
  </si>
  <si>
    <t>道内産生きくらげ流通状況</t>
    <rPh sb="0" eb="2">
      <t>ドウナイ</t>
    </rPh>
    <rPh sb="2" eb="3">
      <t>サン</t>
    </rPh>
    <rPh sb="3" eb="4">
      <t>ナマ</t>
    </rPh>
    <rPh sb="8" eb="10">
      <t>リュウツウ</t>
    </rPh>
    <rPh sb="10" eb="12">
      <t>ジョウキョウ</t>
    </rPh>
    <phoneticPr fontId="2"/>
  </si>
  <si>
    <t>わらび（96.5）、ぎょうじゃにんにく(95.1)</t>
  </si>
  <si>
    <t>（単位：円／Kg）</t>
    <rPh sb="1" eb="3">
      <t>タンイ</t>
    </rPh>
    <rPh sb="4" eb="5">
      <t>エン</t>
    </rPh>
    <phoneticPr fontId="2"/>
  </si>
  <si>
    <t>(1) きのこ類の流通実態調査</t>
  </si>
  <si>
    <t>道内産えぞ雪の下流通状況</t>
    <rPh sb="0" eb="2">
      <t>ドウナイ</t>
    </rPh>
    <rPh sb="2" eb="3">
      <t>サン</t>
    </rPh>
    <rPh sb="5" eb="6">
      <t>ユキ</t>
    </rPh>
    <rPh sb="7" eb="8">
      <t>シタ</t>
    </rPh>
    <rPh sb="8" eb="10">
      <t>リュウツウ</t>
    </rPh>
    <rPh sb="10" eb="12">
      <t>ジョウキョウ</t>
    </rPh>
    <phoneticPr fontId="2"/>
  </si>
  <si>
    <t>福岡、佐賀、長崎、熊本、大分、宮崎、鹿児島、沖縄</t>
    <rPh sb="0" eb="2">
      <t>フクオカ</t>
    </rPh>
    <rPh sb="3" eb="5">
      <t>サガ</t>
    </rPh>
    <rPh sb="6" eb="8">
      <t>ナガサキ</t>
    </rPh>
    <rPh sb="9" eb="11">
      <t>クマモト</t>
    </rPh>
    <rPh sb="12" eb="14">
      <t>オオイタ</t>
    </rPh>
    <rPh sb="15" eb="17">
      <t>ミヤザキ</t>
    </rPh>
    <rPh sb="18" eb="21">
      <t>カゴシマ</t>
    </rPh>
    <rPh sb="22" eb="24">
      <t>オキナワ</t>
    </rPh>
    <phoneticPr fontId="2"/>
  </si>
  <si>
    <t>東北</t>
    <rPh sb="0" eb="2">
      <t>トウホク</t>
    </rPh>
    <phoneticPr fontId="2"/>
  </si>
  <si>
    <t>２　調査対象</t>
  </si>
  <si>
    <t>50%以上100%未満</t>
  </si>
  <si>
    <t>まいたけ（118.8)、エリンギ（111.8)、ぶなしめじ(108.7)、ひらたけ（106.3)、なめこ（103.9)、生しいたけ(100.2)、</t>
    <rPh sb="60" eb="61">
      <t>ナマ</t>
    </rPh>
    <phoneticPr fontId="2"/>
  </si>
  <si>
    <t>令和１年12月</t>
    <rPh sb="0" eb="2">
      <t>レイワ</t>
    </rPh>
    <rPh sb="3" eb="4">
      <t>ネン</t>
    </rPh>
    <rPh sb="6" eb="7">
      <t>ツキ</t>
    </rPh>
    <phoneticPr fontId="2"/>
  </si>
  <si>
    <t>販売単価</t>
  </si>
  <si>
    <t>８月</t>
  </si>
  <si>
    <t>４　調査結果の概要</t>
  </si>
  <si>
    <t>入荷量は、1月が173トンで最大値、その後、徐々に減少し7月の46トンが最小値となったが、8月から徐々に増加、12月には164トン。年間入荷量は、32トン増加。</t>
  </si>
  <si>
    <t>① 入荷量、販売単価及び販売金額（道内・道外）</t>
    <rPh sb="2" eb="5">
      <t>ニュウカリョウ</t>
    </rPh>
    <rPh sb="6" eb="8">
      <t>ハンバイ</t>
    </rPh>
    <rPh sb="12" eb="14">
      <t>ハンバイ</t>
    </rPh>
    <phoneticPr fontId="2"/>
  </si>
  <si>
    <t>前年との比較 （括弧内は前年比（%））</t>
  </si>
  <si>
    <r>
      <t>入荷量</t>
    </r>
    <r>
      <rPr>
        <sz val="9"/>
        <color auto="1"/>
        <rFont val="ＭＳ Ｐゴシック"/>
      </rPr>
      <t>（㎏）</t>
    </r>
    <rPh sb="0" eb="3">
      <t>ニュウカリョウ</t>
    </rPh>
    <phoneticPr fontId="2"/>
  </si>
  <si>
    <t>(ｳ)</t>
  </si>
  <si>
    <t>イ　販売単価（円／Kg）</t>
  </si>
  <si>
    <t>ア　生しいたけ</t>
  </si>
  <si>
    <t>前年との比較 （括弧内は前年比（%）</t>
  </si>
  <si>
    <t>ウ　販売金額</t>
    <rPh sb="4" eb="6">
      <t>キンガク</t>
    </rPh>
    <phoneticPr fontId="2"/>
  </si>
  <si>
    <t>カ　まいたけ</t>
  </si>
  <si>
    <t>②種類別月別流通状況（道内）</t>
    <rPh sb="11" eb="13">
      <t>ドウナイ</t>
    </rPh>
    <phoneticPr fontId="2"/>
  </si>
  <si>
    <t>たけのこ</t>
  </si>
  <si>
    <t>＜　概　　要　＞</t>
    <rPh sb="2" eb="3">
      <t>オオムネ</t>
    </rPh>
    <rPh sb="5" eb="6">
      <t>ヨウ</t>
    </rPh>
    <phoneticPr fontId="2"/>
  </si>
  <si>
    <t>渡島</t>
    <rPh sb="0" eb="2">
      <t>オシマ</t>
    </rPh>
    <phoneticPr fontId="2"/>
  </si>
  <si>
    <t>、山ねぎ）</t>
  </si>
  <si>
    <t>イ　なめこ</t>
  </si>
  <si>
    <t>(1) きのこ類の流通実態調査</t>
    <rPh sb="7" eb="8">
      <t>ルイ</t>
    </rPh>
    <rPh sb="9" eb="11">
      <t>リュウツウ</t>
    </rPh>
    <rPh sb="11" eb="13">
      <t>ジッタイ</t>
    </rPh>
    <rPh sb="13" eb="15">
      <t>チョウサ</t>
    </rPh>
    <phoneticPr fontId="2"/>
  </si>
  <si>
    <r>
      <t>販売金額</t>
    </r>
    <r>
      <rPr>
        <sz val="9"/>
        <color auto="1"/>
        <rFont val="ＭＳ Ｐゴシック"/>
      </rPr>
      <t>（千円）</t>
    </r>
    <rPh sb="0" eb="2">
      <t>ハンバイ</t>
    </rPh>
    <rPh sb="2" eb="4">
      <t>キンガク</t>
    </rPh>
    <rPh sb="5" eb="7">
      <t>センエン</t>
    </rPh>
    <phoneticPr fontId="2"/>
  </si>
  <si>
    <t>ウ　えのきたけ</t>
  </si>
  <si>
    <t>えぞ雪の下（135.5）、ひらたけ（118.3）</t>
  </si>
  <si>
    <t>オ　たもぎたけ</t>
  </si>
  <si>
    <t>キ　ぶなしめじ</t>
  </si>
  <si>
    <t>ク　エリンギ</t>
  </si>
  <si>
    <t>ケ　乾しいたけ</t>
  </si>
  <si>
    <t>乾しいたけ</t>
  </si>
  <si>
    <t>・・・・・・・・・・・・・・・・・・・・・・・・・・・・・・・・・・・・・・・・・・・・・・・・・・・・・・・・・・・・・・・・・・・・・・・・・</t>
  </si>
  <si>
    <t>コ　乾きくらげ</t>
  </si>
  <si>
    <t>年　　　　　　　　月</t>
    <rPh sb="0" eb="1">
      <t>ネン</t>
    </rPh>
    <rPh sb="9" eb="10">
      <t>ツキ</t>
    </rPh>
    <phoneticPr fontId="2"/>
  </si>
  <si>
    <t>サ　生きくらげ</t>
  </si>
  <si>
    <t>シ　えぞ雪の下</t>
  </si>
  <si>
    <t>販売単価</t>
    <rPh sb="0" eb="2">
      <t>ハンバイ</t>
    </rPh>
    <rPh sb="2" eb="4">
      <t>タンカ</t>
    </rPh>
    <phoneticPr fontId="2"/>
  </si>
  <si>
    <t>㎏</t>
  </si>
  <si>
    <t>50%未満</t>
  </si>
  <si>
    <t>＜　概　要　＞</t>
    <rPh sb="2" eb="3">
      <t>オオムネ</t>
    </rPh>
    <rPh sb="4" eb="5">
      <t>ヨウ</t>
    </rPh>
    <phoneticPr fontId="2"/>
  </si>
  <si>
    <t>北海道水産林務部林務局林業木材課</t>
  </si>
  <si>
    <t>４　調査結果の概要</t>
    <rPh sb="2" eb="4">
      <t>チョウサ</t>
    </rPh>
    <rPh sb="4" eb="6">
      <t>ケッカ</t>
    </rPh>
    <rPh sb="7" eb="9">
      <t>ガイヨウ</t>
    </rPh>
    <phoneticPr fontId="2"/>
  </si>
  <si>
    <r>
      <t>エ　ひらたけ</t>
    </r>
    <r>
      <rPr>
        <sz val="11"/>
        <color auto="1"/>
        <rFont val="ＭＳ Ｐゴシック"/>
      </rPr>
      <t>　</t>
    </r>
  </si>
  <si>
    <t>060-8588　札幌市中央区北３条西６丁目</t>
    <rPh sb="9" eb="12">
      <t>サッポロシ</t>
    </rPh>
    <rPh sb="12" eb="15">
      <t>チュウオウク</t>
    </rPh>
    <rPh sb="15" eb="16">
      <t>キタ</t>
    </rPh>
    <rPh sb="17" eb="18">
      <t>ジョウ</t>
    </rPh>
    <rPh sb="18" eb="19">
      <t>ニシ</t>
    </rPh>
    <rPh sb="20" eb="22">
      <t>チョウメ</t>
    </rPh>
    <phoneticPr fontId="2"/>
  </si>
  <si>
    <t>オホーツク</t>
  </si>
  <si>
    <t>平成28年</t>
  </si>
  <si>
    <t>目                次</t>
  </si>
  <si>
    <t>１　調査趣旨</t>
    <rPh sb="2" eb="4">
      <t>チョウサ</t>
    </rPh>
    <rPh sb="4" eb="6">
      <t>シュシ</t>
    </rPh>
    <phoneticPr fontId="2"/>
  </si>
  <si>
    <t>（ひとびろ</t>
  </si>
  <si>
    <t>６月</t>
  </si>
  <si>
    <t>３　調査対象期間</t>
    <rPh sb="2" eb="4">
      <t>チョウサ</t>
    </rPh>
    <rPh sb="4" eb="6">
      <t>タイショウ</t>
    </rPh>
    <rPh sb="6" eb="8">
      <t>キカン</t>
    </rPh>
    <phoneticPr fontId="2"/>
  </si>
  <si>
    <t>＜　資　　料　＞</t>
    <rPh sb="2" eb="3">
      <t>シ</t>
    </rPh>
    <rPh sb="5" eb="6">
      <t>リョウ</t>
    </rPh>
    <phoneticPr fontId="2"/>
  </si>
  <si>
    <t>1～4</t>
  </si>
  <si>
    <t>東海（４）</t>
    <rPh sb="0" eb="2">
      <t>トウカイ</t>
    </rPh>
    <phoneticPr fontId="2"/>
  </si>
  <si>
    <t>6～7</t>
  </si>
  <si>
    <t>・・・・・・・・・・・・・・・・・・・・・・・・・・・・・・・・・・・・・</t>
  </si>
  <si>
    <t>Ｈ２８</t>
  </si>
  <si>
    <t>・・・・・・・・・・・・・・・・・・・・・・・・・・・・・・・・・・・・・・・・・・・</t>
  </si>
  <si>
    <t>品目・区分</t>
    <rPh sb="0" eb="2">
      <t>ヒンモク</t>
    </rPh>
    <rPh sb="3" eb="5">
      <t>クブン</t>
    </rPh>
    <phoneticPr fontId="2"/>
  </si>
  <si>
    <t xml:space="preserve"> 北海道内のきのこ類・山菜類流通実態調査</t>
    <rPh sb="1" eb="4">
      <t>ホッカイドウ</t>
    </rPh>
    <rPh sb="4" eb="5">
      <t>ナイ</t>
    </rPh>
    <rPh sb="13" eb="14">
      <t>ルイ</t>
    </rPh>
    <phoneticPr fontId="2"/>
  </si>
  <si>
    <t>(6) まいたけ</t>
  </si>
  <si>
    <t>(2) 山菜類の流通実態調査</t>
    <rPh sb="4" eb="6">
      <t>サンサイ</t>
    </rPh>
    <rPh sb="6" eb="7">
      <t>ルイ</t>
    </rPh>
    <rPh sb="8" eb="10">
      <t>リュウツウ</t>
    </rPh>
    <rPh sb="10" eb="12">
      <t>ジッタイ</t>
    </rPh>
    <rPh sb="12" eb="14">
      <t>チョウサ</t>
    </rPh>
    <phoneticPr fontId="2"/>
  </si>
  <si>
    <t>道内の主要な卸売市場におけるきのこ類、山菜類の入荷量・販売単価及び販売金額を調査し、流通に関する基礎資料とする。</t>
    <rPh sb="21" eb="22">
      <t>ルイ</t>
    </rPh>
    <rPh sb="23" eb="25">
      <t>ニュウカ</t>
    </rPh>
    <rPh sb="27" eb="29">
      <t>ハンバイ</t>
    </rPh>
    <rPh sb="33" eb="35">
      <t>ハンバイ</t>
    </rPh>
    <rPh sb="38" eb="40">
      <t>チョウサ</t>
    </rPh>
    <rPh sb="45" eb="46">
      <t>カン</t>
    </rPh>
    <rPh sb="48" eb="50">
      <t>キソ</t>
    </rPh>
    <rPh sb="50" eb="52">
      <t>シリョウ</t>
    </rPh>
    <phoneticPr fontId="2"/>
  </si>
  <si>
    <t>道内の主要な卸売市場（１２市場１３社）</t>
  </si>
  <si>
    <t>増加（前年比100%超）</t>
    <rPh sb="0" eb="2">
      <t>ゾウカ</t>
    </rPh>
    <phoneticPr fontId="2"/>
  </si>
  <si>
    <t>北海道内のきのこ類・山菜類流通実態調査</t>
    <rPh sb="12" eb="13">
      <t>ルイ</t>
    </rPh>
    <rPh sb="17" eb="19">
      <t>チョウサ</t>
    </rPh>
    <phoneticPr fontId="2"/>
  </si>
  <si>
    <t>上昇（前年比100%超）</t>
  </si>
  <si>
    <t>乾きくらげ</t>
  </si>
  <si>
    <t>前年並（前年比95～100%）</t>
  </si>
  <si>
    <t>減少（前年比95%未満）</t>
  </si>
  <si>
    <t>下落（前年比95%未満）</t>
    <rPh sb="0" eb="2">
      <t>ゲラク</t>
    </rPh>
    <phoneticPr fontId="2"/>
  </si>
  <si>
    <t>１　きのこ類の産地別（道内・道外）入荷量及び販売単価、販売金額</t>
    <rPh sb="5" eb="6">
      <t>ルイ</t>
    </rPh>
    <rPh sb="7" eb="10">
      <t>サンチベツ</t>
    </rPh>
    <rPh sb="11" eb="13">
      <t>ドウナイ</t>
    </rPh>
    <rPh sb="14" eb="16">
      <t>ドウガイ</t>
    </rPh>
    <rPh sb="17" eb="20">
      <t>ニュウカリョウ</t>
    </rPh>
    <rPh sb="20" eb="21">
      <t>オヨ</t>
    </rPh>
    <rPh sb="22" eb="24">
      <t>ハンバイ</t>
    </rPh>
    <rPh sb="24" eb="26">
      <t>タンカ</t>
    </rPh>
    <rPh sb="27" eb="29">
      <t>ハンバイ</t>
    </rPh>
    <rPh sb="29" eb="31">
      <t>キンガク</t>
    </rPh>
    <phoneticPr fontId="2"/>
  </si>
  <si>
    <t>・・・・・・・・・・・・・・・</t>
  </si>
  <si>
    <t>・・・・・・・・・・・・・・・・・・・・・・・・・・・・</t>
  </si>
  <si>
    <t>根室</t>
    <rPh sb="0" eb="2">
      <t>ネムロ</t>
    </rPh>
    <phoneticPr fontId="2"/>
  </si>
  <si>
    <t>５　道内産きのこ類の振興局別入荷量及び販売単価、販売金額</t>
    <rPh sb="2" eb="3">
      <t>ドウ</t>
    </rPh>
    <rPh sb="3" eb="4">
      <t>ナイ</t>
    </rPh>
    <rPh sb="4" eb="5">
      <t>サン</t>
    </rPh>
    <rPh sb="8" eb="9">
      <t>ルイ</t>
    </rPh>
    <rPh sb="10" eb="12">
      <t>シンコウ</t>
    </rPh>
    <rPh sb="12" eb="14">
      <t>キョクベツ</t>
    </rPh>
    <rPh sb="14" eb="17">
      <t>ニュウカリョウ</t>
    </rPh>
    <rPh sb="17" eb="18">
      <t>オヨ</t>
    </rPh>
    <rPh sb="19" eb="21">
      <t>ハンバイ</t>
    </rPh>
    <rPh sb="21" eb="23">
      <t>タンカ</t>
    </rPh>
    <rPh sb="24" eb="26">
      <t>ハンバイ</t>
    </rPh>
    <rPh sb="26" eb="28">
      <t>キンガク</t>
    </rPh>
    <phoneticPr fontId="2"/>
  </si>
  <si>
    <t>２　道内産きのこ類の品目別・月別流通状況</t>
    <rPh sb="2" eb="4">
      <t>ドウナイ</t>
    </rPh>
    <rPh sb="4" eb="5">
      <t>サン</t>
    </rPh>
    <rPh sb="8" eb="9">
      <t>ルイ</t>
    </rPh>
    <rPh sb="10" eb="13">
      <t>ヒンモクベツ</t>
    </rPh>
    <rPh sb="14" eb="16">
      <t>ツキベツ</t>
    </rPh>
    <rPh sb="16" eb="18">
      <t>リュウツウ</t>
    </rPh>
    <rPh sb="18" eb="20">
      <t>ジョウキョウ</t>
    </rPh>
    <phoneticPr fontId="2"/>
  </si>
  <si>
    <r>
      <rPr>
        <sz val="11"/>
        <color auto="1"/>
        <rFont val="ＭＳ Ｐゴシック"/>
      </rPr>
      <t>まいたけ（94.7）、たもぎたけ（93.0）、えのきたけ(88.1)、ひらたけ(77.6)、ぶなしめじ（73.1）、エリンギ（70.5）、</t>
    </r>
  </si>
  <si>
    <t>３　山菜類の産地別（道内・道外）入荷量及び販売単価、販売金額</t>
    <rPh sb="2" eb="4">
      <t>サンサイ</t>
    </rPh>
    <rPh sb="4" eb="5">
      <t>ルイ</t>
    </rPh>
    <rPh sb="6" eb="9">
      <t>サンチベツ</t>
    </rPh>
    <rPh sb="10" eb="12">
      <t>ドウナイ</t>
    </rPh>
    <rPh sb="13" eb="15">
      <t>ミチソト</t>
    </rPh>
    <rPh sb="16" eb="18">
      <t>ニュウカ</t>
    </rPh>
    <rPh sb="18" eb="19">
      <t>リョウ</t>
    </rPh>
    <rPh sb="19" eb="20">
      <t>オヨ</t>
    </rPh>
    <rPh sb="21" eb="23">
      <t>ハンバイ</t>
    </rPh>
    <rPh sb="23" eb="25">
      <t>タンカ</t>
    </rPh>
    <rPh sb="26" eb="28">
      <t>ハンバイ</t>
    </rPh>
    <rPh sb="28" eb="30">
      <t>キンガク</t>
    </rPh>
    <phoneticPr fontId="2"/>
  </si>
  <si>
    <t>４　道内産きのこ類の流通状況</t>
    <rPh sb="2" eb="4">
      <t>ドウナイ</t>
    </rPh>
    <rPh sb="4" eb="5">
      <t>サン</t>
    </rPh>
    <rPh sb="8" eb="9">
      <t>ルイ</t>
    </rPh>
    <rPh sb="10" eb="12">
      <t>リュウツウ</t>
    </rPh>
    <rPh sb="12" eb="14">
      <t>ジョウキョウ</t>
    </rPh>
    <phoneticPr fontId="2"/>
  </si>
  <si>
    <t>５　道内産きのこ類の振興局別入荷量及び販売単価、販売金額</t>
    <rPh sb="2" eb="4">
      <t>ドウナイ</t>
    </rPh>
    <rPh sb="4" eb="5">
      <t>サン</t>
    </rPh>
    <rPh sb="8" eb="9">
      <t>ルイ</t>
    </rPh>
    <rPh sb="10" eb="12">
      <t>シンコウ</t>
    </rPh>
    <rPh sb="12" eb="13">
      <t>キョク</t>
    </rPh>
    <rPh sb="13" eb="14">
      <t>ベツ</t>
    </rPh>
    <rPh sb="14" eb="16">
      <t>ニュウカ</t>
    </rPh>
    <rPh sb="16" eb="17">
      <t>リョウ</t>
    </rPh>
    <rPh sb="17" eb="18">
      <t>オヨ</t>
    </rPh>
    <rPh sb="19" eb="21">
      <t>ハンバイ</t>
    </rPh>
    <rPh sb="21" eb="23">
      <t>タンカ</t>
    </rPh>
    <rPh sb="24" eb="26">
      <t>ハンバイ</t>
    </rPh>
    <rPh sb="26" eb="27">
      <t>キン</t>
    </rPh>
    <rPh sb="27" eb="28">
      <t>ガク</t>
    </rPh>
    <phoneticPr fontId="2"/>
  </si>
  <si>
    <t>６　道外産きのこ類の地域別入荷量及び販売単価、販売金額</t>
    <rPh sb="2" eb="4">
      <t>ドウガイ</t>
    </rPh>
    <rPh sb="4" eb="5">
      <t>サン</t>
    </rPh>
    <rPh sb="8" eb="9">
      <t>ルイ</t>
    </rPh>
    <rPh sb="10" eb="13">
      <t>チイキベツ</t>
    </rPh>
    <rPh sb="13" eb="16">
      <t>ニュウカリョウ</t>
    </rPh>
    <rPh sb="16" eb="17">
      <t>オヨ</t>
    </rPh>
    <rPh sb="18" eb="20">
      <t>ハンバイ</t>
    </rPh>
    <rPh sb="20" eb="22">
      <t>タンカ</t>
    </rPh>
    <rPh sb="23" eb="25">
      <t>ハンバイ</t>
    </rPh>
    <rPh sb="25" eb="27">
      <t>キンガク</t>
    </rPh>
    <phoneticPr fontId="2"/>
  </si>
  <si>
    <t>8～9</t>
  </si>
  <si>
    <t>10～11</t>
  </si>
  <si>
    <t>振興局不明</t>
    <rPh sb="0" eb="3">
      <t>シンコウキョク</t>
    </rPh>
    <rPh sb="3" eb="5">
      <t>フメイ</t>
    </rPh>
    <phoneticPr fontId="2"/>
  </si>
  <si>
    <t>12～17</t>
  </si>
  <si>
    <t>ぎょうじゃにんにく（98.7）、ふき（98.7）、わらび（95.3)、わさび（92.8）、たらのめ（89.6）ぜんまい(88.4)、こごみ（81.5）、うど(72.0)、</t>
  </si>
  <si>
    <t>ひらたけ</t>
  </si>
  <si>
    <t>＜　資　料　＞</t>
    <rPh sb="2" eb="3">
      <t>シ</t>
    </rPh>
    <rPh sb="4" eb="5">
      <t>リョウ</t>
    </rPh>
    <phoneticPr fontId="2"/>
  </si>
  <si>
    <t>道内産</t>
    <rPh sb="0" eb="2">
      <t>ドウナイ</t>
    </rPh>
    <rPh sb="2" eb="3">
      <t>サン</t>
    </rPh>
    <phoneticPr fontId="2"/>
  </si>
  <si>
    <t>道外産</t>
    <rPh sb="0" eb="1">
      <t>ドウ</t>
    </rPh>
    <rPh sb="1" eb="2">
      <t>ガイ</t>
    </rPh>
    <rPh sb="2" eb="3">
      <t>サン</t>
    </rPh>
    <phoneticPr fontId="2"/>
  </si>
  <si>
    <t>合　　　計</t>
    <rPh sb="0" eb="1">
      <t>ゴウ</t>
    </rPh>
    <rPh sb="4" eb="5">
      <t>ケイ</t>
    </rPh>
    <phoneticPr fontId="2"/>
  </si>
  <si>
    <t>入荷量は、1月から3月は110トン台で推移し、4月に98トンに減少するがその後増加し12月まで100トンから136トンで推移。最小値は9月の94トン、最大値は12月の136トン、年間入荷量は、10トン減少。</t>
    <rPh sb="6" eb="7">
      <t>ツキ</t>
    </rPh>
    <rPh sb="10" eb="11">
      <t>ツキ</t>
    </rPh>
    <rPh sb="17" eb="18">
      <t>ダイ</t>
    </rPh>
    <rPh sb="19" eb="21">
      <t>スイイ</t>
    </rPh>
    <rPh sb="24" eb="25">
      <t>ツキ</t>
    </rPh>
    <rPh sb="31" eb="33">
      <t>ゲンショウ</t>
    </rPh>
    <rPh sb="38" eb="39">
      <t>ゴ</t>
    </rPh>
    <rPh sb="39" eb="41">
      <t>ゾウカ</t>
    </rPh>
    <rPh sb="44" eb="45">
      <t>ツキ</t>
    </rPh>
    <rPh sb="63" eb="66">
      <t>サイショウチ</t>
    </rPh>
    <rPh sb="68" eb="69">
      <t>ツキ</t>
    </rPh>
    <rPh sb="75" eb="78">
      <t>サイダイチ</t>
    </rPh>
    <rPh sb="81" eb="82">
      <t>ツキ</t>
    </rPh>
    <phoneticPr fontId="2"/>
  </si>
  <si>
    <t>平成29年</t>
    <rPh sb="0" eb="2">
      <t>ヘイセイ</t>
    </rPh>
    <rPh sb="4" eb="5">
      <t>ネン</t>
    </rPh>
    <phoneticPr fontId="2"/>
  </si>
  <si>
    <t>増減</t>
    <rPh sb="0" eb="2">
      <t>ゾウゲン</t>
    </rPh>
    <phoneticPr fontId="2"/>
  </si>
  <si>
    <t>生しいたけ</t>
  </si>
  <si>
    <t>前年比</t>
  </si>
  <si>
    <t>シェア</t>
  </si>
  <si>
    <t>なめこ</t>
  </si>
  <si>
    <t>宗谷</t>
    <rPh sb="0" eb="1">
      <t>ソウ</t>
    </rPh>
    <rPh sb="1" eb="2">
      <t>ヤ</t>
    </rPh>
    <phoneticPr fontId="2"/>
  </si>
  <si>
    <t>えのきたけ</t>
  </si>
  <si>
    <t>たもぎたけ</t>
  </si>
  <si>
    <t>まいたけ</t>
  </si>
  <si>
    <t>１月</t>
    <rPh sb="1" eb="2">
      <t>ツキ</t>
    </rPh>
    <phoneticPr fontId="27"/>
  </si>
  <si>
    <t>ぶなしめじ</t>
  </si>
  <si>
    <t>３　山菜類の産地別（道内、道外）入荷量及び販売単価、販売金額</t>
    <rPh sb="2" eb="4">
      <t>サンサイ</t>
    </rPh>
    <rPh sb="4" eb="5">
      <t>ルイ</t>
    </rPh>
    <rPh sb="16" eb="19">
      <t>ニュウカリョウ</t>
    </rPh>
    <rPh sb="21" eb="23">
      <t>ハンバイ</t>
    </rPh>
    <rPh sb="26" eb="28">
      <t>ハンバイ</t>
    </rPh>
    <phoneticPr fontId="2"/>
  </si>
  <si>
    <t>エリンギ</t>
  </si>
  <si>
    <t>生きくらげ</t>
  </si>
  <si>
    <t>えぞ雪の下</t>
  </si>
  <si>
    <t>２　道内産きのこ類の品目別・月別流通状況</t>
    <rPh sb="2" eb="4">
      <t>ドウナイ</t>
    </rPh>
    <rPh sb="4" eb="5">
      <t>サン</t>
    </rPh>
    <rPh sb="8" eb="9">
      <t>ルイ</t>
    </rPh>
    <rPh sb="10" eb="12">
      <t>ヒンモク</t>
    </rPh>
    <rPh sb="12" eb="13">
      <t>ベツ</t>
    </rPh>
    <rPh sb="14" eb="16">
      <t>ツキベツ</t>
    </rPh>
    <rPh sb="16" eb="18">
      <t>リュウツウ</t>
    </rPh>
    <rPh sb="18" eb="20">
      <t>ジョウキョウ</t>
    </rPh>
    <phoneticPr fontId="2"/>
  </si>
  <si>
    <t>胆振</t>
    <rPh sb="0" eb="2">
      <t>イブリ</t>
    </rPh>
    <phoneticPr fontId="2"/>
  </si>
  <si>
    <t>１月</t>
    <rPh sb="1" eb="2">
      <t>ツキ</t>
    </rPh>
    <phoneticPr fontId="2"/>
  </si>
  <si>
    <t>区　　分</t>
    <rPh sb="0" eb="1">
      <t>ク</t>
    </rPh>
    <rPh sb="3" eb="4">
      <t>ブン</t>
    </rPh>
    <phoneticPr fontId="2"/>
  </si>
  <si>
    <t>２月</t>
    <rPh sb="1" eb="2">
      <t>ツキ</t>
    </rPh>
    <phoneticPr fontId="2"/>
  </si>
  <si>
    <t>３月</t>
  </si>
  <si>
    <t>４月</t>
  </si>
  <si>
    <t>なお、乾しいたけ、乾きくらげは入荷ないため販売実績なし。</t>
    <rPh sb="3" eb="4">
      <t>ホ</t>
    </rPh>
    <rPh sb="9" eb="10">
      <t>ホ</t>
    </rPh>
    <rPh sb="15" eb="17">
      <t>ニュウカ</t>
    </rPh>
    <rPh sb="21" eb="23">
      <t>ハンバイ</t>
    </rPh>
    <rPh sb="23" eb="25">
      <t>ジッセキ</t>
    </rPh>
    <phoneticPr fontId="2"/>
  </si>
  <si>
    <t>岐阜、静岡、愛知、三重</t>
    <rPh sb="0" eb="2">
      <t>ギフ</t>
    </rPh>
    <rPh sb="3" eb="5">
      <t>シズオカ</t>
    </rPh>
    <rPh sb="6" eb="8">
      <t>アイチ</t>
    </rPh>
    <rPh sb="9" eb="11">
      <t>ミエ</t>
    </rPh>
    <phoneticPr fontId="2"/>
  </si>
  <si>
    <t>九州</t>
    <rPh sb="0" eb="2">
      <t>キュウシュウ</t>
    </rPh>
    <phoneticPr fontId="2"/>
  </si>
  <si>
    <t>５月</t>
  </si>
  <si>
    <t>７月</t>
  </si>
  <si>
    <t>② 年別 入荷量及び販売単価</t>
    <rPh sb="2" eb="4">
      <t>ネンベツ</t>
    </rPh>
    <rPh sb="5" eb="8">
      <t>ニュウカリョウ</t>
    </rPh>
    <rPh sb="8" eb="9">
      <t>オヨ</t>
    </rPh>
    <phoneticPr fontId="2"/>
  </si>
  <si>
    <t>９月</t>
  </si>
  <si>
    <t>１０月</t>
  </si>
  <si>
    <t>乾きくらげ</t>
    <rPh sb="0" eb="1">
      <t>カン</t>
    </rPh>
    <phoneticPr fontId="2"/>
  </si>
  <si>
    <t>１１月</t>
  </si>
  <si>
    <t>１２月</t>
  </si>
  <si>
    <t>生しいたけ</t>
    <rPh sb="0" eb="1">
      <t>ナマ</t>
    </rPh>
    <phoneticPr fontId="2"/>
  </si>
  <si>
    <t>九州（８）</t>
    <rPh sb="0" eb="2">
      <t>キュウシュウ</t>
    </rPh>
    <phoneticPr fontId="2"/>
  </si>
  <si>
    <t>前年比</t>
    <rPh sb="0" eb="3">
      <t>ゼンネンヒ</t>
    </rPh>
    <phoneticPr fontId="2"/>
  </si>
  <si>
    <t>こごみ</t>
  </si>
  <si>
    <t>乾しいたけ</t>
    <rPh sb="0" eb="1">
      <t>ホ</t>
    </rPh>
    <phoneticPr fontId="2"/>
  </si>
  <si>
    <t>えぞ雪の下</t>
    <rPh sb="2" eb="3">
      <t>ユキ</t>
    </rPh>
    <rPh sb="4" eb="5">
      <t>シタ</t>
    </rPh>
    <phoneticPr fontId="2"/>
  </si>
  <si>
    <t>(ねまがりたけ）</t>
  </si>
  <si>
    <t>わさび</t>
  </si>
  <si>
    <t>わらび</t>
  </si>
  <si>
    <t>① 年・月別 販売単価</t>
    <rPh sb="2" eb="3">
      <t>ネン</t>
    </rPh>
    <rPh sb="4" eb="6">
      <t>ツキベツ</t>
    </rPh>
    <phoneticPr fontId="2"/>
  </si>
  <si>
    <t>ぜんまい</t>
  </si>
  <si>
    <t>６　道外産きのこ類の地域別入荷量及び販売単価、販売金額</t>
  </si>
  <si>
    <t>ふき</t>
  </si>
  <si>
    <t>うど</t>
  </si>
  <si>
    <t>ぎょうじゃ</t>
  </si>
  <si>
    <t>にんにく</t>
  </si>
  <si>
    <t>※H29から｢くり」及び｢くるみ」は北海道特用林産統計で調査対象外なので除く</t>
    <rPh sb="10" eb="11">
      <t>オヨ</t>
    </rPh>
    <rPh sb="18" eb="21">
      <t>ホッカイドウ</t>
    </rPh>
    <rPh sb="21" eb="23">
      <t>トクヨウ</t>
    </rPh>
    <rPh sb="23" eb="25">
      <t>リンサン</t>
    </rPh>
    <rPh sb="25" eb="27">
      <t>トウケイ</t>
    </rPh>
    <rPh sb="28" eb="30">
      <t>チョウサ</t>
    </rPh>
    <rPh sb="30" eb="33">
      <t>タイショウガイ</t>
    </rPh>
    <rPh sb="36" eb="37">
      <t>ノゾ</t>
    </rPh>
    <phoneticPr fontId="2"/>
  </si>
  <si>
    <t>(1) 生しいたけ</t>
    <rPh sb="4" eb="5">
      <t>ナマ</t>
    </rPh>
    <phoneticPr fontId="2"/>
  </si>
  <si>
    <t>Ｈ２６</t>
  </si>
  <si>
    <t>たもぎたけ(84.8)</t>
  </si>
  <si>
    <t>Ｈ２７</t>
  </si>
  <si>
    <r>
      <rPr>
        <sz val="11"/>
        <color auto="1"/>
        <rFont val="ＭＳ Ｐゴシック"/>
      </rPr>
      <t>わらび（94.9）、たらのめ（94.8）、ふき（87.4）、ぜんまい(87.3)、たけのこ(52.9)、</t>
    </r>
  </si>
  <si>
    <t>Ｈ２９</t>
  </si>
  <si>
    <t>年</t>
    <rPh sb="0" eb="1">
      <t>ネン</t>
    </rPh>
    <phoneticPr fontId="2"/>
  </si>
  <si>
    <t>H26</t>
  </si>
  <si>
    <t>H27</t>
  </si>
  <si>
    <t>H28</t>
  </si>
  <si>
    <t>H29</t>
  </si>
  <si>
    <r>
      <t>販売単価</t>
    </r>
    <r>
      <rPr>
        <sz val="8"/>
        <color auto="1"/>
        <rFont val="ＭＳ Ｐゴシック"/>
      </rPr>
      <t>（円／Kg）</t>
    </r>
    <rPh sb="0" eb="2">
      <t>ハンバイ</t>
    </rPh>
    <rPh sb="2" eb="3">
      <t>タン</t>
    </rPh>
    <rPh sb="3" eb="4">
      <t>アタイ</t>
    </rPh>
    <rPh sb="5" eb="6">
      <t>エン</t>
    </rPh>
    <phoneticPr fontId="2"/>
  </si>
  <si>
    <t>入荷量（トン）</t>
    <rPh sb="0" eb="3">
      <t>ニュウカリョウ</t>
    </rPh>
    <phoneticPr fontId="2"/>
  </si>
  <si>
    <t>(2) なめこ</t>
  </si>
  <si>
    <t>振興局</t>
    <rPh sb="0" eb="3">
      <t>シンコウキョク</t>
    </rPh>
    <phoneticPr fontId="2"/>
  </si>
  <si>
    <t>(3) えのきたけ</t>
  </si>
  <si>
    <t>(4) ひらたけ</t>
  </si>
  <si>
    <t>単価は、年間を通し1,200円台～1,500円台で推移。最高値は11月の1,581円、最安値は6月の1,224円。</t>
    <rPh sb="15" eb="16">
      <t>ダイ</t>
    </rPh>
    <rPh sb="22" eb="24">
      <t>エンダイ</t>
    </rPh>
    <rPh sb="28" eb="31">
      <t>サイタカネ</t>
    </rPh>
    <rPh sb="34" eb="35">
      <t>ガツ</t>
    </rPh>
    <rPh sb="41" eb="42">
      <t>エン</t>
    </rPh>
    <rPh sb="43" eb="46">
      <t>サイヤスネ</t>
    </rPh>
    <rPh sb="48" eb="49">
      <t>ガツ</t>
    </rPh>
    <rPh sb="55" eb="56">
      <t>エン</t>
    </rPh>
    <phoneticPr fontId="2"/>
  </si>
  <si>
    <t>入荷量（Kg）</t>
    <rPh sb="0" eb="3">
      <t>ニュウカリョウ</t>
    </rPh>
    <phoneticPr fontId="2"/>
  </si>
  <si>
    <t>(5) たもぎたけ</t>
  </si>
  <si>
    <t>H29.</t>
  </si>
  <si>
    <t>(7) ぶなしめじ</t>
  </si>
  <si>
    <t>(8) エリンギ</t>
  </si>
  <si>
    <t>徳島、香川、愛媛、高知</t>
    <rPh sb="0" eb="2">
      <t>トクシマ</t>
    </rPh>
    <rPh sb="3" eb="5">
      <t>カガワ</t>
    </rPh>
    <rPh sb="6" eb="8">
      <t>エヒメ</t>
    </rPh>
    <rPh sb="9" eb="11">
      <t>コウチ</t>
    </rPh>
    <phoneticPr fontId="2"/>
  </si>
  <si>
    <t>(9) 乾しいたけ</t>
    <rPh sb="4" eb="5">
      <t>ホ</t>
    </rPh>
    <phoneticPr fontId="2"/>
  </si>
  <si>
    <t>-</t>
  </si>
  <si>
    <t>(10) 乾きくらげ</t>
    <rPh sb="5" eb="6">
      <t>ホ</t>
    </rPh>
    <phoneticPr fontId="2"/>
  </si>
  <si>
    <t>(11) 生きくらげ</t>
    <rPh sb="5" eb="6">
      <t>ナマ</t>
    </rPh>
    <phoneticPr fontId="2"/>
  </si>
  <si>
    <t>(12)　えぞ雪の下</t>
    <rPh sb="7" eb="8">
      <t>ユキ</t>
    </rPh>
    <rPh sb="9" eb="10">
      <t>シタ</t>
    </rPh>
    <phoneticPr fontId="2"/>
  </si>
  <si>
    <t>（上段：数量 - kg、中段：単価 - 円、下段：金額 - 千円）</t>
  </si>
  <si>
    <t>計</t>
    <rPh sb="0" eb="1">
      <t>ケイ</t>
    </rPh>
    <phoneticPr fontId="2"/>
  </si>
  <si>
    <t>空知</t>
    <rPh sb="0" eb="2">
      <t>ソラチ</t>
    </rPh>
    <phoneticPr fontId="2"/>
  </si>
  <si>
    <t>石狩</t>
    <rPh sb="0" eb="2">
      <t>イシカリ</t>
    </rPh>
    <phoneticPr fontId="2"/>
  </si>
  <si>
    <t>合計</t>
    <rPh sb="0" eb="2">
      <t>ゴウケイ</t>
    </rPh>
    <phoneticPr fontId="27"/>
  </si>
  <si>
    <t>後志</t>
    <rPh sb="0" eb="2">
      <t>シリベシ</t>
    </rPh>
    <phoneticPr fontId="2"/>
  </si>
  <si>
    <t>上川</t>
    <rPh sb="0" eb="2">
      <t>カミカワ</t>
    </rPh>
    <phoneticPr fontId="2"/>
  </si>
  <si>
    <t>留萌</t>
    <rPh sb="0" eb="2">
      <t>ルモイ</t>
    </rPh>
    <phoneticPr fontId="2"/>
  </si>
  <si>
    <t>入荷なし</t>
    <rPh sb="0" eb="2">
      <t>ニュウカ</t>
    </rPh>
    <phoneticPr fontId="2"/>
  </si>
  <si>
    <t>十勝</t>
    <rPh sb="0" eb="2">
      <t>トカチ</t>
    </rPh>
    <phoneticPr fontId="2"/>
  </si>
  <si>
    <t>釧路</t>
    <rPh sb="0" eb="2">
      <t>クシロ</t>
    </rPh>
    <phoneticPr fontId="2"/>
  </si>
  <si>
    <t>販売金額</t>
    <rPh sb="0" eb="2">
      <t>ハンバイ</t>
    </rPh>
    <rPh sb="2" eb="4">
      <t>キンガク</t>
    </rPh>
    <phoneticPr fontId="2"/>
  </si>
  <si>
    <t>乾しいたけ</t>
    <rPh sb="0" eb="1">
      <t>カン</t>
    </rPh>
    <phoneticPr fontId="2"/>
  </si>
  <si>
    <t>地域</t>
    <rPh sb="0" eb="2">
      <t>チイキ</t>
    </rPh>
    <phoneticPr fontId="2"/>
  </si>
  <si>
    <t>南関東</t>
    <rPh sb="0" eb="1">
      <t>ミナミ</t>
    </rPh>
    <rPh sb="1" eb="3">
      <t>カントウ</t>
    </rPh>
    <phoneticPr fontId="2"/>
  </si>
  <si>
    <t>北関東
・甲信越</t>
    <rPh sb="0" eb="1">
      <t>キタ</t>
    </rPh>
    <rPh sb="1" eb="3">
      <t>カントウ</t>
    </rPh>
    <rPh sb="5" eb="8">
      <t>コウシンエツ</t>
    </rPh>
    <phoneticPr fontId="2"/>
  </si>
  <si>
    <t>北陸</t>
    <rPh sb="0" eb="2">
      <t>ホクリク</t>
    </rPh>
    <phoneticPr fontId="2"/>
  </si>
  <si>
    <t>入荷量は、3月の53トンを除き１月から9月まで40トン台後半で推移し、10月～12月は60トン台から50トン台に減少。最大値は10月の61トン、最小値は8月の40トン。年間入荷量は、83トン減少。</t>
    <rPh sb="47" eb="48">
      <t>ダイ</t>
    </rPh>
    <rPh sb="56" eb="58">
      <t>ゲンショウ</t>
    </rPh>
    <rPh sb="72" eb="75">
      <t>サイショウチ</t>
    </rPh>
    <rPh sb="77" eb="78">
      <t>ツキ</t>
    </rPh>
    <phoneticPr fontId="2"/>
  </si>
  <si>
    <t>東海</t>
    <rPh sb="0" eb="2">
      <t>トウカイ</t>
    </rPh>
    <phoneticPr fontId="2"/>
  </si>
  <si>
    <t>近畿</t>
    <rPh sb="0" eb="2">
      <t>キンキ</t>
    </rPh>
    <phoneticPr fontId="2"/>
  </si>
  <si>
    <t>たけのこ（38.6）、</t>
  </si>
  <si>
    <t>中国</t>
    <rPh sb="0" eb="2">
      <t>チュウゴク</t>
    </rPh>
    <phoneticPr fontId="2"/>
  </si>
  <si>
    <t>四国</t>
    <rPh sb="0" eb="2">
      <t>シコク</t>
    </rPh>
    <phoneticPr fontId="2"/>
  </si>
  <si>
    <t>地域区分</t>
    <rPh sb="0" eb="2">
      <t>チイキ</t>
    </rPh>
    <rPh sb="2" eb="4">
      <t>クブン</t>
    </rPh>
    <phoneticPr fontId="2"/>
  </si>
  <si>
    <t>都府県</t>
    <rPh sb="0" eb="3">
      <t>トフケン</t>
    </rPh>
    <phoneticPr fontId="2"/>
  </si>
  <si>
    <t>東北（６）</t>
    <rPh sb="0" eb="2">
      <t>トウホク</t>
    </rPh>
    <phoneticPr fontId="2"/>
  </si>
  <si>
    <t>青森、岩手、宮城、秋田、山形、福島</t>
    <rPh sb="0" eb="2">
      <t>アオモリ</t>
    </rPh>
    <rPh sb="3" eb="5">
      <t>イワテ</t>
    </rPh>
    <rPh sb="6" eb="8">
      <t>ミヤギ</t>
    </rPh>
    <rPh sb="9" eb="11">
      <t>アキタ</t>
    </rPh>
    <rPh sb="12" eb="14">
      <t>ヤマガタ</t>
    </rPh>
    <rPh sb="15" eb="17">
      <t>フクシマ</t>
    </rPh>
    <phoneticPr fontId="2"/>
  </si>
  <si>
    <r>
      <t>最高値は</t>
    </r>
    <r>
      <rPr>
        <sz val="11"/>
        <color auto="1"/>
        <rFont val="ＭＳ Ｐゴシック"/>
      </rPr>
      <t>「生きくらげ」で1.527円、最安値は「えのきたけ」で274円。</t>
    </r>
    <rPh sb="0" eb="3">
      <t>サイタカネ</t>
    </rPh>
    <rPh sb="5" eb="6">
      <t>ナマ</t>
    </rPh>
    <rPh sb="17" eb="18">
      <t>エン</t>
    </rPh>
    <rPh sb="19" eb="22">
      <t>サイヤスネ</t>
    </rPh>
    <rPh sb="34" eb="35">
      <t>エン</t>
    </rPh>
    <phoneticPr fontId="2"/>
  </si>
  <si>
    <t>南関東（４）</t>
    <rPh sb="0" eb="1">
      <t>ミナミ</t>
    </rPh>
    <rPh sb="1" eb="3">
      <t>カントウ</t>
    </rPh>
    <phoneticPr fontId="2"/>
  </si>
  <si>
    <t>埼玉、千葉、東京、神奈川</t>
    <rPh sb="0" eb="2">
      <t>サイタマ</t>
    </rPh>
    <rPh sb="3" eb="5">
      <t>チバ</t>
    </rPh>
    <rPh sb="6" eb="8">
      <t>トウキョウ</t>
    </rPh>
    <rPh sb="9" eb="12">
      <t>カナガワ</t>
    </rPh>
    <phoneticPr fontId="2"/>
  </si>
  <si>
    <t>北関東・甲信越（５）</t>
    <rPh sb="0" eb="1">
      <t>キタ</t>
    </rPh>
    <rPh sb="1" eb="3">
      <t>カントウ</t>
    </rPh>
    <rPh sb="4" eb="7">
      <t>コウシンエツ</t>
    </rPh>
    <phoneticPr fontId="2"/>
  </si>
  <si>
    <t>茨城、栃木、群馬、山梨、長野</t>
    <rPh sb="0" eb="2">
      <t>イバラキ</t>
    </rPh>
    <rPh sb="3" eb="5">
      <t>トチギ</t>
    </rPh>
    <rPh sb="6" eb="8">
      <t>グンマ</t>
    </rPh>
    <rPh sb="9" eb="11">
      <t>ヤマナシ</t>
    </rPh>
    <rPh sb="12" eb="14">
      <t>ナガノ</t>
    </rPh>
    <phoneticPr fontId="2"/>
  </si>
  <si>
    <t>北陸（４）</t>
    <rPh sb="0" eb="2">
      <t>ホクリク</t>
    </rPh>
    <phoneticPr fontId="2"/>
  </si>
  <si>
    <t>新潟、富山、石川、福井</t>
    <rPh sb="0" eb="2">
      <t>ニイガタ</t>
    </rPh>
    <rPh sb="3" eb="5">
      <t>トヤマ</t>
    </rPh>
    <rPh sb="6" eb="8">
      <t>イシカワ</t>
    </rPh>
    <rPh sb="9" eb="11">
      <t>フクイ</t>
    </rPh>
    <phoneticPr fontId="2"/>
  </si>
  <si>
    <t>近畿（６）</t>
    <rPh sb="0" eb="2">
      <t>キンキ</t>
    </rPh>
    <phoneticPr fontId="2"/>
  </si>
  <si>
    <t>中国（５）</t>
    <rPh sb="0" eb="2">
      <t>チュウゴク</t>
    </rPh>
    <phoneticPr fontId="2"/>
  </si>
  <si>
    <t>鳥取、島根、岡山、広島、山口</t>
    <rPh sb="0" eb="2">
      <t>トットリ</t>
    </rPh>
    <rPh sb="3" eb="5">
      <t>シマネ</t>
    </rPh>
    <rPh sb="6" eb="8">
      <t>オカヤマ</t>
    </rPh>
    <rPh sb="9" eb="11">
      <t>ヒロシマ</t>
    </rPh>
    <rPh sb="12" eb="14">
      <t>ヤマグチ</t>
    </rPh>
    <phoneticPr fontId="2"/>
  </si>
  <si>
    <t>四国（４）</t>
    <rPh sb="0" eb="2">
      <t>シコク</t>
    </rPh>
    <phoneticPr fontId="2"/>
  </si>
  <si>
    <t>95%以上</t>
    <rPh sb="3" eb="5">
      <t>イジョウ</t>
    </rPh>
    <phoneticPr fontId="2"/>
  </si>
  <si>
    <t/>
  </si>
  <si>
    <t>単価（円／kg）は、1月から4月にかけて700円台で推移し、5月から8月にかけて600円台に下落したが、9月から12月にかけて700円台に値を戻した。最高値は12月の800円、最安値は5月の619円。</t>
    <rPh sb="31" eb="32">
      <t>ガツ</t>
    </rPh>
    <rPh sb="35" eb="36">
      <t>ガツ</t>
    </rPh>
    <rPh sb="43" eb="45">
      <t>エンダイ</t>
    </rPh>
    <rPh sb="46" eb="48">
      <t>ゲラク</t>
    </rPh>
    <rPh sb="88" eb="91">
      <t>サイヤスネ</t>
    </rPh>
    <rPh sb="93" eb="94">
      <t>ガツ</t>
    </rPh>
    <rPh sb="98" eb="99">
      <t>エン</t>
    </rPh>
    <phoneticPr fontId="2"/>
  </si>
  <si>
    <t>入荷量は、1月から4月にかけて1,000㎏台～2,000kg台で推移し、5月から大きく減少し、8月に最小値の346㎏となったが、9月以降は増加。最大値は12月の2,285kg。年間入荷量は、5,467kg増加。</t>
  </si>
  <si>
    <t xml:space="preserve">H30 入荷実績なし </t>
    <rPh sb="4" eb="6">
      <t>ニュウカ</t>
    </rPh>
    <rPh sb="6" eb="8">
      <t>ジッセキ</t>
    </rPh>
    <phoneticPr fontId="2"/>
  </si>
  <si>
    <t>入荷量は、年間を通し200kg台～400㎏台で推移。最大値は6月の445㎏、最小値は2月の210㎏。年間入荷量は、1,491㎏減少。</t>
    <rPh sb="5" eb="7">
      <t>ネンカン</t>
    </rPh>
    <rPh sb="8" eb="9">
      <t>トオ</t>
    </rPh>
    <rPh sb="38" eb="41">
      <t>サイショウチ</t>
    </rPh>
    <rPh sb="43" eb="44">
      <t>ガツ</t>
    </rPh>
    <rPh sb="63" eb="65">
      <t>ゲンショウ</t>
    </rPh>
    <phoneticPr fontId="2"/>
  </si>
  <si>
    <t>単価は、年間を通し700円台～800円台で推移。最高値は6月～9月の800円、最安値は12月の727円。</t>
    <rPh sb="19" eb="20">
      <t>ダイ</t>
    </rPh>
    <phoneticPr fontId="2"/>
  </si>
  <si>
    <t>わさび（116.5）、こごみ（105.4）、うど（103.4）、ぎょうじゃにんにく（101.5）</t>
  </si>
  <si>
    <t>うど（90.2）、こごみ(84.2)、たらのめ（82.7）、</t>
  </si>
  <si>
    <t>ぜんまい(251.6)、たけのこ(220.1)、わさび（166.8)、ふき（149.8)、わらび（101.7）、</t>
  </si>
  <si>
    <t>ぎょうじゃにんにく(93.6)、うど（87.3）、たらのめ（87.2）、こごみ（79.8）</t>
  </si>
  <si>
    <t>ぜんまい（219.6）、わさび(194.4)、ふき(130.9)、たけのこ（116.4）</t>
  </si>
  <si>
    <t>１　きのこ類の産地別（道内、道外）入荷量及び販売単価、販売金額（対前年比）</t>
    <rPh sb="5" eb="6">
      <t>ルイ</t>
    </rPh>
    <rPh sb="17" eb="20">
      <t>ニュウカリョウ</t>
    </rPh>
    <rPh sb="22" eb="24">
      <t>ハンバイ</t>
    </rPh>
    <rPh sb="27" eb="29">
      <t>ハンバイ</t>
    </rPh>
    <rPh sb="32" eb="33">
      <t>タイ</t>
    </rPh>
    <rPh sb="33" eb="35">
      <t>ゼンネン</t>
    </rPh>
    <rPh sb="35" eb="36">
      <t>ヒ</t>
    </rPh>
    <phoneticPr fontId="2"/>
  </si>
  <si>
    <t>平成30年</t>
    <rPh sb="0" eb="2">
      <t>ヘイセイ</t>
    </rPh>
    <rPh sb="4" eb="5">
      <t>ネン</t>
    </rPh>
    <phoneticPr fontId="2"/>
  </si>
  <si>
    <t>えぞ雪の下(134.7)、ひらたけ(125.7)</t>
  </si>
  <si>
    <t>（国内産）</t>
  </si>
  <si>
    <t>（道外産のうち外国産）</t>
  </si>
  <si>
    <t>２月</t>
    <rPh sb="1" eb="2">
      <t>ツキ</t>
    </rPh>
    <phoneticPr fontId="27"/>
  </si>
  <si>
    <t>平成30年</t>
  </si>
  <si>
    <t>Ｈ３０</t>
  </si>
  <si>
    <t>H30</t>
  </si>
  <si>
    <t>H30.</t>
  </si>
  <si>
    <t>修正必要</t>
    <rPh sb="0" eb="2">
      <t>シュウセイ</t>
    </rPh>
    <rPh sb="2" eb="4">
      <t>ヒツヨウ</t>
    </rPh>
    <phoneticPr fontId="2"/>
  </si>
  <si>
    <t>- 18　-</t>
  </si>
  <si>
    <t>(注１）端数処理の関係上、各項目の数値の和が合計値と一致しないことがある。</t>
    <rPh sb="1" eb="2">
      <t>チュウ</t>
    </rPh>
    <rPh sb="4" eb="6">
      <t>ハスウ</t>
    </rPh>
    <rPh sb="6" eb="8">
      <t>ショリ</t>
    </rPh>
    <rPh sb="9" eb="12">
      <t>カンケイジョウ</t>
    </rPh>
    <rPh sb="13" eb="16">
      <t>カクコウモク</t>
    </rPh>
    <rPh sb="17" eb="19">
      <t>スウチ</t>
    </rPh>
    <rPh sb="20" eb="21">
      <t>ワ</t>
    </rPh>
    <rPh sb="22" eb="25">
      <t>ゴウケイチ</t>
    </rPh>
    <rPh sb="26" eb="28">
      <t>イッチ</t>
    </rPh>
    <phoneticPr fontId="2"/>
  </si>
  <si>
    <t>令和１年１２月</t>
    <rPh sb="0" eb="2">
      <t>レイワ</t>
    </rPh>
    <rPh sb="3" eb="4">
      <t>ネン</t>
    </rPh>
    <phoneticPr fontId="2"/>
  </si>
  <si>
    <t>単価は、7月、8月を除き年間を通して1,100円台で推移し、最高値は1月の1,157円、最安値は7月の986円。</t>
    <rPh sb="5" eb="6">
      <t>ツキ</t>
    </rPh>
    <rPh sb="8" eb="9">
      <t>ツキ</t>
    </rPh>
    <rPh sb="10" eb="11">
      <t>ノゾ</t>
    </rPh>
    <rPh sb="12" eb="14">
      <t>ネンカン</t>
    </rPh>
    <rPh sb="15" eb="16">
      <t>トオ</t>
    </rPh>
    <rPh sb="23" eb="24">
      <t>エン</t>
    </rPh>
    <rPh sb="24" eb="25">
      <t>ダイ</t>
    </rPh>
    <rPh sb="26" eb="28">
      <t>スイイ</t>
    </rPh>
    <phoneticPr fontId="2"/>
  </si>
  <si>
    <t>注1：乾しいたけ、乾きくらげ、えぞ雪の下は、道外産の流通なし</t>
    <rPh sb="0" eb="1">
      <t>チュウ</t>
    </rPh>
    <rPh sb="3" eb="4">
      <t>カン</t>
    </rPh>
    <rPh sb="9" eb="10">
      <t>カン</t>
    </rPh>
    <rPh sb="17" eb="18">
      <t>ユキ</t>
    </rPh>
    <rPh sb="19" eb="20">
      <t>シタ</t>
    </rPh>
    <rPh sb="22" eb="24">
      <t>ドウガイ</t>
    </rPh>
    <rPh sb="24" eb="25">
      <t>サン</t>
    </rPh>
    <rPh sb="26" eb="28">
      <t>リュウツウ</t>
    </rPh>
    <phoneticPr fontId="2"/>
  </si>
  <si>
    <t>※要修正</t>
    <rPh sb="1" eb="2">
      <t>ヨウ</t>
    </rPh>
    <rPh sb="2" eb="4">
      <t>シュウセイ</t>
    </rPh>
    <phoneticPr fontId="2"/>
  </si>
  <si>
    <t>単価は、1月2月と800円近い値から徐々に7月まで570円台まで下落。8月以降は値を戻し徐々に上昇。最高値は10月の1,050円、最安値は7月の572円。</t>
    <rPh sb="7" eb="8">
      <t>ツキ</t>
    </rPh>
    <rPh sb="12" eb="13">
      <t>エン</t>
    </rPh>
    <rPh sb="13" eb="14">
      <t>チカ</t>
    </rPh>
    <rPh sb="15" eb="16">
      <t>ネ</t>
    </rPh>
    <rPh sb="18" eb="20">
      <t>ジョジョ</t>
    </rPh>
    <rPh sb="22" eb="23">
      <t>ツキ</t>
    </rPh>
    <rPh sb="28" eb="30">
      <t>エンダイ</t>
    </rPh>
    <rPh sb="32" eb="34">
      <t>ゲラク</t>
    </rPh>
    <rPh sb="40" eb="41">
      <t>ネ</t>
    </rPh>
    <phoneticPr fontId="2"/>
  </si>
  <si>
    <t>単価は、1月に727円で、その後6月の440円まで減少。8月以降徐々に値を戻した。最高値は11月の859円、最小値は6月440円。</t>
    <rPh sb="10" eb="11">
      <t>エン</t>
    </rPh>
    <rPh sb="15" eb="16">
      <t>ゴ</t>
    </rPh>
    <rPh sb="17" eb="18">
      <t>ツキ</t>
    </rPh>
    <rPh sb="22" eb="23">
      <t>エン</t>
    </rPh>
    <rPh sb="25" eb="27">
      <t>ゲンショウ</t>
    </rPh>
    <rPh sb="29" eb="30">
      <t>ツキ</t>
    </rPh>
    <rPh sb="30" eb="32">
      <t>イコウ</t>
    </rPh>
    <rPh sb="32" eb="34">
      <t>ジョジョ</t>
    </rPh>
    <rPh sb="35" eb="36">
      <t>ネ</t>
    </rPh>
    <rPh sb="37" eb="38">
      <t>モド</t>
    </rPh>
    <rPh sb="41" eb="44">
      <t>サイタカネ</t>
    </rPh>
    <rPh sb="47" eb="48">
      <t>ツキ</t>
    </rPh>
    <rPh sb="52" eb="53">
      <t>エン</t>
    </rPh>
    <phoneticPr fontId="2"/>
  </si>
  <si>
    <t>入荷量は、1月から8月まで65トンから71トン台で推移。9月に45トンと減少するがその後増加。最大値は11月の82トン、最小値は9月45トン。年間入荷量は、207トン減少。</t>
    <rPh sb="6" eb="7">
      <t>ツキ</t>
    </rPh>
    <rPh sb="10" eb="11">
      <t>ツキ</t>
    </rPh>
    <rPh sb="23" eb="24">
      <t>ダイ</t>
    </rPh>
    <rPh sb="25" eb="27">
      <t>スイイ</t>
    </rPh>
    <rPh sb="29" eb="30">
      <t>ツキ</t>
    </rPh>
    <rPh sb="36" eb="38">
      <t>ゲンショウ</t>
    </rPh>
    <rPh sb="43" eb="44">
      <t>ゴ</t>
    </rPh>
    <rPh sb="44" eb="46">
      <t>ゾウカ</t>
    </rPh>
    <rPh sb="83" eb="85">
      <t>ゲンショウ</t>
    </rPh>
    <phoneticPr fontId="2"/>
  </si>
  <si>
    <t>入荷量は、1月から4月にかけて400kg台～500kg台で推移したが、5月から9月にかけて大幅に減少し、10月以降は500㎏台から700㎏台に増加。最大値は12月の765ｋｇ、最小値は6月～8月の18㎏。年間入荷量は、1,087㎏増加。</t>
  </si>
  <si>
    <t>単価は、年間を通して380円台から400円台で推移。最高値は8月の409円、最安値は6月の378円と安定。</t>
    <rPh sb="50" eb="52">
      <t>アンテイ</t>
    </rPh>
    <phoneticPr fontId="2"/>
  </si>
  <si>
    <t>えぞ雪の下(100)、生しいたけ（99.9)、生きくらげ(99.0)、なめこ（98.9)</t>
  </si>
  <si>
    <t>えのきたけ(98.3)、生しいたけ（96.0）、なめこ（87.4)、まいたけ（80.4)</t>
  </si>
  <si>
    <t>えぞ雪の下(99.4)、生きくらげ(98.3)、えのきたけ（98.0)、</t>
  </si>
  <si>
    <t>えのきたけ(96.3)、生しいたけ（96.1）、まいたけ（95.5)</t>
  </si>
  <si>
    <t>単価は、年間を通じて250円台から300円台で推移し、最高値は9月の308円、最安値は4月の254円。</t>
    <rPh sb="4" eb="6">
      <t>ネンカン</t>
    </rPh>
    <rPh sb="7" eb="8">
      <t>ツウ</t>
    </rPh>
    <rPh sb="13" eb="14">
      <t>エン</t>
    </rPh>
    <rPh sb="14" eb="15">
      <t>ダイ</t>
    </rPh>
    <rPh sb="20" eb="21">
      <t>エン</t>
    </rPh>
    <rPh sb="21" eb="22">
      <t>ダイ</t>
    </rPh>
    <rPh sb="23" eb="25">
      <t>スイイ</t>
    </rPh>
    <phoneticPr fontId="2"/>
  </si>
  <si>
    <t>単価は、1月、2月が900円台、その後6月まで600円台まで減少。7月から徐々に増加し9月から12月は1,000円台から1100円台で推移。最高値は11月の1,137円、最安値は6月の691円。</t>
    <rPh sb="5" eb="6">
      <t>ツキ</t>
    </rPh>
    <rPh sb="8" eb="9">
      <t>ツキ</t>
    </rPh>
    <rPh sb="13" eb="15">
      <t>エンダイ</t>
    </rPh>
    <rPh sb="18" eb="19">
      <t>ゴ</t>
    </rPh>
    <rPh sb="20" eb="21">
      <t>ツキ</t>
    </rPh>
    <rPh sb="26" eb="28">
      <t>エンダイ</t>
    </rPh>
    <rPh sb="30" eb="32">
      <t>ゲンショウ</t>
    </rPh>
    <rPh sb="34" eb="35">
      <t>ツキ</t>
    </rPh>
    <rPh sb="37" eb="39">
      <t>ジョジョ</t>
    </rPh>
    <rPh sb="40" eb="42">
      <t>ゾウカ</t>
    </rPh>
    <rPh sb="44" eb="45">
      <t>ツキ</t>
    </rPh>
    <rPh sb="49" eb="50">
      <t>ツキ</t>
    </rPh>
    <rPh sb="56" eb="58">
      <t>エンダイ</t>
    </rPh>
    <rPh sb="64" eb="65">
      <t>エン</t>
    </rPh>
    <phoneticPr fontId="2"/>
  </si>
  <si>
    <t>入荷量は、1月から8月にかけて17トンから23トン台で推移し、10月及び11月は30トン台まで増加したが、12月は23トンに減少。最大値は10月の30トン、最小値は9月12ﾄﾝ。年間入荷量は、70ﾄﾝ減少。</t>
  </si>
  <si>
    <t>単価は、1月、2月の700円台から6月の524円まで徐々に減少。その後、徐々に増加。最高値は9月726円、最安値は6月の524円。　　　　　　　　　　　　　</t>
  </si>
  <si>
    <r>
      <t>平　成　</t>
    </r>
    <r>
      <rPr>
        <sz val="24"/>
        <color auto="1"/>
        <rFont val="ＭＳ Ｐゴシック"/>
      </rPr>
      <t>30　年</t>
    </r>
    <rPh sb="0" eb="1">
      <t>ヒラ</t>
    </rPh>
    <rPh sb="2" eb="3">
      <t>シゲル</t>
    </rPh>
    <rPh sb="7" eb="8">
      <t>ネン</t>
    </rPh>
    <phoneticPr fontId="2"/>
  </si>
  <si>
    <r>
      <t>平成</t>
    </r>
    <r>
      <rPr>
        <sz val="11"/>
        <color auto="1"/>
        <rFont val="ＭＳ Ｐゴシック"/>
      </rPr>
      <t>30年１月～12月</t>
    </r>
  </si>
  <si>
    <r>
      <t>最も多かったのは</t>
    </r>
    <r>
      <rPr>
        <sz val="11"/>
        <color auto="1"/>
        <rFont val="ＭＳ Ｐゴシック"/>
      </rPr>
      <t>「えのきたけ」で1,506ﾄﾝ。最も少なかったのは「生きくらげ」で3トン。</t>
    </r>
    <rPh sb="0" eb="1">
      <t>モット</t>
    </rPh>
    <rPh sb="2" eb="3">
      <t>オオ</t>
    </rPh>
    <rPh sb="24" eb="25">
      <t>モット</t>
    </rPh>
    <rPh sb="26" eb="27">
      <t>スク</t>
    </rPh>
    <rPh sb="34" eb="35">
      <t>ナマ</t>
    </rPh>
    <phoneticPr fontId="2"/>
  </si>
  <si>
    <r>
      <t>減少（前年比80</t>
    </r>
    <r>
      <rPr>
        <sz val="11"/>
        <color auto="1"/>
        <rFont val="ＭＳ Ｐゴシック"/>
      </rPr>
      <t>%未満）</t>
    </r>
  </si>
  <si>
    <r>
      <t>50%以上</t>
    </r>
    <r>
      <rPr>
        <sz val="11"/>
        <color auto="1"/>
        <rFont val="ＭＳ Ｐゴシック"/>
      </rPr>
      <t>95%未満</t>
    </r>
  </si>
  <si>
    <r>
      <t>最も多かったのは「生しいたけ」で</t>
    </r>
    <r>
      <rPr>
        <sz val="11"/>
        <color auto="1"/>
        <rFont val="ＭＳ Ｐゴシック"/>
      </rPr>
      <t>975百万円、最も少なかったのは「えぞ雪の下」で3.095千円。</t>
    </r>
    <rPh sb="35" eb="36">
      <t>ユキ</t>
    </rPh>
    <rPh sb="37" eb="38">
      <t>シタ</t>
    </rPh>
    <phoneticPr fontId="2"/>
  </si>
  <si>
    <r>
      <t>最も多かったのは</t>
    </r>
    <r>
      <rPr>
        <sz val="11"/>
        <color auto="1"/>
        <rFont val="ＭＳ Ｐゴシック"/>
      </rPr>
      <t>「うど」で115ﾄﾝ、最も少なかったのは「ぜんまい」で473Kg</t>
    </r>
    <rPh sb="0" eb="1">
      <t>モット</t>
    </rPh>
    <rPh sb="2" eb="3">
      <t>オオ</t>
    </rPh>
    <rPh sb="19" eb="20">
      <t>モット</t>
    </rPh>
    <rPh sb="21" eb="22">
      <t>スク</t>
    </rPh>
    <phoneticPr fontId="2"/>
  </si>
  <si>
    <r>
      <t>最高値は「たらのめ」で</t>
    </r>
    <r>
      <rPr>
        <sz val="11"/>
        <color auto="1"/>
        <rFont val="ＭＳ Ｐゴシック"/>
      </rPr>
      <t>3,627円、最安値は「ふき」で232円。</t>
    </r>
    <rPh sb="0" eb="3">
      <t>サイタカネ</t>
    </rPh>
    <rPh sb="16" eb="17">
      <t>エン</t>
    </rPh>
    <rPh sb="18" eb="21">
      <t>サイヤスネ</t>
    </rPh>
    <rPh sb="30" eb="31">
      <t>エン</t>
    </rPh>
    <phoneticPr fontId="2"/>
  </si>
  <si>
    <r>
      <t>最も多かったのは</t>
    </r>
    <r>
      <rPr>
        <sz val="11"/>
        <color auto="1"/>
        <rFont val="ＭＳ Ｐゴシック"/>
      </rPr>
      <t>、「うど」で62百万円、最も少なかったのは「ぜんまい」で393千円。</t>
    </r>
    <rPh sb="0" eb="1">
      <t>モット</t>
    </rPh>
    <rPh sb="20" eb="21">
      <t>モット</t>
    </rPh>
    <rPh sb="22" eb="23">
      <t>スク</t>
    </rPh>
    <rPh sb="39" eb="40">
      <t>チ</t>
    </rPh>
    <rPh sb="40" eb="41">
      <t>エン</t>
    </rPh>
    <phoneticPr fontId="2"/>
  </si>
  <si>
    <r>
      <t>販売単価</t>
    </r>
    <r>
      <rPr>
        <sz val="9"/>
        <color auto="1"/>
        <rFont val="ＭＳ Ｐゴシック"/>
      </rPr>
      <t>（円）</t>
    </r>
    <rPh sb="0" eb="2">
      <t>ハンバイ</t>
    </rPh>
    <rPh sb="2" eb="4">
      <t>タンカ</t>
    </rPh>
    <rPh sb="5" eb="6">
      <t>エン</t>
    </rPh>
    <phoneticPr fontId="2"/>
  </si>
  <si>
    <r>
      <t>入荷量</t>
    </r>
    <r>
      <rPr>
        <sz val="9"/>
        <color auto="1"/>
        <rFont val="ＭＳ Ｐゴシック"/>
      </rPr>
      <t>（Kg）</t>
    </r>
    <rPh sb="0" eb="3">
      <t>ニュウカリョウ</t>
    </rPh>
    <phoneticPr fontId="2"/>
  </si>
  <si>
    <r>
      <t>入荷量</t>
    </r>
    <r>
      <rPr>
        <sz val="8"/>
        <color auto="1"/>
        <rFont val="ＭＳ Ｐゴシック"/>
      </rPr>
      <t>（㎏）</t>
    </r>
    <rPh sb="0" eb="3">
      <t>ニュウカリョウ</t>
    </rPh>
    <phoneticPr fontId="2"/>
  </si>
  <si>
    <r>
      <t>販売単価</t>
    </r>
    <r>
      <rPr>
        <sz val="8"/>
        <color auto="1"/>
        <rFont val="ＭＳ Ｐゴシック"/>
      </rPr>
      <t>（円／㎏）</t>
    </r>
    <rPh sb="0" eb="2">
      <t>ハンバイ</t>
    </rPh>
    <rPh sb="2" eb="4">
      <t>タンカ</t>
    </rPh>
    <rPh sb="5" eb="6">
      <t>エン</t>
    </rPh>
    <phoneticPr fontId="2"/>
  </si>
  <si>
    <r>
      <t>販売金額</t>
    </r>
    <r>
      <rPr>
        <sz val="8"/>
        <color auto="1"/>
        <rFont val="ＭＳ Ｐゴシック"/>
      </rPr>
      <t>（千円）</t>
    </r>
    <rPh sb="0" eb="2">
      <t>ハンバイ</t>
    </rPh>
    <rPh sb="2" eb="4">
      <t>キンガク</t>
    </rPh>
    <rPh sb="5" eb="7">
      <t>センエン</t>
    </rPh>
    <phoneticPr fontId="2"/>
  </si>
  <si>
    <r>
      <t>入荷量（</t>
    </r>
    <r>
      <rPr>
        <sz val="10"/>
        <color auto="1"/>
        <rFont val="ＭＳ Ｐゴシック"/>
      </rPr>
      <t>㎏）</t>
    </r>
    <rPh sb="0" eb="3">
      <t>ニュウカリョウ</t>
    </rPh>
    <phoneticPr fontId="2"/>
  </si>
  <si>
    <t>011-232-1294</t>
  </si>
  <si>
    <t>入荷量は、1月から4月にかけて600kg台から900kg台で推移し、7月から12月まで1,200kg台から1,700ｋｇ台、最小値は1月の602ｋｇ、最大値は11月の1,723ｋｇ。年間入荷量は17トンもの大幅減少。</t>
    <rPh sb="20" eb="21">
      <t>ダイ</t>
    </rPh>
    <rPh sb="50" eb="51">
      <t>ダイ</t>
    </rPh>
    <rPh sb="60" eb="61">
      <t>ダイ</t>
    </rPh>
    <rPh sb="103" eb="105">
      <t>オオハバ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</si>
</sst>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1">
    <numFmt numFmtId="185" formatCode="#,##0.0;&quot;△ &quot;#,##0.0"/>
    <numFmt numFmtId="182" formatCode="#,##0.0_ "/>
    <numFmt numFmtId="177" formatCode="#,##0;&quot;△ &quot;#,##0"/>
    <numFmt numFmtId="181" formatCode="#,##0\ ;&quot;△ &quot;#,##0"/>
    <numFmt numFmtId="180" formatCode="#,##0_ "/>
    <numFmt numFmtId="186" formatCode="#,##0_);\(#,##0\)"/>
    <numFmt numFmtId="179" formatCode="0.0%"/>
    <numFmt numFmtId="178" formatCode="0.0;&quot;△ &quot;0.0"/>
    <numFmt numFmtId="183" formatCode="0.0_ "/>
    <numFmt numFmtId="184" formatCode="0.0_);[Red]\(0.0\)"/>
    <numFmt numFmtId="176" formatCode="0_ "/>
  </numFmts>
  <fonts count="28">
    <font>
      <sz val="11"/>
      <color auto="1"/>
      <name val="ＭＳ Ｐゴシック"/>
    </font>
    <font>
      <sz val="11"/>
      <color theme="1"/>
      <name val="ＭＳ Ｐゴシック"/>
    </font>
    <font>
      <sz val="6"/>
      <color auto="1"/>
      <name val="ＭＳ Ｐゴシック"/>
    </font>
    <font>
      <sz val="24"/>
      <color auto="1"/>
      <name val="ＭＳ Ｐゴシック"/>
    </font>
    <font>
      <sz val="24"/>
      <color theme="1"/>
      <name val="ＭＳ Ｐゴシック"/>
    </font>
    <font>
      <sz val="20"/>
      <color auto="1"/>
      <name val="ＭＳ Ｐゴシック"/>
    </font>
    <font>
      <sz val="20"/>
      <color theme="1"/>
      <name val="ＭＳ Ｐゴシック"/>
    </font>
    <font>
      <sz val="11"/>
      <color rgb="FF002060"/>
      <name val="ＭＳ Ｐゴシック"/>
    </font>
    <font>
      <sz val="14"/>
      <color auto="1"/>
      <name val="ＭＳ Ｐゴシック"/>
    </font>
    <font>
      <b/>
      <sz val="14"/>
      <color auto="1"/>
      <name val="ＭＳ Ｐゴシック"/>
    </font>
    <font>
      <b/>
      <sz val="11"/>
      <color rgb="FFFF0000"/>
      <name val="ＭＳ Ｐゴシック"/>
    </font>
    <font>
      <b/>
      <sz val="12"/>
      <color auto="1"/>
      <name val="ＭＳ Ｐゴシック"/>
    </font>
    <font>
      <sz val="11"/>
      <color rgb="FFFF0000"/>
      <name val="ＭＳ Ｐゴシック"/>
    </font>
    <font>
      <b/>
      <u/>
      <sz val="12"/>
      <color auto="1"/>
      <name val="ＭＳ Ｐゴシック"/>
    </font>
    <font>
      <sz val="12"/>
      <color auto="1"/>
      <name val="ＭＳ Ｐゴシック"/>
    </font>
    <font>
      <sz val="11"/>
      <color auto="1"/>
      <name val="ＭＳ Ｐゴシック"/>
    </font>
    <font>
      <b/>
      <sz val="11"/>
      <color indexed="10"/>
      <name val="ＭＳ Ｐゴシック"/>
    </font>
    <font>
      <sz val="10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b/>
      <sz val="16"/>
      <color auto="1"/>
      <name val="ＭＳ Ｐゴシック"/>
    </font>
    <font>
      <b/>
      <sz val="11"/>
      <color auto="1"/>
      <name val="ＭＳ Ｐゴシック"/>
    </font>
    <font>
      <b/>
      <sz val="10"/>
      <color auto="1"/>
      <name val="ＭＳ Ｐゴシック"/>
    </font>
    <font>
      <sz val="18"/>
      <color auto="1"/>
      <name val="ＭＳ Ｐゴシック"/>
    </font>
    <font>
      <sz val="12"/>
      <color auto="1"/>
      <name val="ＭＳ ゴシック"/>
    </font>
    <font>
      <sz val="16"/>
      <color auto="1"/>
      <name val="ＭＳ Ｐゴシック"/>
    </font>
    <font>
      <sz val="9"/>
      <color auto="1"/>
      <name val="ＭＳ ゴシック"/>
    </font>
    <font>
      <sz val="11"/>
      <color theme="1"/>
      <name val="ＭＳ Ｐゴシック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double">
        <color indexed="64"/>
      </top>
      <bottom/>
      <diagonal/>
    </border>
    <border>
      <left style="hair">
        <color auto="1"/>
      </left>
      <right/>
      <top/>
      <bottom style="double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hair">
        <color auto="1"/>
      </bottom>
      <diagonal style="hair">
        <color indexed="64"/>
      </diagonal>
    </border>
    <border diagonalDown="1">
      <left style="thin">
        <color indexed="64"/>
      </left>
      <right/>
      <top style="hair">
        <color auto="1"/>
      </top>
      <bottom/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hair">
        <color auto="1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 style="hair">
        <color auto="1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 style="hair">
        <color auto="1"/>
      </bottom>
      <diagonal style="hair">
        <color indexed="64"/>
      </diagonal>
    </border>
    <border diagonalDown="1">
      <left/>
      <right/>
      <top style="hair">
        <color auto="1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 style="hair">
        <color auto="1"/>
      </top>
      <bottom style="thin">
        <color indexed="64"/>
      </bottom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 style="hair">
        <color auto="1"/>
      </top>
      <bottom style="double">
        <color indexed="64"/>
      </bottom>
      <diagonal style="hair">
        <color indexed="64"/>
      </diagonal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hair">
        <color auto="1"/>
      </bottom>
      <diagonal style="hair">
        <color indexed="64"/>
      </diagonal>
    </border>
    <border diagonalDown="1">
      <left/>
      <right style="thin">
        <color indexed="64"/>
      </right>
      <top style="hair">
        <color auto="1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hair">
        <color auto="1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/>
      <right style="thin">
        <color indexed="64"/>
      </right>
      <top style="hair">
        <color auto="1"/>
      </top>
      <bottom style="double">
        <color indexed="64"/>
      </bottom>
      <diagonal style="hair">
        <color indexed="64"/>
      </diagonal>
    </border>
    <border>
      <left style="hair">
        <color auto="1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 style="hair">
        <color auto="1"/>
      </bottom>
      <diagonal style="hair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double">
        <color auto="1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 diagonalDown="1">
      <left style="double">
        <color indexed="64"/>
      </left>
      <right/>
      <top style="thin">
        <color indexed="64"/>
      </top>
      <bottom style="double">
        <color indexed="64"/>
      </bottom>
      <diagonal style="hair">
        <color indexed="64"/>
      </diagonal>
    </border>
    <border>
      <left style="double">
        <color indexed="64"/>
      </left>
      <right style="hair">
        <color auto="1"/>
      </right>
      <top/>
      <bottom/>
      <diagonal/>
    </border>
    <border>
      <left style="double">
        <color indexed="64"/>
      </left>
      <right style="hair">
        <color auto="1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auto="1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38" fontId="15" fillId="0" borderId="0" applyFont="0" applyFill="0" applyBorder="0" applyAlignment="0" applyProtection="0"/>
  </cellStyleXfs>
  <cellXfs count="47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textRotation="255"/>
    </xf>
    <xf numFmtId="0" fontId="0" fillId="0" borderId="0" xfId="0" applyFont="1" applyFill="1" applyBorder="1" applyAlignment="1">
      <alignment vertical="center" textRotation="255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 shrinkToFit="1"/>
    </xf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0" fontId="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center" shrinkToFit="1"/>
    </xf>
    <xf numFmtId="0" fontId="0" fillId="0" borderId="2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top" wrapText="1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shrinkToFit="1"/>
    </xf>
    <xf numFmtId="0" fontId="0" fillId="0" borderId="0" xfId="0" applyFont="1" applyBorder="1" applyAlignment="1">
      <alignment vertical="top" shrinkToFit="1"/>
    </xf>
    <xf numFmtId="0" fontId="0" fillId="0" borderId="2" xfId="0" applyFont="1" applyBorder="1" applyAlignment="1">
      <alignment vertical="top" shrinkToFit="1"/>
    </xf>
    <xf numFmtId="0" fontId="0" fillId="0" borderId="2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0" fillId="0" borderId="3" xfId="0" applyFont="1" applyBorder="1" applyAlignment="1">
      <alignment vertical="center" shrinkToFit="1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vertical="top" shrinkToFit="1"/>
    </xf>
    <xf numFmtId="0" fontId="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8" fontId="12" fillId="2" borderId="4" xfId="6" applyFont="1" applyFill="1" applyBorder="1" applyAlignment="1">
      <alignment vertical="center"/>
    </xf>
    <xf numFmtId="1" fontId="12" fillId="2" borderId="4" xfId="0" applyNumberFormat="1" applyFont="1" applyFill="1" applyBorder="1" applyAlignment="1">
      <alignment vertical="center"/>
    </xf>
    <xf numFmtId="38" fontId="12" fillId="3" borderId="4" xfId="6" applyFont="1" applyFill="1" applyBorder="1" applyAlignment="1">
      <alignment vertical="center"/>
    </xf>
    <xf numFmtId="38" fontId="0" fillId="2" borderId="4" xfId="6" applyFont="1" applyFill="1" applyBorder="1" applyAlignment="1">
      <alignment vertical="center"/>
    </xf>
    <xf numFmtId="38" fontId="0" fillId="2" borderId="0" xfId="6" applyFont="1" applyFill="1" applyBorder="1" applyAlignment="1">
      <alignment vertical="center"/>
    </xf>
    <xf numFmtId="0" fontId="16" fillId="0" borderId="0" xfId="0" applyFont="1" applyAlignment="1">
      <alignment vertical="center"/>
    </xf>
    <xf numFmtId="1" fontId="12" fillId="3" borderId="4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1" fontId="12" fillId="0" borderId="4" xfId="0" applyNumberFormat="1" applyFont="1" applyBorder="1" applyAlignment="1">
      <alignment vertical="center"/>
    </xf>
    <xf numFmtId="38" fontId="0" fillId="0" borderId="0" xfId="6" applyFont="1" applyAlignment="1">
      <alignment vertical="center"/>
    </xf>
    <xf numFmtId="176" fontId="0" fillId="0" borderId="0" xfId="0" applyNumberFormat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17" fillId="0" borderId="0" xfId="0" applyFont="1" applyFill="1"/>
    <xf numFmtId="0" fontId="18" fillId="0" borderId="0" xfId="0" applyFont="1" applyFill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19" fillId="0" borderId="0" xfId="0" applyFont="1" applyFill="1" applyAlignment="1"/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left" vertical="center" shrinkToFit="1"/>
    </xf>
    <xf numFmtId="0" fontId="0" fillId="2" borderId="16" xfId="0" applyFont="1" applyFill="1" applyBorder="1" applyAlignment="1">
      <alignment horizontal="left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shrinkToFit="1"/>
    </xf>
    <xf numFmtId="0" fontId="0" fillId="2" borderId="19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 shrinkToFit="1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vertical="center" shrinkToFit="1"/>
    </xf>
    <xf numFmtId="0" fontId="0" fillId="2" borderId="25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left" vertical="center" shrinkToFit="1"/>
    </xf>
    <xf numFmtId="0" fontId="0" fillId="2" borderId="27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left" vertical="center" shrinkToFit="1"/>
    </xf>
    <xf numFmtId="0" fontId="0" fillId="2" borderId="0" xfId="0" applyFont="1" applyFill="1"/>
    <xf numFmtId="0" fontId="0" fillId="0" borderId="7" xfId="0" applyFont="1" applyFill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 shrinkToFit="1"/>
    </xf>
    <xf numFmtId="177" fontId="8" fillId="2" borderId="30" xfId="0" applyNumberFormat="1" applyFont="1" applyFill="1" applyBorder="1" applyAlignment="1">
      <alignment horizontal="right" vertical="center" shrinkToFit="1"/>
    </xf>
    <xf numFmtId="178" fontId="8" fillId="2" borderId="31" xfId="0" applyNumberFormat="1" applyFont="1" applyFill="1" applyBorder="1" applyAlignment="1">
      <alignment horizontal="center" vertical="center" shrinkToFit="1"/>
    </xf>
    <xf numFmtId="179" fontId="8" fillId="2" borderId="32" xfId="2" applyNumberFormat="1" applyFont="1" applyFill="1" applyBorder="1" applyAlignment="1">
      <alignment horizontal="center" vertical="center" shrinkToFit="1"/>
    </xf>
    <xf numFmtId="177" fontId="8" fillId="2" borderId="33" xfId="0" applyNumberFormat="1" applyFont="1" applyFill="1" applyBorder="1" applyAlignment="1">
      <alignment horizontal="right" vertical="center" shrinkToFit="1"/>
    </xf>
    <xf numFmtId="177" fontId="8" fillId="2" borderId="34" xfId="0" applyNumberFormat="1" applyFont="1" applyFill="1" applyBorder="1" applyAlignment="1">
      <alignment horizontal="right" vertical="center" shrinkToFit="1"/>
    </xf>
    <xf numFmtId="177" fontId="8" fillId="2" borderId="35" xfId="0" applyNumberFormat="1" applyFont="1" applyFill="1" applyBorder="1" applyAlignment="1">
      <alignment horizontal="right" vertical="center" shrinkToFit="1"/>
    </xf>
    <xf numFmtId="0" fontId="8" fillId="2" borderId="36" xfId="0" applyFont="1" applyFill="1" applyBorder="1" applyAlignment="1">
      <alignment shrinkToFit="1"/>
    </xf>
    <xf numFmtId="177" fontId="8" fillId="2" borderId="37" xfId="0" applyNumberFormat="1" applyFont="1" applyFill="1" applyBorder="1" applyAlignment="1">
      <alignment horizontal="right" vertical="center" shrinkToFit="1"/>
    </xf>
    <xf numFmtId="0" fontId="8" fillId="2" borderId="38" xfId="0" applyFont="1" applyFill="1" applyBorder="1" applyAlignment="1">
      <alignment shrinkToFit="1"/>
    </xf>
    <xf numFmtId="177" fontId="8" fillId="2" borderId="39" xfId="0" applyNumberFormat="1" applyFont="1" applyFill="1" applyBorder="1" applyAlignment="1">
      <alignment horizontal="right" vertical="center" shrinkToFit="1"/>
    </xf>
    <xf numFmtId="0" fontId="8" fillId="2" borderId="40" xfId="0" applyFont="1" applyFill="1" applyBorder="1" applyAlignment="1">
      <alignment shrinkToFit="1"/>
    </xf>
    <xf numFmtId="177" fontId="8" fillId="2" borderId="41" xfId="0" applyNumberFormat="1" applyFont="1" applyFill="1" applyBorder="1" applyAlignment="1">
      <alignment horizontal="right" vertical="center" shrinkToFit="1"/>
    </xf>
    <xf numFmtId="177" fontId="8" fillId="2" borderId="7" xfId="0" applyNumberFormat="1" applyFont="1" applyFill="1" applyBorder="1" applyAlignment="1">
      <alignment horizontal="right" vertical="center" shrinkToFit="1"/>
    </xf>
    <xf numFmtId="177" fontId="8" fillId="2" borderId="42" xfId="0" applyNumberFormat="1" applyFont="1" applyFill="1" applyBorder="1" applyAlignment="1">
      <alignment horizontal="right" vertical="center" shrinkToFit="1"/>
    </xf>
    <xf numFmtId="178" fontId="8" fillId="2" borderId="43" xfId="0" applyNumberFormat="1" applyFont="1" applyFill="1" applyBorder="1" applyAlignment="1">
      <alignment horizontal="center" vertical="center" shrinkToFit="1"/>
    </xf>
    <xf numFmtId="177" fontId="8" fillId="2" borderId="44" xfId="0" applyNumberFormat="1" applyFont="1" applyFill="1" applyBorder="1" applyAlignment="1">
      <alignment horizontal="right" vertical="center" shrinkToFit="1"/>
    </xf>
    <xf numFmtId="177" fontId="8" fillId="2" borderId="45" xfId="0" applyNumberFormat="1" applyFont="1" applyFill="1" applyBorder="1" applyAlignment="1">
      <alignment horizontal="right" vertical="center" shrinkToFit="1"/>
    </xf>
    <xf numFmtId="178" fontId="8" fillId="2" borderId="32" xfId="0" applyNumberFormat="1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 shrinkToFit="1"/>
    </xf>
    <xf numFmtId="0" fontId="21" fillId="0" borderId="47" xfId="0" applyFont="1" applyFill="1" applyBorder="1" applyAlignment="1">
      <alignment horizontal="center" vertical="center" shrinkToFit="1"/>
    </xf>
    <xf numFmtId="177" fontId="9" fillId="2" borderId="30" xfId="0" applyNumberFormat="1" applyFont="1" applyFill="1" applyBorder="1" applyAlignment="1">
      <alignment horizontal="right" vertical="center" shrinkToFit="1"/>
    </xf>
    <xf numFmtId="179" fontId="9" fillId="2" borderId="48" xfId="0" applyNumberFormat="1" applyFont="1" applyFill="1" applyBorder="1" applyAlignment="1">
      <alignment horizontal="center" vertical="center" shrinkToFit="1"/>
    </xf>
    <xf numFmtId="179" fontId="9" fillId="2" borderId="49" xfId="2" applyNumberFormat="1" applyFont="1" applyFill="1" applyBorder="1" applyAlignment="1">
      <alignment horizontal="center" vertical="center" shrinkToFit="1"/>
    </xf>
    <xf numFmtId="177" fontId="9" fillId="2" borderId="33" xfId="0" applyNumberFormat="1" applyFont="1" applyFill="1" applyBorder="1" applyAlignment="1">
      <alignment horizontal="right" vertical="center" shrinkToFit="1"/>
    </xf>
    <xf numFmtId="177" fontId="9" fillId="2" borderId="34" xfId="0" applyNumberFormat="1" applyFont="1" applyFill="1" applyBorder="1" applyAlignment="1">
      <alignment horizontal="right" vertical="center" shrinkToFit="1"/>
    </xf>
    <xf numFmtId="0" fontId="8" fillId="2" borderId="50" xfId="0" applyFont="1" applyFill="1" applyBorder="1" applyAlignment="1">
      <alignment shrinkToFit="1"/>
    </xf>
    <xf numFmtId="0" fontId="8" fillId="2" borderId="51" xfId="0" applyFont="1" applyFill="1" applyBorder="1" applyAlignment="1">
      <alignment shrinkToFit="1"/>
    </xf>
    <xf numFmtId="0" fontId="8" fillId="2" borderId="52" xfId="0" applyFont="1" applyFill="1" applyBorder="1" applyAlignment="1">
      <alignment shrinkToFit="1"/>
    </xf>
    <xf numFmtId="0" fontId="8" fillId="2" borderId="53" xfId="0" applyFont="1" applyFill="1" applyBorder="1" applyAlignment="1">
      <alignment shrinkToFit="1"/>
    </xf>
    <xf numFmtId="0" fontId="8" fillId="2" borderId="54" xfId="0" applyFont="1" applyFill="1" applyBorder="1" applyAlignment="1">
      <alignment shrinkToFit="1"/>
    </xf>
    <xf numFmtId="0" fontId="8" fillId="2" borderId="55" xfId="0" applyFont="1" applyFill="1" applyBorder="1" applyAlignment="1">
      <alignment shrinkToFit="1"/>
    </xf>
    <xf numFmtId="177" fontId="9" fillId="2" borderId="42" xfId="0" applyNumberFormat="1" applyFont="1" applyFill="1" applyBorder="1" applyAlignment="1">
      <alignment horizontal="right" vertical="center" shrinkToFit="1"/>
    </xf>
    <xf numFmtId="179" fontId="9" fillId="2" borderId="56" xfId="0" applyNumberFormat="1" applyFont="1" applyFill="1" applyBorder="1" applyAlignment="1">
      <alignment horizontal="center" vertical="center" shrinkToFit="1"/>
    </xf>
    <xf numFmtId="177" fontId="9" fillId="2" borderId="44" xfId="0" applyNumberFormat="1" applyFont="1" applyFill="1" applyBorder="1" applyAlignment="1">
      <alignment horizontal="right" vertical="center" shrinkToFit="1"/>
    </xf>
    <xf numFmtId="0" fontId="0" fillId="0" borderId="22" xfId="0" applyFont="1" applyFill="1" applyBorder="1" applyAlignment="1">
      <alignment horizontal="center" vertical="center" shrinkToFit="1"/>
    </xf>
    <xf numFmtId="180" fontId="8" fillId="2" borderId="57" xfId="2" applyNumberFormat="1" applyFont="1" applyFill="1" applyBorder="1" applyAlignment="1">
      <alignment horizontal="right" vertical="center" shrinkToFit="1"/>
    </xf>
    <xf numFmtId="178" fontId="8" fillId="2" borderId="23" xfId="2" applyNumberFormat="1" applyFont="1" applyFill="1" applyBorder="1" applyAlignment="1">
      <alignment horizontal="center" vertical="center" shrinkToFit="1"/>
    </xf>
    <xf numFmtId="178" fontId="8" fillId="2" borderId="24" xfId="2" applyNumberFormat="1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shrinkToFit="1"/>
    </xf>
    <xf numFmtId="0" fontId="8" fillId="2" borderId="59" xfId="0" applyFont="1" applyFill="1" applyBorder="1" applyAlignment="1">
      <alignment shrinkToFit="1"/>
    </xf>
    <xf numFmtId="0" fontId="8" fillId="2" borderId="60" xfId="0" applyFont="1" applyFill="1" applyBorder="1" applyAlignment="1">
      <alignment shrinkToFit="1"/>
    </xf>
    <xf numFmtId="0" fontId="8" fillId="2" borderId="61" xfId="0" applyFont="1" applyFill="1" applyBorder="1" applyAlignment="1">
      <alignment shrinkToFit="1"/>
    </xf>
    <xf numFmtId="0" fontId="8" fillId="2" borderId="62" xfId="0" applyFont="1" applyFill="1" applyBorder="1" applyAlignment="1">
      <alignment shrinkToFit="1"/>
    </xf>
    <xf numFmtId="0" fontId="8" fillId="2" borderId="63" xfId="0" applyFont="1" applyFill="1" applyBorder="1" applyAlignment="1">
      <alignment shrinkToFit="1"/>
    </xf>
    <xf numFmtId="179" fontId="8" fillId="2" borderId="24" xfId="2" applyNumberFormat="1" applyFont="1" applyFill="1" applyBorder="1" applyAlignment="1">
      <alignment horizontal="center" vertical="center" shrinkToFit="1"/>
    </xf>
    <xf numFmtId="178" fontId="8" fillId="2" borderId="25" xfId="2" applyNumberFormat="1" applyFont="1" applyFill="1" applyBorder="1" applyAlignment="1">
      <alignment horizontal="center" vertical="center" shrinkToFit="1"/>
    </xf>
    <xf numFmtId="180" fontId="8" fillId="2" borderId="64" xfId="2" applyNumberFormat="1" applyFont="1" applyFill="1" applyBorder="1" applyAlignment="1">
      <alignment horizontal="right" vertical="center" shrinkToFit="1"/>
    </xf>
    <xf numFmtId="178" fontId="8" fillId="2" borderId="27" xfId="2" applyNumberFormat="1" applyFont="1" applyFill="1" applyBorder="1" applyAlignment="1">
      <alignment horizontal="center" vertical="center" shrinkToFit="1"/>
    </xf>
    <xf numFmtId="180" fontId="8" fillId="2" borderId="65" xfId="2" applyNumberFormat="1" applyFont="1" applyFill="1" applyBorder="1" applyAlignment="1">
      <alignment horizontal="right" vertical="center" shrinkToFit="1"/>
    </xf>
    <xf numFmtId="179" fontId="8" fillId="2" borderId="25" xfId="2" applyNumberFormat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181" fontId="8" fillId="2" borderId="30" xfId="0" applyNumberFormat="1" applyFont="1" applyFill="1" applyBorder="1" applyAlignment="1">
      <alignment horizontal="right" vertical="center" shrinkToFit="1"/>
    </xf>
    <xf numFmtId="178" fontId="8" fillId="2" borderId="31" xfId="0" applyNumberFormat="1" applyFont="1" applyFill="1" applyBorder="1" applyAlignment="1">
      <alignment horizontal="right" vertical="center" shrinkToFit="1"/>
    </xf>
    <xf numFmtId="181" fontId="8" fillId="2" borderId="66" xfId="0" applyNumberFormat="1" applyFont="1" applyFill="1" applyBorder="1" applyAlignment="1">
      <alignment horizontal="right" vertical="center" shrinkToFit="1"/>
    </xf>
    <xf numFmtId="177" fontId="8" fillId="2" borderId="67" xfId="0" applyNumberFormat="1" applyFont="1" applyFill="1" applyBorder="1" applyAlignment="1">
      <alignment horizontal="right" vertical="center" shrinkToFit="1"/>
    </xf>
    <xf numFmtId="181" fontId="8" fillId="2" borderId="42" xfId="0" applyNumberFormat="1" applyFont="1" applyFill="1" applyBorder="1" applyAlignment="1">
      <alignment horizontal="right" vertical="center" shrinkToFit="1"/>
    </xf>
    <xf numFmtId="181" fontId="8" fillId="2" borderId="41" xfId="0" applyNumberFormat="1" applyFont="1" applyFill="1" applyBorder="1" applyAlignment="1">
      <alignment horizontal="right" vertical="center" shrinkToFit="1"/>
    </xf>
    <xf numFmtId="177" fontId="8" fillId="2" borderId="68" xfId="0" applyNumberFormat="1" applyFont="1" applyFill="1" applyBorder="1" applyAlignment="1">
      <alignment horizontal="right" vertical="center" shrinkToFit="1"/>
    </xf>
    <xf numFmtId="178" fontId="8" fillId="2" borderId="43" xfId="0" applyNumberFormat="1" applyFont="1" applyFill="1" applyBorder="1" applyAlignment="1">
      <alignment horizontal="right" vertical="center" shrinkToFit="1"/>
    </xf>
    <xf numFmtId="181" fontId="8" fillId="2" borderId="45" xfId="0" applyNumberFormat="1" applyFont="1" applyFill="1" applyBorder="1" applyAlignment="1">
      <alignment horizontal="right" vertical="center" shrinkToFit="1"/>
    </xf>
    <xf numFmtId="181" fontId="8" fillId="2" borderId="34" xfId="0" applyNumberFormat="1" applyFont="1" applyFill="1" applyBorder="1" applyAlignment="1">
      <alignment horizontal="right" vertical="center" shrinkToFit="1"/>
    </xf>
    <xf numFmtId="181" fontId="8" fillId="2" borderId="44" xfId="0" applyNumberFormat="1" applyFont="1" applyFill="1" applyBorder="1" applyAlignment="1">
      <alignment horizontal="right" vertical="center" shrinkToFit="1"/>
    </xf>
    <xf numFmtId="178" fontId="8" fillId="2" borderId="32" xfId="0" applyNumberFormat="1" applyFont="1" applyFill="1" applyBorder="1" applyAlignment="1">
      <alignment horizontal="right" vertical="center" shrinkToFit="1"/>
    </xf>
    <xf numFmtId="181" fontId="8" fillId="2" borderId="10" xfId="0" applyNumberFormat="1" applyFont="1" applyFill="1" applyBorder="1" applyAlignment="1">
      <alignment horizontal="right" vertical="center" shrinkToFit="1"/>
    </xf>
    <xf numFmtId="38" fontId="8" fillId="2" borderId="32" xfId="2" applyFont="1" applyFill="1" applyBorder="1" applyAlignment="1">
      <alignment horizontal="center" vertical="center" shrinkToFit="1"/>
    </xf>
    <xf numFmtId="0" fontId="0" fillId="0" borderId="46" xfId="0" applyFont="1" applyFill="1" applyBorder="1" applyAlignment="1">
      <alignment horizontal="center" vertical="center"/>
    </xf>
    <xf numFmtId="181" fontId="9" fillId="2" borderId="30" xfId="0" applyNumberFormat="1" applyFont="1" applyFill="1" applyBorder="1" applyAlignment="1">
      <alignment horizontal="right" vertical="center" shrinkToFit="1"/>
    </xf>
    <xf numFmtId="9" fontId="9" fillId="2" borderId="48" xfId="0" applyNumberFormat="1" applyFont="1" applyFill="1" applyBorder="1" applyAlignment="1">
      <alignment horizontal="center" vertical="center" shrinkToFit="1"/>
    </xf>
    <xf numFmtId="181" fontId="9" fillId="2" borderId="34" xfId="0" applyNumberFormat="1" applyFont="1" applyFill="1" applyBorder="1" applyAlignment="1">
      <alignment horizontal="right" vertical="center" shrinkToFit="1"/>
    </xf>
    <xf numFmtId="0" fontId="8" fillId="2" borderId="69" xfId="0" applyFont="1" applyFill="1" applyBorder="1" applyAlignment="1">
      <alignment shrinkToFit="1"/>
    </xf>
    <xf numFmtId="181" fontId="9" fillId="2" borderId="42" xfId="0" applyNumberFormat="1" applyFont="1" applyFill="1" applyBorder="1" applyAlignment="1">
      <alignment horizontal="right" vertical="center" shrinkToFit="1"/>
    </xf>
    <xf numFmtId="177" fontId="9" fillId="2" borderId="46" xfId="0" applyNumberFormat="1" applyFont="1" applyFill="1" applyBorder="1" applyAlignment="1">
      <alignment horizontal="right" vertical="center" shrinkToFit="1"/>
    </xf>
    <xf numFmtId="181" fontId="9" fillId="2" borderId="44" xfId="0" applyNumberFormat="1" applyFont="1" applyFill="1" applyBorder="1" applyAlignment="1">
      <alignment horizontal="right" vertical="center" shrinkToFit="1"/>
    </xf>
    <xf numFmtId="179" fontId="9" fillId="2" borderId="70" xfId="0" applyNumberFormat="1" applyFont="1" applyFill="1" applyBorder="1" applyAlignment="1">
      <alignment horizontal="center" vertical="center" shrinkToFit="1"/>
    </xf>
    <xf numFmtId="0" fontId="9" fillId="2" borderId="48" xfId="0" applyFont="1" applyFill="1" applyBorder="1" applyAlignment="1">
      <alignment horizontal="center" vertical="center" shrinkToFit="1"/>
    </xf>
    <xf numFmtId="0" fontId="9" fillId="2" borderId="49" xfId="0" applyFont="1" applyFill="1" applyBorder="1" applyAlignment="1">
      <alignment horizontal="center" vertical="center" shrinkToFit="1"/>
    </xf>
    <xf numFmtId="0" fontId="9" fillId="2" borderId="56" xfId="0" applyFont="1" applyFill="1" applyBorder="1" applyAlignment="1">
      <alignment horizontal="center" vertical="center" shrinkToFit="1"/>
    </xf>
    <xf numFmtId="0" fontId="0" fillId="0" borderId="71" xfId="0" applyFont="1" applyFill="1" applyBorder="1" applyAlignment="1">
      <alignment horizontal="center" vertical="center" shrinkToFit="1"/>
    </xf>
    <xf numFmtId="178" fontId="8" fillId="2" borderId="72" xfId="2" applyNumberFormat="1" applyFont="1" applyFill="1" applyBorder="1" applyAlignment="1">
      <alignment horizontal="center" vertical="center" shrinkToFit="1"/>
    </xf>
    <xf numFmtId="178" fontId="8" fillId="2" borderId="73" xfId="2" applyNumberFormat="1" applyFont="1" applyFill="1" applyBorder="1" applyAlignment="1">
      <alignment horizontal="right" vertical="center" shrinkToFit="1"/>
    </xf>
    <xf numFmtId="0" fontId="8" fillId="2" borderId="74" xfId="0" applyFont="1" applyFill="1" applyBorder="1" applyAlignment="1">
      <alignment shrinkToFit="1"/>
    </xf>
    <xf numFmtId="0" fontId="8" fillId="2" borderId="75" xfId="0" applyFont="1" applyFill="1" applyBorder="1" applyAlignment="1">
      <alignment shrinkToFit="1"/>
    </xf>
    <xf numFmtId="179" fontId="8" fillId="2" borderId="73" xfId="2" applyNumberFormat="1" applyFont="1" applyFill="1" applyBorder="1" applyAlignment="1">
      <alignment horizontal="right" vertical="center" shrinkToFit="1"/>
    </xf>
    <xf numFmtId="180" fontId="8" fillId="2" borderId="76" xfId="2" applyNumberFormat="1" applyFont="1" applyFill="1" applyBorder="1" applyAlignment="1">
      <alignment horizontal="right" vertical="center" shrinkToFit="1"/>
    </xf>
    <xf numFmtId="178" fontId="8" fillId="2" borderId="77" xfId="2" applyNumberFormat="1" applyFont="1" applyFill="1" applyBorder="1" applyAlignment="1">
      <alignment horizontal="center" vertical="center" shrinkToFit="1"/>
    </xf>
    <xf numFmtId="180" fontId="8" fillId="2" borderId="78" xfId="2" applyNumberFormat="1" applyFont="1" applyFill="1" applyBorder="1" applyAlignment="1">
      <alignment horizontal="right" vertical="center" shrinkToFit="1"/>
    </xf>
    <xf numFmtId="178" fontId="8" fillId="2" borderId="79" xfId="2" applyNumberFormat="1" applyFont="1" applyFill="1" applyBorder="1" applyAlignment="1">
      <alignment horizontal="center" vertical="center" shrinkToFit="1"/>
    </xf>
    <xf numFmtId="180" fontId="8" fillId="2" borderId="80" xfId="2" applyNumberFormat="1" applyFont="1" applyFill="1" applyBorder="1" applyAlignment="1">
      <alignment horizontal="right" vertical="center" shrinkToFit="1"/>
    </xf>
    <xf numFmtId="178" fontId="8" fillId="2" borderId="73" xfId="2" applyNumberFormat="1" applyFont="1" applyFill="1" applyBorder="1" applyAlignment="1">
      <alignment horizontal="center" vertical="center" shrinkToFit="1"/>
    </xf>
    <xf numFmtId="180" fontId="8" fillId="2" borderId="81" xfId="2" applyNumberFormat="1" applyFont="1" applyFill="1" applyBorder="1" applyAlignment="1">
      <alignment horizontal="right" vertical="center" shrinkToFit="1"/>
    </xf>
    <xf numFmtId="180" fontId="8" fillId="2" borderId="82" xfId="2" applyNumberFormat="1" applyFont="1" applyFill="1" applyBorder="1" applyAlignment="1">
      <alignment horizontal="right" vertical="center" shrinkToFit="1"/>
    </xf>
    <xf numFmtId="180" fontId="8" fillId="2" borderId="15" xfId="2" applyNumberFormat="1" applyFont="1" applyFill="1" applyBorder="1" applyAlignment="1">
      <alignment horizontal="right" vertical="center" shrinkToFit="1"/>
    </xf>
    <xf numFmtId="180" fontId="8" fillId="2" borderId="83" xfId="2" applyNumberFormat="1" applyFont="1" applyFill="1" applyBorder="1" applyAlignment="1">
      <alignment horizontal="right" vertical="center" shrinkToFit="1"/>
    </xf>
    <xf numFmtId="0" fontId="0" fillId="0" borderId="84" xfId="0" applyFont="1" applyFill="1" applyBorder="1" applyAlignment="1">
      <alignment horizontal="center" vertical="center" shrinkToFit="1"/>
    </xf>
    <xf numFmtId="0" fontId="0" fillId="0" borderId="47" xfId="0" applyFont="1" applyFill="1" applyBorder="1" applyAlignment="1">
      <alignment horizontal="center" vertical="center" shrinkToFit="1"/>
    </xf>
    <xf numFmtId="177" fontId="8" fillId="2" borderId="85" xfId="0" applyNumberFormat="1" applyFont="1" applyFill="1" applyBorder="1" applyAlignment="1">
      <alignment horizontal="right" vertical="center" shrinkToFit="1"/>
    </xf>
    <xf numFmtId="178" fontId="8" fillId="2" borderId="86" xfId="0" applyNumberFormat="1" applyFont="1" applyFill="1" applyBorder="1" applyAlignment="1">
      <alignment horizontal="right" vertical="center" shrinkToFit="1"/>
    </xf>
    <xf numFmtId="178" fontId="8" fillId="2" borderId="87" xfId="0" applyNumberFormat="1" applyFont="1" applyFill="1" applyBorder="1" applyAlignment="1">
      <alignment horizontal="right" vertical="center" shrinkToFit="1"/>
    </xf>
    <xf numFmtId="181" fontId="8" fillId="2" borderId="88" xfId="0" applyNumberFormat="1" applyFont="1" applyFill="1" applyBorder="1" applyAlignment="1">
      <alignment horizontal="right" vertical="center" shrinkToFit="1"/>
    </xf>
    <xf numFmtId="177" fontId="8" fillId="2" borderId="50" xfId="0" applyNumberFormat="1" applyFont="1" applyFill="1" applyBorder="1" applyAlignment="1">
      <alignment horizontal="right" vertical="center" shrinkToFit="1"/>
    </xf>
    <xf numFmtId="177" fontId="8" fillId="2" borderId="89" xfId="0" applyNumberFormat="1" applyFont="1" applyFill="1" applyBorder="1" applyAlignment="1">
      <alignment horizontal="right" vertical="center" shrinkToFit="1"/>
    </xf>
    <xf numFmtId="177" fontId="8" fillId="2" borderId="90" xfId="0" applyNumberFormat="1" applyFont="1" applyFill="1" applyBorder="1" applyAlignment="1">
      <alignment horizontal="right" vertical="center" shrinkToFit="1"/>
    </xf>
    <xf numFmtId="177" fontId="8" fillId="2" borderId="88" xfId="0" applyNumberFormat="1" applyFont="1" applyFill="1" applyBorder="1" applyAlignment="1">
      <alignment horizontal="right" vertical="center" shrinkToFit="1"/>
    </xf>
    <xf numFmtId="178" fontId="8" fillId="2" borderId="91" xfId="0" applyNumberFormat="1" applyFont="1" applyFill="1" applyBorder="1" applyAlignment="1">
      <alignment horizontal="right" vertical="center" shrinkToFit="1"/>
    </xf>
    <xf numFmtId="178" fontId="9" fillId="2" borderId="49" xfId="0" applyNumberFormat="1" applyFont="1" applyFill="1" applyBorder="1" applyAlignment="1">
      <alignment horizontal="right" vertical="center" shrinkToFit="1"/>
    </xf>
    <xf numFmtId="181" fontId="9" fillId="2" borderId="92" xfId="0" applyNumberFormat="1" applyFont="1" applyFill="1" applyBorder="1" applyAlignment="1">
      <alignment horizontal="right" vertical="center" shrinkToFit="1"/>
    </xf>
    <xf numFmtId="177" fontId="9" fillId="2" borderId="93" xfId="0" applyNumberFormat="1" applyFont="1" applyFill="1" applyBorder="1" applyAlignment="1">
      <alignment horizontal="right" vertical="center" shrinkToFit="1"/>
    </xf>
    <xf numFmtId="177" fontId="9" fillId="2" borderId="68" xfId="0" applyNumberFormat="1" applyFont="1" applyFill="1" applyBorder="1" applyAlignment="1">
      <alignment horizontal="right" vertical="center" shrinkToFit="1"/>
    </xf>
    <xf numFmtId="0" fontId="0" fillId="0" borderId="94" xfId="0" applyFont="1" applyFill="1" applyBorder="1" applyAlignment="1">
      <alignment horizontal="center" vertical="center" shrinkToFit="1"/>
    </xf>
    <xf numFmtId="178" fontId="8" fillId="2" borderId="95" xfId="2" applyNumberFormat="1" applyFont="1" applyFill="1" applyBorder="1" applyAlignment="1">
      <alignment horizontal="center" vertical="center" shrinkToFit="1"/>
    </xf>
    <xf numFmtId="178" fontId="8" fillId="2" borderId="96" xfId="2" applyNumberFormat="1" applyFont="1" applyFill="1" applyBorder="1" applyAlignment="1">
      <alignment horizontal="right" vertical="center" shrinkToFit="1"/>
    </xf>
    <xf numFmtId="0" fontId="8" fillId="2" borderId="97" xfId="0" applyFont="1" applyFill="1" applyBorder="1" applyAlignment="1">
      <alignment shrinkToFit="1"/>
    </xf>
    <xf numFmtId="178" fontId="8" fillId="2" borderId="98" xfId="2" applyNumberFormat="1" applyFont="1" applyFill="1" applyBorder="1" applyAlignment="1">
      <alignment horizontal="center" vertical="center" shrinkToFit="1"/>
    </xf>
    <xf numFmtId="178" fontId="8" fillId="2" borderId="96" xfId="2" applyNumberFormat="1" applyFont="1" applyFill="1" applyBorder="1" applyAlignment="1">
      <alignment horizontal="center" vertical="center" shrinkToFit="1"/>
    </xf>
    <xf numFmtId="0" fontId="17" fillId="0" borderId="0" xfId="4" applyFont="1" applyFill="1" applyAlignment="1"/>
    <xf numFmtId="0" fontId="18" fillId="0" borderId="0" xfId="4" applyFont="1" applyFill="1"/>
    <xf numFmtId="0" fontId="20" fillId="0" borderId="0" xfId="4" applyFont="1" applyFill="1" applyAlignment="1"/>
    <xf numFmtId="0" fontId="17" fillId="0" borderId="0" xfId="4" applyFont="1" applyFill="1" applyAlignment="1">
      <alignment horizontal="center" vertical="center"/>
    </xf>
    <xf numFmtId="0" fontId="17" fillId="0" borderId="1" xfId="4" applyFont="1" applyFill="1" applyBorder="1" applyAlignment="1">
      <alignment horizontal="center" vertical="center" shrinkToFit="1"/>
    </xf>
    <xf numFmtId="0" fontId="17" fillId="0" borderId="7" xfId="4" applyFont="1" applyFill="1" applyBorder="1" applyAlignment="1">
      <alignment horizontal="left" vertical="center" shrinkToFit="1"/>
    </xf>
    <xf numFmtId="0" fontId="17" fillId="0" borderId="8" xfId="4" applyFont="1" applyFill="1" applyBorder="1" applyAlignment="1">
      <alignment horizontal="left" vertical="center" shrinkToFit="1"/>
    </xf>
    <xf numFmtId="0" fontId="17" fillId="0" borderId="11" xfId="4" applyFont="1" applyFill="1" applyBorder="1" applyAlignment="1">
      <alignment horizontal="left" vertical="center" shrinkToFit="1"/>
    </xf>
    <xf numFmtId="0" fontId="17" fillId="0" borderId="12" xfId="4" applyFont="1" applyFill="1" applyBorder="1" applyAlignment="1">
      <alignment horizontal="left" vertical="center" shrinkToFit="1"/>
    </xf>
    <xf numFmtId="0" fontId="17" fillId="0" borderId="9" xfId="4" applyFont="1" applyFill="1" applyBorder="1" applyAlignment="1">
      <alignment horizontal="left" vertical="center" shrinkToFit="1"/>
    </xf>
    <xf numFmtId="0" fontId="22" fillId="0" borderId="8" xfId="0" applyFont="1" applyFill="1" applyBorder="1" applyAlignment="1">
      <alignment horizontal="left" vertical="center" shrinkToFit="1"/>
    </xf>
    <xf numFmtId="0" fontId="17" fillId="2" borderId="11" xfId="0" applyFont="1" applyFill="1" applyBorder="1" applyAlignment="1">
      <alignment horizontal="left" vertical="center" shrinkToFit="1"/>
    </xf>
    <xf numFmtId="0" fontId="17" fillId="2" borderId="8" xfId="0" applyFont="1" applyFill="1" applyBorder="1" applyAlignment="1">
      <alignment horizontal="left" vertical="center" shrinkToFit="1"/>
    </xf>
    <xf numFmtId="0" fontId="9" fillId="0" borderId="0" xfId="4" applyFont="1" applyFill="1" applyAlignment="1"/>
    <xf numFmtId="0" fontId="17" fillId="0" borderId="15" xfId="4" applyFont="1" applyFill="1" applyBorder="1" applyAlignment="1">
      <alignment horizontal="left" vertical="center" shrinkToFit="1"/>
    </xf>
    <xf numFmtId="0" fontId="17" fillId="0" borderId="17" xfId="4" applyFont="1" applyFill="1" applyBorder="1" applyAlignment="1">
      <alignment horizontal="left" vertical="center" shrinkToFit="1"/>
    </xf>
    <xf numFmtId="0" fontId="17" fillId="0" borderId="16" xfId="4" applyFont="1" applyFill="1" applyBorder="1" applyAlignment="1">
      <alignment horizontal="left" vertical="center" shrinkToFit="1"/>
    </xf>
    <xf numFmtId="0" fontId="17" fillId="0" borderId="18" xfId="4" applyFont="1" applyFill="1" applyBorder="1" applyAlignment="1">
      <alignment horizontal="left" vertical="center" shrinkToFit="1"/>
    </xf>
    <xf numFmtId="0" fontId="17" fillId="0" borderId="19" xfId="4" applyFont="1" applyFill="1" applyBorder="1" applyAlignment="1">
      <alignment horizontal="left" vertical="center" shrinkToFit="1"/>
    </xf>
    <xf numFmtId="0" fontId="0" fillId="0" borderId="22" xfId="4" applyFont="1" applyFill="1" applyBorder="1" applyAlignment="1">
      <alignment horizontal="left" vertical="center" shrinkToFit="1"/>
    </xf>
    <xf numFmtId="0" fontId="17" fillId="0" borderId="24" xfId="4" applyFont="1" applyFill="1" applyBorder="1" applyAlignment="1">
      <alignment horizontal="left" vertical="center" shrinkToFit="1"/>
    </xf>
    <xf numFmtId="0" fontId="17" fillId="0" borderId="22" xfId="4" applyFont="1" applyFill="1" applyBorder="1" applyAlignment="1">
      <alignment horizontal="left" vertical="center" shrinkToFit="1"/>
    </xf>
    <xf numFmtId="0" fontId="17" fillId="0" borderId="25" xfId="4" applyFont="1" applyFill="1" applyBorder="1" applyAlignment="1">
      <alignment horizontal="left" vertical="center" shrinkToFit="1"/>
    </xf>
    <xf numFmtId="0" fontId="0" fillId="0" borderId="26" xfId="4" applyFont="1" applyFill="1" applyBorder="1" applyAlignment="1">
      <alignment horizontal="left" vertical="center" shrinkToFit="1"/>
    </xf>
    <xf numFmtId="0" fontId="17" fillId="0" borderId="27" xfId="4" applyFont="1" applyFill="1" applyBorder="1" applyAlignment="1">
      <alignment horizontal="left" vertical="center" shrinkToFit="1"/>
    </xf>
    <xf numFmtId="0" fontId="0" fillId="0" borderId="28" xfId="4" applyFont="1" applyFill="1" applyBorder="1" applyAlignment="1">
      <alignment horizontal="left" vertical="center" shrinkToFit="1"/>
    </xf>
    <xf numFmtId="177" fontId="14" fillId="0" borderId="68" xfId="2" applyNumberFormat="1" applyFont="1" applyFill="1" applyBorder="1" applyAlignment="1">
      <alignment vertical="center" shrinkToFit="1"/>
    </xf>
    <xf numFmtId="182" fontId="14" fillId="0" borderId="32" xfId="1" applyNumberFormat="1" applyFont="1" applyFill="1" applyBorder="1" applyAlignment="1">
      <alignment horizontal="center" vertical="center" shrinkToFit="1"/>
    </xf>
    <xf numFmtId="183" fontId="14" fillId="0" borderId="32" xfId="4" applyNumberFormat="1" applyFont="1" applyFill="1" applyBorder="1" applyAlignment="1">
      <alignment horizontal="center" vertical="center" shrinkToFit="1"/>
    </xf>
    <xf numFmtId="184" fontId="14" fillId="0" borderId="99" xfId="4" applyNumberFormat="1" applyFont="1" applyFill="1" applyBorder="1" applyAlignment="1">
      <alignment horizontal="center" vertical="center" shrinkToFit="1"/>
    </xf>
    <xf numFmtId="177" fontId="14" fillId="0" borderId="41" xfId="2" applyNumberFormat="1" applyFont="1" applyFill="1" applyBorder="1" applyAlignment="1">
      <alignment vertical="center" shrinkToFit="1"/>
    </xf>
    <xf numFmtId="183" fontId="14" fillId="0" borderId="43" xfId="4" applyNumberFormat="1" applyFont="1" applyFill="1" applyBorder="1" applyAlignment="1">
      <alignment horizontal="center" vertical="center" shrinkToFit="1"/>
    </xf>
    <xf numFmtId="177" fontId="14" fillId="0" borderId="45" xfId="2" applyNumberFormat="1" applyFont="1" applyFill="1" applyBorder="1" applyAlignment="1">
      <alignment vertical="center" shrinkToFit="1"/>
    </xf>
    <xf numFmtId="183" fontId="14" fillId="0" borderId="99" xfId="4" applyNumberFormat="1" applyFont="1" applyFill="1" applyBorder="1" applyAlignment="1">
      <alignment horizontal="center" vertical="center" shrinkToFit="1"/>
    </xf>
    <xf numFmtId="184" fontId="14" fillId="0" borderId="43" xfId="4" applyNumberFormat="1" applyFont="1" applyFill="1" applyBorder="1" applyAlignment="1">
      <alignment horizontal="center" vertical="center" shrinkToFit="1"/>
    </xf>
    <xf numFmtId="185" fontId="14" fillId="0" borderId="45" xfId="2" applyNumberFormat="1" applyFont="1" applyFill="1" applyBorder="1" applyAlignment="1">
      <alignment vertical="center" shrinkToFit="1"/>
    </xf>
    <xf numFmtId="177" fontId="14" fillId="0" borderId="68" xfId="2" applyNumberFormat="1" applyFont="1" applyFill="1" applyBorder="1" applyAlignment="1">
      <alignment horizontal="right" vertical="center" shrinkToFit="1"/>
    </xf>
    <xf numFmtId="177" fontId="14" fillId="0" borderId="30" xfId="2" applyNumberFormat="1" applyFont="1" applyFill="1" applyBorder="1" applyAlignment="1">
      <alignment vertical="center" shrinkToFit="1"/>
    </xf>
    <xf numFmtId="182" fontId="14" fillId="0" borderId="49" xfId="1" applyNumberFormat="1" applyFont="1" applyFill="1" applyBorder="1" applyAlignment="1">
      <alignment horizontal="center" vertical="center" shrinkToFit="1"/>
    </xf>
    <xf numFmtId="183" fontId="14" fillId="0" borderId="49" xfId="4" applyNumberFormat="1" applyFont="1" applyFill="1" applyBorder="1" applyAlignment="1">
      <alignment horizontal="center" vertical="center" shrinkToFit="1"/>
    </xf>
    <xf numFmtId="184" fontId="14" fillId="0" borderId="70" xfId="4" applyNumberFormat="1" applyFont="1" applyFill="1" applyBorder="1" applyAlignment="1">
      <alignment horizontal="center" vertical="center" shrinkToFit="1"/>
    </xf>
    <xf numFmtId="177" fontId="14" fillId="0" borderId="42" xfId="2" applyNumberFormat="1" applyFont="1" applyFill="1" applyBorder="1" applyAlignment="1">
      <alignment vertical="center" shrinkToFit="1"/>
    </xf>
    <xf numFmtId="183" fontId="14" fillId="0" borderId="56" xfId="4" applyNumberFormat="1" applyFont="1" applyFill="1" applyBorder="1" applyAlignment="1">
      <alignment horizontal="center" vertical="center" shrinkToFit="1"/>
    </xf>
    <xf numFmtId="177" fontId="14" fillId="0" borderId="44" xfId="2" applyNumberFormat="1" applyFont="1" applyFill="1" applyBorder="1" applyAlignment="1">
      <alignment vertical="center" shrinkToFit="1"/>
    </xf>
    <xf numFmtId="183" fontId="14" fillId="0" borderId="70" xfId="4" applyNumberFormat="1" applyFont="1" applyFill="1" applyBorder="1" applyAlignment="1">
      <alignment horizontal="center" vertical="center" shrinkToFit="1"/>
    </xf>
    <xf numFmtId="184" fontId="14" fillId="0" borderId="56" xfId="4" applyNumberFormat="1" applyFont="1" applyFill="1" applyBorder="1" applyAlignment="1">
      <alignment horizontal="center" vertical="center" shrinkToFit="1"/>
    </xf>
    <xf numFmtId="185" fontId="14" fillId="0" borderId="44" xfId="2" applyNumberFormat="1" applyFont="1" applyFill="1" applyBorder="1" applyAlignment="1">
      <alignment vertical="center" shrinkToFit="1"/>
    </xf>
    <xf numFmtId="177" fontId="14" fillId="0" borderId="30" xfId="2" applyNumberFormat="1" applyFont="1" applyFill="1" applyBorder="1" applyAlignment="1">
      <alignment horizontal="right" vertical="center" shrinkToFit="1"/>
    </xf>
    <xf numFmtId="177" fontId="14" fillId="0" borderId="80" xfId="2" applyNumberFormat="1" applyFont="1" applyFill="1" applyBorder="1" applyAlignment="1">
      <alignment vertical="center" shrinkToFit="1"/>
    </xf>
    <xf numFmtId="182" fontId="14" fillId="0" borderId="73" xfId="1" applyNumberFormat="1" applyFont="1" applyFill="1" applyBorder="1" applyAlignment="1">
      <alignment horizontal="center" vertical="center" shrinkToFit="1"/>
    </xf>
    <xf numFmtId="183" fontId="14" fillId="0" borderId="73" xfId="4" applyNumberFormat="1" applyFont="1" applyFill="1" applyBorder="1" applyAlignment="1">
      <alignment horizontal="center" vertical="center" shrinkToFit="1"/>
    </xf>
    <xf numFmtId="184" fontId="14" fillId="0" borderId="77" xfId="4" applyNumberFormat="1" applyFont="1" applyFill="1" applyBorder="1" applyAlignment="1">
      <alignment horizontal="center" vertical="center" shrinkToFit="1"/>
    </xf>
    <xf numFmtId="177" fontId="14" fillId="0" borderId="83" xfId="2" applyNumberFormat="1" applyFont="1" applyFill="1" applyBorder="1" applyAlignment="1">
      <alignment vertical="center" shrinkToFit="1"/>
    </xf>
    <xf numFmtId="183" fontId="14" fillId="0" borderId="79" xfId="4" applyNumberFormat="1" applyFont="1" applyFill="1" applyBorder="1" applyAlignment="1">
      <alignment horizontal="center" vertical="center" shrinkToFit="1"/>
    </xf>
    <xf numFmtId="177" fontId="14" fillId="0" borderId="82" xfId="2" applyNumberFormat="1" applyFont="1" applyFill="1" applyBorder="1" applyAlignment="1">
      <alignment vertical="center" shrinkToFit="1"/>
    </xf>
    <xf numFmtId="183" fontId="14" fillId="0" borderId="77" xfId="4" applyNumberFormat="1" applyFont="1" applyFill="1" applyBorder="1" applyAlignment="1">
      <alignment horizontal="center" vertical="center" shrinkToFit="1"/>
    </xf>
    <xf numFmtId="184" fontId="14" fillId="0" borderId="79" xfId="4" applyNumberFormat="1" applyFont="1" applyFill="1" applyBorder="1" applyAlignment="1">
      <alignment horizontal="center" vertical="center" shrinkToFit="1"/>
    </xf>
    <xf numFmtId="185" fontId="14" fillId="0" borderId="82" xfId="2" applyNumberFormat="1" applyFont="1" applyFill="1" applyBorder="1" applyAlignment="1">
      <alignment vertical="center" shrinkToFit="1"/>
    </xf>
    <xf numFmtId="177" fontId="14" fillId="0" borderId="100" xfId="2" applyNumberFormat="1" applyFont="1" applyFill="1" applyBorder="1" applyAlignment="1">
      <alignment vertical="center" shrinkToFit="1"/>
    </xf>
    <xf numFmtId="182" fontId="14" fillId="0" borderId="101" xfId="1" applyNumberFormat="1" applyFont="1" applyFill="1" applyBorder="1" applyAlignment="1">
      <alignment horizontal="center" vertical="center" shrinkToFit="1"/>
    </xf>
    <xf numFmtId="183" fontId="14" fillId="0" borderId="101" xfId="4" applyNumberFormat="1" applyFont="1" applyFill="1" applyBorder="1" applyAlignment="1">
      <alignment horizontal="center" vertical="center" shrinkToFit="1"/>
    </xf>
    <xf numFmtId="184" fontId="14" fillId="0" borderId="102" xfId="4" applyNumberFormat="1" applyFont="1" applyFill="1" applyBorder="1" applyAlignment="1">
      <alignment horizontal="center" vertical="center" shrinkToFit="1"/>
    </xf>
    <xf numFmtId="177" fontId="14" fillId="0" borderId="103" xfId="2" applyNumberFormat="1" applyFont="1" applyFill="1" applyBorder="1" applyAlignment="1">
      <alignment vertical="center" shrinkToFit="1"/>
    </xf>
    <xf numFmtId="183" fontId="14" fillId="0" borderId="104" xfId="4" applyNumberFormat="1" applyFont="1" applyFill="1" applyBorder="1" applyAlignment="1">
      <alignment horizontal="center" vertical="center" shrinkToFit="1"/>
    </xf>
    <xf numFmtId="177" fontId="14" fillId="0" borderId="105" xfId="2" applyNumberFormat="1" applyFont="1" applyFill="1" applyBorder="1" applyAlignment="1">
      <alignment vertical="center" shrinkToFit="1"/>
    </xf>
    <xf numFmtId="183" fontId="14" fillId="0" borderId="102" xfId="4" applyNumberFormat="1" applyFont="1" applyFill="1" applyBorder="1" applyAlignment="1">
      <alignment horizontal="center" vertical="center" shrinkToFit="1"/>
    </xf>
    <xf numFmtId="184" fontId="14" fillId="0" borderId="104" xfId="4" applyNumberFormat="1" applyFont="1" applyFill="1" applyBorder="1" applyAlignment="1">
      <alignment horizontal="center" vertical="center" shrinkToFit="1"/>
    </xf>
    <xf numFmtId="185" fontId="14" fillId="0" borderId="105" xfId="2" applyNumberFormat="1" applyFont="1" applyFill="1" applyBorder="1" applyAlignment="1">
      <alignment vertical="center" shrinkToFit="1"/>
    </xf>
    <xf numFmtId="177" fontId="18" fillId="0" borderId="0" xfId="4" applyNumberFormat="1" applyFont="1" applyFill="1"/>
    <xf numFmtId="177" fontId="14" fillId="0" borderId="0" xfId="2" applyNumberFormat="1" applyFont="1" applyFill="1" applyBorder="1" applyAlignment="1">
      <alignment vertical="center" shrinkToFit="1"/>
    </xf>
    <xf numFmtId="184" fontId="14" fillId="0" borderId="0" xfId="4" applyNumberFormat="1" applyFont="1" applyFill="1" applyBorder="1" applyAlignment="1">
      <alignment horizontal="center" vertical="center" shrinkToFit="1"/>
    </xf>
    <xf numFmtId="183" fontId="14" fillId="0" borderId="0" xfId="4" applyNumberFormat="1" applyFont="1" applyFill="1" applyBorder="1" applyAlignment="1">
      <alignment horizontal="center" vertical="center" shrinkToFit="1"/>
    </xf>
    <xf numFmtId="0" fontId="9" fillId="0" borderId="1" xfId="4" applyFont="1" applyFill="1" applyBorder="1" applyAlignment="1">
      <alignment horizontal="center" vertical="center"/>
    </xf>
    <xf numFmtId="177" fontId="14" fillId="0" borderId="4" xfId="4" applyNumberFormat="1" applyFont="1" applyFill="1" applyBorder="1"/>
    <xf numFmtId="0" fontId="9" fillId="0" borderId="106" xfId="4" applyFont="1" applyFill="1" applyBorder="1" applyAlignment="1">
      <alignment horizontal="center" vertical="center"/>
    </xf>
    <xf numFmtId="0" fontId="0" fillId="0" borderId="107" xfId="4" applyFont="1" applyFill="1" applyBorder="1" applyAlignment="1">
      <alignment horizontal="center" vertical="center" shrinkToFit="1"/>
    </xf>
    <xf numFmtId="0" fontId="0" fillId="0" borderId="7" xfId="4" applyFont="1" applyFill="1" applyBorder="1" applyAlignment="1">
      <alignment horizontal="left" vertical="center"/>
    </xf>
    <xf numFmtId="0" fontId="19" fillId="0" borderId="8" xfId="4" applyFont="1" applyFill="1" applyBorder="1" applyAlignment="1">
      <alignment horizontal="left" vertical="center"/>
    </xf>
    <xf numFmtId="0" fontId="0" fillId="0" borderId="8" xfId="4" applyFont="1" applyFill="1" applyBorder="1" applyAlignment="1">
      <alignment horizontal="left" vertical="center"/>
    </xf>
    <xf numFmtId="0" fontId="19" fillId="0" borderId="8" xfId="4" applyFont="1" applyFill="1" applyBorder="1"/>
    <xf numFmtId="0" fontId="0" fillId="0" borderId="11" xfId="4" applyFont="1" applyFill="1" applyBorder="1" applyAlignment="1">
      <alignment horizontal="left" vertical="center"/>
    </xf>
    <xf numFmtId="0" fontId="0" fillId="0" borderId="12" xfId="4" applyFont="1" applyFill="1" applyBorder="1" applyAlignment="1">
      <alignment horizontal="left" vertical="center"/>
    </xf>
    <xf numFmtId="0" fontId="0" fillId="0" borderId="9" xfId="4" applyFont="1" applyFill="1" applyBorder="1" applyAlignment="1">
      <alignment horizontal="left" vertical="center"/>
    </xf>
    <xf numFmtId="0" fontId="17" fillId="0" borderId="8" xfId="4" applyFont="1" applyFill="1" applyBorder="1" applyAlignment="1">
      <alignment horizontal="left" vertical="center"/>
    </xf>
    <xf numFmtId="0" fontId="17" fillId="0" borderId="8" xfId="4" applyFont="1" applyFill="1" applyBorder="1" applyAlignment="1">
      <alignment horizontal="right" vertical="center"/>
    </xf>
    <xf numFmtId="0" fontId="17" fillId="0" borderId="8" xfId="4" applyFont="1" applyFill="1" applyBorder="1" applyAlignment="1">
      <alignment horizontal="right"/>
    </xf>
    <xf numFmtId="0" fontId="0" fillId="0" borderId="93" xfId="4" applyFont="1" applyFill="1" applyBorder="1" applyAlignment="1">
      <alignment horizontal="left" vertical="center"/>
    </xf>
    <xf numFmtId="0" fontId="0" fillId="0" borderId="108" xfId="4" applyFont="1" applyFill="1" applyBorder="1" applyAlignment="1">
      <alignment horizontal="center" vertical="center"/>
    </xf>
    <xf numFmtId="0" fontId="0" fillId="0" borderId="16" xfId="4" applyFont="1" applyFill="1" applyBorder="1" applyAlignment="1">
      <alignment horizontal="center" vertical="center"/>
    </xf>
    <xf numFmtId="0" fontId="0" fillId="0" borderId="109" xfId="4" applyFont="1" applyFill="1" applyBorder="1" applyAlignment="1">
      <alignment horizontal="center" vertical="center"/>
    </xf>
    <xf numFmtId="0" fontId="0" fillId="0" borderId="110" xfId="4" applyFont="1" applyFill="1" applyBorder="1" applyAlignment="1">
      <alignment horizontal="center" vertical="center"/>
    </xf>
    <xf numFmtId="0" fontId="0" fillId="0" borderId="111" xfId="4" applyFont="1" applyFill="1" applyBorder="1" applyAlignment="1">
      <alignment horizontal="center" vertical="center"/>
    </xf>
    <xf numFmtId="0" fontId="17" fillId="0" borderId="0" xfId="4" applyFont="1" applyFill="1" applyAlignment="1">
      <alignment vertical="center"/>
    </xf>
    <xf numFmtId="0" fontId="17" fillId="0" borderId="25" xfId="4" applyFont="1" applyFill="1" applyBorder="1" applyAlignment="1">
      <alignment horizontal="center" vertical="center"/>
    </xf>
    <xf numFmtId="0" fontId="17" fillId="0" borderId="24" xfId="4" applyFont="1" applyFill="1" applyBorder="1" applyAlignment="1">
      <alignment horizontal="center" vertical="center"/>
    </xf>
    <xf numFmtId="0" fontId="0" fillId="0" borderId="22" xfId="4" applyFont="1" applyFill="1" applyBorder="1" applyAlignment="1">
      <alignment vertical="center" shrinkToFit="1"/>
    </xf>
    <xf numFmtId="0" fontId="17" fillId="0" borderId="23" xfId="4" applyFont="1" applyFill="1" applyBorder="1" applyAlignment="1">
      <alignment horizontal="center" vertical="center"/>
    </xf>
    <xf numFmtId="0" fontId="17" fillId="0" borderId="27" xfId="4" applyFont="1" applyFill="1" applyBorder="1" applyAlignment="1">
      <alignment horizontal="center" vertical="center"/>
    </xf>
    <xf numFmtId="0" fontId="17" fillId="0" borderId="7" xfId="4" applyFont="1" applyFill="1" applyBorder="1" applyAlignment="1">
      <alignment horizontal="center" vertical="center" shrinkToFit="1"/>
    </xf>
    <xf numFmtId="0" fontId="17" fillId="0" borderId="29" xfId="0" applyFont="1" applyFill="1" applyBorder="1" applyAlignment="1">
      <alignment horizontal="center" vertical="center" shrinkToFit="1"/>
    </xf>
    <xf numFmtId="181" fontId="0" fillId="2" borderId="68" xfId="0" applyNumberFormat="1" applyFont="1" applyFill="1" applyBorder="1" applyAlignment="1">
      <alignment horizontal="right" vertical="center" shrinkToFit="1"/>
    </xf>
    <xf numFmtId="179" fontId="0" fillId="2" borderId="31" xfId="0" applyNumberFormat="1" applyFont="1" applyFill="1" applyBorder="1" applyAlignment="1">
      <alignment horizontal="center" vertical="center"/>
    </xf>
    <xf numFmtId="179" fontId="0" fillId="2" borderId="112" xfId="2" applyNumberFormat="1" applyFont="1" applyFill="1" applyBorder="1" applyAlignment="1">
      <alignment horizontal="center" vertical="center" shrinkToFit="1"/>
    </xf>
    <xf numFmtId="181" fontId="0" fillId="2" borderId="30" xfId="0" applyNumberFormat="1" applyFont="1" applyFill="1" applyBorder="1" applyAlignment="1">
      <alignment horizontal="right" vertical="center" shrinkToFit="1"/>
    </xf>
    <xf numFmtId="178" fontId="0" fillId="2" borderId="32" xfId="0" applyNumberFormat="1" applyFont="1" applyFill="1" applyBorder="1" applyAlignment="1">
      <alignment horizontal="center" vertical="center"/>
    </xf>
    <xf numFmtId="178" fontId="0" fillId="2" borderId="43" xfId="0" applyNumberFormat="1" applyFont="1" applyFill="1" applyBorder="1" applyAlignment="1">
      <alignment horizontal="center" vertical="center"/>
    </xf>
    <xf numFmtId="181" fontId="0" fillId="2" borderId="44" xfId="0" applyNumberFormat="1" applyFont="1" applyFill="1" applyBorder="1" applyAlignment="1">
      <alignment horizontal="right" vertical="center" shrinkToFit="1"/>
    </xf>
    <xf numFmtId="178" fontId="0" fillId="2" borderId="99" xfId="0" applyNumberFormat="1" applyFont="1" applyFill="1" applyBorder="1" applyAlignment="1">
      <alignment horizontal="center" vertical="center"/>
    </xf>
    <xf numFmtId="181" fontId="0" fillId="2" borderId="42" xfId="0" applyNumberFormat="1" applyFont="1" applyFill="1" applyBorder="1" applyAlignment="1">
      <alignment horizontal="right" vertical="center" shrinkToFit="1"/>
    </xf>
    <xf numFmtId="181" fontId="0" fillId="2" borderId="41" xfId="0" applyNumberFormat="1" applyFont="1" applyFill="1" applyBorder="1" applyAlignment="1">
      <alignment horizontal="right" vertical="center" shrinkToFit="1"/>
    </xf>
    <xf numFmtId="177" fontId="0" fillId="2" borderId="33" xfId="0" applyNumberFormat="1" applyFont="1" applyFill="1" applyBorder="1" applyAlignment="1">
      <alignment horizontal="right" vertical="center" shrinkToFit="1"/>
    </xf>
    <xf numFmtId="181" fontId="0" fillId="2" borderId="45" xfId="0" applyNumberFormat="1" applyFont="1" applyFill="1" applyBorder="1" applyAlignment="1">
      <alignment horizontal="right" vertical="center" shrinkToFit="1"/>
    </xf>
    <xf numFmtId="0" fontId="17" fillId="0" borderId="46" xfId="4" applyFont="1" applyFill="1" applyBorder="1" applyAlignment="1">
      <alignment horizontal="center" vertical="center" shrinkToFit="1"/>
    </xf>
    <xf numFmtId="0" fontId="22" fillId="0" borderId="47" xfId="0" applyFont="1" applyFill="1" applyBorder="1" applyAlignment="1">
      <alignment horizontal="center" vertical="center" shrinkToFit="1"/>
    </xf>
    <xf numFmtId="181" fontId="21" fillId="2" borderId="30" xfId="0" applyNumberFormat="1" applyFont="1" applyFill="1" applyBorder="1" applyAlignment="1">
      <alignment horizontal="right" vertical="center" shrinkToFit="1"/>
    </xf>
    <xf numFmtId="179" fontId="21" fillId="2" borderId="48" xfId="0" applyNumberFormat="1" applyFont="1" applyFill="1" applyBorder="1" applyAlignment="1">
      <alignment horizontal="center" vertical="center"/>
    </xf>
    <xf numFmtId="179" fontId="21" fillId="2" borderId="49" xfId="2" applyNumberFormat="1" applyFont="1" applyFill="1" applyBorder="1" applyAlignment="1">
      <alignment horizontal="center" vertical="center" shrinkToFit="1"/>
    </xf>
    <xf numFmtId="177" fontId="21" fillId="2" borderId="33" xfId="0" applyNumberFormat="1" applyFont="1" applyFill="1" applyBorder="1" applyAlignment="1">
      <alignment horizontal="right" vertical="center" shrinkToFit="1"/>
    </xf>
    <xf numFmtId="10" fontId="21" fillId="2" borderId="70" xfId="1" applyNumberFormat="1" applyFont="1" applyFill="1" applyBorder="1" applyAlignment="1">
      <alignment horizontal="center" vertical="center"/>
    </xf>
    <xf numFmtId="179" fontId="21" fillId="2" borderId="56" xfId="0" applyNumberFormat="1" applyFont="1" applyFill="1" applyBorder="1" applyAlignment="1">
      <alignment horizontal="center" vertical="center"/>
    </xf>
    <xf numFmtId="179" fontId="21" fillId="2" borderId="70" xfId="0" applyNumberFormat="1" applyFont="1" applyFill="1" applyBorder="1" applyAlignment="1">
      <alignment horizontal="center" vertical="center"/>
    </xf>
    <xf numFmtId="181" fontId="21" fillId="2" borderId="44" xfId="0" applyNumberFormat="1" applyFont="1" applyFill="1" applyBorder="1" applyAlignment="1">
      <alignment horizontal="right" vertical="center" shrinkToFit="1"/>
    </xf>
    <xf numFmtId="181" fontId="21" fillId="2" borderId="42" xfId="0" applyNumberFormat="1" applyFont="1" applyFill="1" applyBorder="1" applyAlignment="1">
      <alignment horizontal="right" vertical="center" shrinkToFit="1"/>
    </xf>
    <xf numFmtId="179" fontId="21" fillId="2" borderId="49" xfId="0" applyNumberFormat="1" applyFont="1" applyFill="1" applyBorder="1" applyAlignment="1">
      <alignment horizontal="center" vertical="center"/>
    </xf>
    <xf numFmtId="0" fontId="17" fillId="0" borderId="22" xfId="4" applyFont="1" applyFill="1" applyBorder="1" applyAlignment="1">
      <alignment horizontal="center" vertical="center" shrinkToFit="1"/>
    </xf>
    <xf numFmtId="180" fontId="0" fillId="2" borderId="57" xfId="2" applyNumberFormat="1" applyFont="1" applyFill="1" applyBorder="1" applyAlignment="1">
      <alignment horizontal="right" vertical="center" shrinkToFit="1"/>
    </xf>
    <xf numFmtId="179" fontId="0" fillId="2" borderId="23" xfId="2" applyNumberFormat="1" applyFont="1" applyFill="1" applyBorder="1" applyAlignment="1">
      <alignment horizontal="center" vertical="center" shrinkToFit="1"/>
    </xf>
    <xf numFmtId="178" fontId="0" fillId="2" borderId="24" xfId="2" applyNumberFormat="1" applyFont="1" applyFill="1" applyBorder="1" applyAlignment="1">
      <alignment horizontal="center" vertical="center" shrinkToFit="1"/>
    </xf>
    <xf numFmtId="178" fontId="0" fillId="2" borderId="27" xfId="2" applyNumberFormat="1" applyFont="1" applyFill="1" applyBorder="1" applyAlignment="1">
      <alignment horizontal="center" vertical="center" shrinkToFit="1"/>
    </xf>
    <xf numFmtId="180" fontId="0" fillId="2" borderId="65" xfId="2" applyNumberFormat="1" applyFont="1" applyFill="1" applyBorder="1" applyAlignment="1">
      <alignment horizontal="right" vertical="center" shrinkToFit="1"/>
    </xf>
    <xf numFmtId="178" fontId="0" fillId="2" borderId="25" xfId="2" applyNumberFormat="1" applyFont="1" applyFill="1" applyBorder="1" applyAlignment="1">
      <alignment horizontal="center" vertical="center" shrinkToFit="1"/>
    </xf>
    <xf numFmtId="180" fontId="0" fillId="2" borderId="64" xfId="2" applyNumberFormat="1" applyFont="1" applyFill="1" applyBorder="1" applyAlignment="1">
      <alignment horizontal="right" vertical="center" shrinkToFit="1"/>
    </xf>
    <xf numFmtId="0" fontId="17" fillId="0" borderId="7" xfId="4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 shrinkToFit="1"/>
    </xf>
    <xf numFmtId="179" fontId="0" fillId="2" borderId="99" xfId="0" applyNumberFormat="1" applyFont="1" applyFill="1" applyBorder="1" applyAlignment="1">
      <alignment horizontal="right" vertical="center" shrinkToFit="1"/>
    </xf>
    <xf numFmtId="178" fontId="0" fillId="2" borderId="32" xfId="0" applyNumberFormat="1" applyFont="1" applyFill="1" applyBorder="1" applyAlignment="1">
      <alignment horizontal="right" vertical="center" shrinkToFit="1"/>
    </xf>
    <xf numFmtId="178" fontId="0" fillId="2" borderId="43" xfId="0" applyNumberFormat="1" applyFont="1" applyFill="1" applyBorder="1" applyAlignment="1">
      <alignment horizontal="right" vertical="center" shrinkToFit="1"/>
    </xf>
    <xf numFmtId="178" fontId="0" fillId="2" borderId="99" xfId="0" applyNumberFormat="1" applyFont="1" applyFill="1" applyBorder="1" applyAlignment="1">
      <alignment horizontal="right" vertical="center" shrinkToFit="1"/>
    </xf>
    <xf numFmtId="0" fontId="17" fillId="0" borderId="46" xfId="4" applyFont="1" applyFill="1" applyBorder="1" applyAlignment="1">
      <alignment horizontal="center" vertical="center"/>
    </xf>
    <xf numFmtId="0" fontId="17" fillId="0" borderId="113" xfId="0" applyFont="1" applyFill="1" applyBorder="1" applyAlignment="1">
      <alignment horizontal="center" vertical="center" shrinkToFit="1"/>
    </xf>
    <xf numFmtId="180" fontId="0" fillId="2" borderId="80" xfId="2" applyNumberFormat="1" applyFont="1" applyFill="1" applyBorder="1" applyAlignment="1">
      <alignment horizontal="right" vertical="center" shrinkToFit="1"/>
    </xf>
    <xf numFmtId="179" fontId="0" fillId="2" borderId="77" xfId="2" applyNumberFormat="1" applyFont="1" applyFill="1" applyBorder="1" applyAlignment="1">
      <alignment horizontal="center" vertical="center" shrinkToFit="1"/>
    </xf>
    <xf numFmtId="178" fontId="0" fillId="2" borderId="73" xfId="2" applyNumberFormat="1" applyFont="1" applyFill="1" applyBorder="1" applyAlignment="1">
      <alignment horizontal="center" vertical="center" shrinkToFit="1"/>
    </xf>
    <xf numFmtId="178" fontId="0" fillId="2" borderId="79" xfId="2" applyNumberFormat="1" applyFont="1" applyFill="1" applyBorder="1" applyAlignment="1">
      <alignment horizontal="center" vertical="center" shrinkToFit="1"/>
    </xf>
    <xf numFmtId="180" fontId="0" fillId="2" borderId="82" xfId="2" applyNumberFormat="1" applyFont="1" applyFill="1" applyBorder="1" applyAlignment="1">
      <alignment horizontal="right" vertical="center" shrinkToFit="1"/>
    </xf>
    <xf numFmtId="178" fontId="0" fillId="2" borderId="77" xfId="2" applyNumberFormat="1" applyFont="1" applyFill="1" applyBorder="1" applyAlignment="1">
      <alignment horizontal="center" vertical="center" shrinkToFit="1"/>
    </xf>
    <xf numFmtId="180" fontId="0" fillId="2" borderId="83" xfId="2" applyNumberFormat="1" applyFont="1" applyFill="1" applyBorder="1" applyAlignment="1">
      <alignment horizontal="right" vertical="center" shrinkToFit="1"/>
    </xf>
    <xf numFmtId="180" fontId="0" fillId="2" borderId="81" xfId="2" applyNumberFormat="1" applyFont="1" applyFill="1" applyBorder="1" applyAlignment="1">
      <alignment horizontal="right" vertical="center" shrinkToFit="1"/>
    </xf>
    <xf numFmtId="0" fontId="17" fillId="0" borderId="84" xfId="4" applyFont="1" applyFill="1" applyBorder="1" applyAlignment="1">
      <alignment horizontal="center" vertical="center" shrinkToFit="1"/>
    </xf>
    <xf numFmtId="181" fontId="0" fillId="2" borderId="114" xfId="0" applyNumberFormat="1" applyFont="1" applyFill="1" applyBorder="1" applyAlignment="1">
      <alignment horizontal="right" vertical="center" shrinkToFit="1"/>
    </xf>
    <xf numFmtId="179" fontId="0" fillId="2" borderId="115" xfId="0" applyNumberFormat="1" applyFont="1" applyFill="1" applyBorder="1" applyAlignment="1">
      <alignment horizontal="right" vertical="center" shrinkToFit="1"/>
    </xf>
    <xf numFmtId="178" fontId="0" fillId="2" borderId="87" xfId="0" applyNumberFormat="1" applyFont="1" applyFill="1" applyBorder="1" applyAlignment="1">
      <alignment horizontal="right" vertical="center" shrinkToFit="1"/>
    </xf>
    <xf numFmtId="179" fontId="0" fillId="2" borderId="87" xfId="0" applyNumberFormat="1" applyFont="1" applyFill="1" applyBorder="1" applyAlignment="1">
      <alignment horizontal="right" vertical="center" shrinkToFit="1"/>
    </xf>
    <xf numFmtId="178" fontId="0" fillId="2" borderId="91" xfId="0" applyNumberFormat="1" applyFont="1" applyFill="1" applyBorder="1" applyAlignment="1">
      <alignment horizontal="right" vertical="center" shrinkToFit="1"/>
    </xf>
    <xf numFmtId="181" fontId="0" fillId="2" borderId="33" xfId="0" applyNumberFormat="1" applyFont="1" applyFill="1" applyBorder="1" applyAlignment="1">
      <alignment horizontal="right" vertical="center" shrinkToFit="1"/>
    </xf>
    <xf numFmtId="178" fontId="0" fillId="2" borderId="115" xfId="0" applyNumberFormat="1" applyFont="1" applyFill="1" applyBorder="1" applyAlignment="1">
      <alignment horizontal="right" vertical="center" shrinkToFit="1"/>
    </xf>
    <xf numFmtId="181" fontId="0" fillId="2" borderId="116" xfId="0" applyNumberFormat="1" applyFont="1" applyFill="1" applyBorder="1" applyAlignment="1">
      <alignment horizontal="right" vertical="center" shrinkToFit="1"/>
    </xf>
    <xf numFmtId="177" fontId="0" fillId="2" borderId="88" xfId="0" applyNumberFormat="1" applyFont="1" applyFill="1" applyBorder="1" applyAlignment="1">
      <alignment horizontal="right" vertical="center" shrinkToFit="1"/>
    </xf>
    <xf numFmtId="178" fontId="21" fillId="2" borderId="49" xfId="0" applyNumberFormat="1" applyFont="1" applyFill="1" applyBorder="1" applyAlignment="1">
      <alignment horizontal="right" vertical="center" shrinkToFit="1"/>
    </xf>
    <xf numFmtId="177" fontId="21" fillId="2" borderId="30" xfId="0" applyNumberFormat="1" applyFont="1" applyFill="1" applyBorder="1" applyAlignment="1">
      <alignment horizontal="right" vertical="center" shrinkToFit="1"/>
    </xf>
    <xf numFmtId="0" fontId="17" fillId="0" borderId="117" xfId="0" applyFont="1" applyFill="1" applyBorder="1" applyAlignment="1">
      <alignment horizontal="center" vertical="center" shrinkToFit="1"/>
    </xf>
    <xf numFmtId="180" fontId="0" fillId="2" borderId="117" xfId="2" applyNumberFormat="1" applyFont="1" applyFill="1" applyBorder="1" applyAlignment="1">
      <alignment horizontal="right" vertical="center" shrinkToFit="1"/>
    </xf>
    <xf numFmtId="179" fontId="0" fillId="2" borderId="118" xfId="2" applyNumberFormat="1" applyFont="1" applyFill="1" applyBorder="1" applyAlignment="1">
      <alignment horizontal="center" vertical="center" shrinkToFit="1"/>
    </xf>
    <xf numFmtId="178" fontId="0" fillId="2" borderId="96" xfId="2" applyNumberFormat="1" applyFont="1" applyFill="1" applyBorder="1" applyAlignment="1">
      <alignment horizontal="right" vertical="center" shrinkToFit="1"/>
    </xf>
    <xf numFmtId="178" fontId="0" fillId="2" borderId="98" xfId="2" applyNumberFormat="1" applyFont="1" applyFill="1" applyBorder="1" applyAlignment="1">
      <alignment horizontal="center" vertical="center" shrinkToFit="1"/>
    </xf>
    <xf numFmtId="178" fontId="0" fillId="2" borderId="96" xfId="2" applyNumberFormat="1" applyFont="1" applyFill="1" applyBorder="1" applyAlignment="1">
      <alignment horizontal="center" vertical="center" shrinkToFit="1"/>
    </xf>
    <xf numFmtId="178" fontId="0" fillId="2" borderId="118" xfId="2" applyNumberFormat="1" applyFont="1" applyFill="1" applyBorder="1" applyAlignment="1">
      <alignment horizontal="center" vertical="center" shrinkToFit="1"/>
    </xf>
    <xf numFmtId="180" fontId="0" fillId="2" borderId="119" xfId="2" applyNumberFormat="1" applyFont="1" applyFill="1" applyBorder="1" applyAlignment="1">
      <alignment horizontal="right" vertical="center" shrinkToFit="1"/>
    </xf>
    <xf numFmtId="0" fontId="21" fillId="0" borderId="0" xfId="0" applyFont="1" applyAlignment="1">
      <alignment vertical="center"/>
    </xf>
    <xf numFmtId="0" fontId="18" fillId="0" borderId="12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0" fillId="0" borderId="120" xfId="0" applyBorder="1" applyAlignment="1">
      <alignment horizontal="right" vertical="top"/>
    </xf>
    <xf numFmtId="0" fontId="0" fillId="0" borderId="4" xfId="0" applyBorder="1" applyAlignment="1">
      <alignment vertical="center" shrinkToFit="1"/>
    </xf>
    <xf numFmtId="0" fontId="18" fillId="0" borderId="120" xfId="0" applyFont="1" applyBorder="1" applyAlignment="1">
      <alignment horizontal="right" vertical="top"/>
    </xf>
    <xf numFmtId="0" fontId="8" fillId="0" borderId="4" xfId="0" applyFont="1" applyBorder="1" applyAlignment="1">
      <alignment horizontal="center" vertical="center"/>
    </xf>
    <xf numFmtId="38" fontId="8" fillId="0" borderId="4" xfId="6" applyFont="1" applyBorder="1" applyAlignment="1">
      <alignment vertical="center"/>
    </xf>
    <xf numFmtId="38" fontId="8" fillId="2" borderId="4" xfId="6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 shrinkToFit="1"/>
    </xf>
    <xf numFmtId="38" fontId="8" fillId="0" borderId="4" xfId="6" applyFont="1" applyFill="1" applyBorder="1" applyAlignment="1">
      <alignment vertical="center" shrinkToFit="1"/>
    </xf>
    <xf numFmtId="186" fontId="8" fillId="0" borderId="4" xfId="6" applyNumberFormat="1" applyFont="1" applyFill="1" applyBorder="1" applyAlignment="1">
      <alignment vertical="center" shrinkToFit="1"/>
    </xf>
    <xf numFmtId="38" fontId="8" fillId="2" borderId="4" xfId="6" applyFont="1" applyFill="1" applyBorder="1" applyAlignment="1">
      <alignment horizontal="right" vertical="center"/>
    </xf>
    <xf numFmtId="186" fontId="8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shrinkToFit="1"/>
    </xf>
    <xf numFmtId="38" fontId="8" fillId="2" borderId="4" xfId="6" applyFont="1" applyFill="1" applyBorder="1" applyAlignment="1">
      <alignment vertical="center" shrinkToFit="1"/>
    </xf>
    <xf numFmtId="186" fontId="8" fillId="2" borderId="4" xfId="6" applyNumberFormat="1" applyFont="1" applyFill="1" applyBorder="1" applyAlignment="1">
      <alignment vertical="center" shrinkToFit="1"/>
    </xf>
    <xf numFmtId="0" fontId="0" fillId="0" borderId="0" xfId="0" applyAlignment="1">
      <alignment horizontal="right" vertical="center"/>
    </xf>
    <xf numFmtId="38" fontId="8" fillId="0" borderId="4" xfId="6" quotePrefix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0" fillId="0" borderId="0" xfId="5" applyFont="1">
      <alignment vertical="center"/>
    </xf>
    <xf numFmtId="0" fontId="0" fillId="3" borderId="0" xfId="5" applyFont="1" applyFill="1">
      <alignment vertical="center"/>
    </xf>
    <xf numFmtId="186" fontId="0" fillId="3" borderId="0" xfId="5" applyNumberFormat="1" applyFont="1" applyFill="1" applyAlignment="1">
      <alignment vertical="center"/>
    </xf>
    <xf numFmtId="38" fontId="0" fillId="3" borderId="0" xfId="6" applyFont="1" applyFill="1" applyAlignment="1">
      <alignment vertical="center"/>
    </xf>
    <xf numFmtId="0" fontId="8" fillId="0" borderId="0" xfId="5" quotePrefix="1" applyFont="1" applyAlignment="1">
      <alignment vertical="center" textRotation="180"/>
    </xf>
    <xf numFmtId="0" fontId="8" fillId="0" borderId="0" xfId="5" applyFont="1" applyAlignment="1">
      <alignment vertical="center" textRotation="180"/>
    </xf>
    <xf numFmtId="0" fontId="23" fillId="0" borderId="0" xfId="5" applyFont="1" applyAlignment="1">
      <alignment horizontal="left" vertical="top"/>
    </xf>
    <xf numFmtId="0" fontId="24" fillId="0" borderId="121" xfId="5" applyFont="1" applyFill="1" applyBorder="1" applyAlignment="1">
      <alignment horizontal="right"/>
    </xf>
    <xf numFmtId="0" fontId="14" fillId="0" borderId="7" xfId="5" applyFont="1" applyBorder="1" applyAlignment="1">
      <alignment horizontal="right"/>
    </xf>
    <xf numFmtId="0" fontId="14" fillId="0" borderId="9" xfId="5" applyFont="1" applyBorder="1" applyAlignment="1">
      <alignment horizontal="center" vertical="center"/>
    </xf>
    <xf numFmtId="0" fontId="14" fillId="0" borderId="122" xfId="5" applyFont="1" applyBorder="1" applyAlignment="1">
      <alignment horizontal="center" vertical="center" shrinkToFit="1"/>
    </xf>
    <xf numFmtId="0" fontId="14" fillId="0" borderId="123" xfId="5" applyFont="1" applyBorder="1" applyAlignment="1">
      <alignment horizontal="center" vertical="center" shrinkToFit="1"/>
    </xf>
    <xf numFmtId="0" fontId="14" fillId="0" borderId="124" xfId="5" applyFont="1" applyBorder="1" applyAlignment="1">
      <alignment horizontal="center" vertical="center" shrinkToFit="1"/>
    </xf>
    <xf numFmtId="186" fontId="0" fillId="0" borderId="22" xfId="5" applyNumberFormat="1" applyFont="1" applyBorder="1" applyAlignment="1">
      <alignment horizontal="center"/>
    </xf>
    <xf numFmtId="186" fontId="0" fillId="0" borderId="125" xfId="5" applyNumberFormat="1" applyFont="1" applyBorder="1">
      <alignment vertical="center"/>
    </xf>
    <xf numFmtId="186" fontId="14" fillId="0" borderId="4" xfId="5" applyNumberFormat="1" applyFont="1" applyBorder="1" applyAlignment="1">
      <alignment vertical="center" shrinkToFit="1"/>
    </xf>
    <xf numFmtId="186" fontId="8" fillId="0" borderId="126" xfId="5" applyNumberFormat="1" applyFont="1" applyBorder="1" applyAlignment="1">
      <alignment horizontal="center" vertical="center" shrinkToFit="1"/>
    </xf>
    <xf numFmtId="0" fontId="8" fillId="0" borderId="127" xfId="5" applyFont="1" applyBorder="1" applyAlignment="1">
      <alignment horizontal="center" vertical="center" shrinkToFit="1"/>
    </xf>
    <xf numFmtId="186" fontId="25" fillId="0" borderId="107" xfId="5" applyNumberFormat="1" applyFont="1" applyBorder="1" applyAlignment="1">
      <alignment vertical="center" shrinkToFit="1"/>
    </xf>
    <xf numFmtId="186" fontId="8" fillId="0" borderId="22" xfId="5" applyNumberFormat="1" applyFont="1" applyBorder="1" applyAlignment="1">
      <alignment horizontal="center" vertical="center" shrinkToFit="1"/>
    </xf>
    <xf numFmtId="0" fontId="8" fillId="0" borderId="125" xfId="5" applyFont="1" applyBorder="1" applyAlignment="1">
      <alignment horizontal="center" vertical="center" shrinkToFit="1"/>
    </xf>
    <xf numFmtId="186" fontId="25" fillId="0" borderId="3" xfId="5" applyNumberFormat="1" applyFont="1" applyBorder="1" applyAlignment="1">
      <alignment vertical="center" shrinkToFit="1"/>
    </xf>
    <xf numFmtId="186" fontId="25" fillId="0" borderId="1" xfId="5" applyNumberFormat="1" applyFont="1" applyBorder="1" applyAlignment="1">
      <alignment vertical="center" shrinkToFit="1"/>
    </xf>
    <xf numFmtId="186" fontId="8" fillId="0" borderId="122" xfId="5" applyNumberFormat="1" applyFont="1" applyBorder="1" applyAlignment="1">
      <alignment horizontal="center" vertical="center" shrinkToFit="1"/>
    </xf>
    <xf numFmtId="0" fontId="8" fillId="0" borderId="124" xfId="5" applyFont="1" applyBorder="1" applyAlignment="1">
      <alignment horizontal="center" vertical="center" shrinkToFit="1"/>
    </xf>
    <xf numFmtId="186" fontId="25" fillId="0" borderId="4" xfId="5" applyNumberFormat="1" applyFont="1" applyBorder="1" applyAlignment="1">
      <alignment vertical="center" shrinkToFit="1"/>
    </xf>
    <xf numFmtId="186" fontId="8" fillId="0" borderId="124" xfId="5" applyNumberFormat="1" applyFont="1" applyBorder="1" applyAlignment="1">
      <alignment horizontal="center" vertical="center" shrinkToFit="1"/>
    </xf>
    <xf numFmtId="0" fontId="26" fillId="0" borderId="0" xfId="5" applyFont="1" applyFill="1" applyBorder="1" applyAlignment="1"/>
    <xf numFmtId="0" fontId="23" fillId="0" borderId="0" xfId="0" applyFont="1" applyAlignment="1">
      <alignment vertical="top"/>
    </xf>
    <xf numFmtId="0" fontId="14" fillId="0" borderId="7" xfId="0" applyFont="1" applyBorder="1" applyAlignment="1">
      <alignment horizontal="center"/>
    </xf>
    <xf numFmtId="0" fontId="14" fillId="0" borderId="121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9" fillId="0" borderId="0" xfId="0" applyNumberFormat="1" applyFont="1" applyFill="1" applyBorder="1" applyAlignment="1">
      <alignment horizontal="center" vertical="center"/>
    </xf>
    <xf numFmtId="186" fontId="14" fillId="0" borderId="22" xfId="0" applyNumberFormat="1" applyFont="1" applyBorder="1" applyAlignment="1">
      <alignment horizontal="center" vertical="center"/>
    </xf>
    <xf numFmtId="186" fontId="14" fillId="0" borderId="125" xfId="0" applyNumberFormat="1" applyFont="1" applyBorder="1" applyAlignment="1">
      <alignment horizontal="center" vertical="center"/>
    </xf>
    <xf numFmtId="186" fontId="0" fillId="0" borderId="0" xfId="0" applyNumberFormat="1" applyFont="1" applyBorder="1" applyAlignment="1">
      <alignment vertical="center"/>
    </xf>
    <xf numFmtId="0" fontId="0" fillId="0" borderId="12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186" fontId="8" fillId="0" borderId="122" xfId="0" applyNumberFormat="1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/>
    </xf>
    <xf numFmtId="186" fontId="14" fillId="0" borderId="0" xfId="0" applyNumberFormat="1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186" fontId="8" fillId="0" borderId="122" xfId="0" applyNumberFormat="1" applyFont="1" applyBorder="1" applyAlignment="1">
      <alignment horizontal="center" vertical="center" wrapText="1"/>
    </xf>
    <xf numFmtId="0" fontId="8" fillId="0" borderId="124" xfId="0" applyFont="1" applyBorder="1" applyAlignment="1">
      <alignment horizontal="center" vertical="center" wrapText="1"/>
    </xf>
    <xf numFmtId="0" fontId="24" fillId="0" borderId="121" xfId="0" applyFont="1" applyFill="1" applyBorder="1" applyAlignment="1">
      <alignment horizontal="right" vertical="center"/>
    </xf>
    <xf numFmtId="186" fontId="8" fillId="0" borderId="124" xfId="0" applyNumberFormat="1" applyFont="1" applyBorder="1" applyAlignment="1">
      <alignment horizontal="center" vertical="center"/>
    </xf>
    <xf numFmtId="0" fontId="0" fillId="0" borderId="8" xfId="3" applyFont="1" applyBorder="1" applyAlignment="1">
      <alignment horizontal="center" vertical="center"/>
    </xf>
    <xf numFmtId="0" fontId="0" fillId="0" borderId="8" xfId="3" applyFont="1" applyBorder="1">
      <alignment vertical="center"/>
    </xf>
    <xf numFmtId="0" fontId="17" fillId="0" borderId="8" xfId="3" applyFont="1" applyBorder="1">
      <alignment vertical="center"/>
    </xf>
    <xf numFmtId="0" fontId="17" fillId="0" borderId="9" xfId="3" applyFont="1" applyBorder="1">
      <alignment vertical="center"/>
    </xf>
    <xf numFmtId="0" fontId="0" fillId="0" borderId="0" xfId="3" applyFont="1" applyBorder="1">
      <alignment vertical="center"/>
    </xf>
    <xf numFmtId="0" fontId="18" fillId="0" borderId="0" xfId="3" applyFont="1" applyBorder="1" applyAlignment="1">
      <alignment vertical="center"/>
    </xf>
    <xf numFmtId="0" fontId="18" fillId="0" borderId="0" xfId="3" applyFont="1" applyBorder="1">
      <alignment vertical="center"/>
    </xf>
    <xf numFmtId="0" fontId="17" fillId="0" borderId="121" xfId="3" applyFont="1" applyBorder="1">
      <alignment vertical="center"/>
    </xf>
    <xf numFmtId="0" fontId="0" fillId="0" borderId="22" xfId="3" applyFont="1" applyBorder="1" applyAlignment="1">
      <alignment horizontal="center" vertical="center"/>
    </xf>
    <xf numFmtId="0" fontId="0" fillId="0" borderId="28" xfId="3" applyFont="1" applyBorder="1" applyAlignment="1">
      <alignment horizontal="center" vertical="center"/>
    </xf>
    <xf numFmtId="0" fontId="0" fillId="0" borderId="28" xfId="3" applyFont="1" applyBorder="1">
      <alignment vertical="center"/>
    </xf>
    <xf numFmtId="0" fontId="17" fillId="0" borderId="28" xfId="3" applyFont="1" applyBorder="1">
      <alignment vertical="center"/>
    </xf>
    <xf numFmtId="0" fontId="17" fillId="0" borderId="125" xfId="3" applyFont="1" applyBorder="1">
      <alignment vertical="center"/>
    </xf>
  </cellXfs>
  <cellStyles count="7">
    <cellStyle name="パーセント 2" xfId="1"/>
    <cellStyle name="桁区切り 2" xfId="2"/>
    <cellStyle name="標準" xfId="0" builtinId="0"/>
    <cellStyle name="標準 2" xfId="3"/>
    <cellStyle name="標準 3" xfId="4"/>
    <cellStyle name="標準 4" xfId="5"/>
    <cellStyle name="桁区切り" xfId="6" builtinId="6"/>
  </cellStyles>
  <tableStyles count="0" defaultTableStyle="TableStyleMedium9" defaultPivotStyle="PivotStyleLight16"/>
  <colors>
    <mruColors>
      <color rgb="FF000080"/>
      <color rgb="FF3304FC"/>
      <color rgb="FF0000FF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theme" Target="theme/theme1.xml" Id="rId10" /><Relationship Type="http://schemas.openxmlformats.org/officeDocument/2006/relationships/sharedStrings" Target="sharedStrings.xml" Id="rId11" /><Relationship Type="http://schemas.openxmlformats.org/officeDocument/2006/relationships/styles" Target="styles.xml" Id="rId12" /></Relationships>
</file>

<file path=xl/charts/_rels/chart21.xml.rels>&#65279;<?xml version="1.0" encoding="utf-8"?><Relationships xmlns="http://schemas.openxmlformats.org/package/2006/relationships"><Relationship Type="http://schemas.openxmlformats.org/officeDocument/2006/relationships/chartUserShapes" Target="../drawings/drawing3.xml" Id="rId1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en-US" altLang="ja-JP" sz="1050" b="0" i="0" u="none" strike="noStrike" baseline="0">
                <a:solidFill>
                  <a:sysClr val="windowText" lastClr="000000"/>
                </a:solidFill>
                <a:latin typeface="+mj-ea"/>
                <a:ea typeface="+mj-ea"/>
                <a:cs typeface="HG丸ｺﾞｼｯｸM-PRO"/>
              </a:rPr>
              <a:t>H30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15640811202947458"/>
          <c:y val="3.9697390767330556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664872613454413e-002"/>
          <c:y val="0.13490608596822676"/>
          <c:w val="0.88306363407360444"/>
          <c:h val="0.7333301347397174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'概要P.1-5'!$AM$42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0.1450913822736847"/>
                  <c:y val="3.9426301946149107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 sz="1100" b="1">
                        <a:solidFill>
                          <a:srgbClr val="FF0000"/>
                        </a:solidFill>
                      </a:defRPr>
                    </a:pPr>
                    <a:r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94</a:t>
                    </a:r>
                    <a:endParaRPr lang="ja-JP" altLang="en-US" sz="11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0"/>
                  <c:y val="0.1637451460303376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8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'概要P.1-5'!$AN$42:$AY$42</c:f>
              <c:numCache>
                <c:formatCode>#,##0;[Red]\-#,##0</c:formatCode>
                <c:ptCount val="12"/>
                <c:pt idx="0">
                  <c:v>116742.2</c:v>
                </c:pt>
                <c:pt idx="1">
                  <c:v>113861.6</c:v>
                </c:pt>
                <c:pt idx="2">
                  <c:v>115405.49999999999</c:v>
                </c:pt>
                <c:pt idx="3">
                  <c:v>98306.1</c:v>
                </c:pt>
                <c:pt idx="4">
                  <c:v>120488.4</c:v>
                </c:pt>
                <c:pt idx="5">
                  <c:v>108274.3</c:v>
                </c:pt>
                <c:pt idx="6">
                  <c:v>100339.9</c:v>
                </c:pt>
                <c:pt idx="7">
                  <c:v>101038.5</c:v>
                </c:pt>
                <c:pt idx="8">
                  <c:v>94498.1</c:v>
                </c:pt>
                <c:pt idx="9">
                  <c:v>117635.6</c:v>
                </c:pt>
                <c:pt idx="10">
                  <c:v>116933.1</c:v>
                </c:pt>
                <c:pt idx="11">
                  <c:v>135834.70000000001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'概要P.1-5'!$AM$43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0.19803431370388921"/>
                  <c:y val="-6.6975801745130001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100" b="1">
                        <a:solidFill>
                          <a:srgbClr val="FF0000"/>
                        </a:solidFill>
                        <a:latin typeface="+mn-ea"/>
                        <a:ea typeface="+mn-ea"/>
                      </a:defRPr>
                    </a:pPr>
                    <a:r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+mn-ea"/>
                        <a:ea typeface="+mn-ea"/>
                        <a:cs typeface="ＭＳ Ｐゴシック"/>
                      </a:rPr>
                      <a:t>619</a:t>
                    </a:r>
                    <a:endParaRPr lang="ja-JP" altLang="en-US" sz="1100" b="1" i="0" u="none" strike="noStrike" baseline="0">
                      <a:solidFill>
                        <a:srgbClr val="FF0000"/>
                      </a:solidFill>
                      <a:latin typeface="+mn-ea"/>
                      <a:ea typeface="+mn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3.614991243110361e-002"/>
                  <c:y val="-8.8699143862370766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800">
                    <a:solidFill>
                      <a:srgbClr val="FF000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'概要P.1-5'!$AN$43:$AY$43</c:f>
              <c:numCache>
                <c:formatCode>0</c:formatCode>
                <c:ptCount val="12"/>
                <c:pt idx="0">
                  <c:v>763.1134414119316</c:v>
                </c:pt>
                <c:pt idx="1">
                  <c:v>738.33837746878658</c:v>
                </c:pt>
                <c:pt idx="2">
                  <c:v>739.91965720871201</c:v>
                </c:pt>
                <c:pt idx="3">
                  <c:v>728.71989632382929</c:v>
                </c:pt>
                <c:pt idx="4">
                  <c:v>619.04944376388107</c:v>
                </c:pt>
                <c:pt idx="5">
                  <c:v>669.81170046816283</c:v>
                </c:pt>
                <c:pt idx="6">
                  <c:v>671.62840505123086</c:v>
                </c:pt>
                <c:pt idx="7">
                  <c:v>697.27916586251774</c:v>
                </c:pt>
                <c:pt idx="8">
                  <c:v>758.23002790532303</c:v>
                </c:pt>
                <c:pt idx="9">
                  <c:v>756.32123268806379</c:v>
                </c:pt>
                <c:pt idx="10">
                  <c:v>754.38532802089401</c:v>
                </c:pt>
                <c:pt idx="11">
                  <c:v>799.73329348097354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2041032914363963"/>
              <c:y val="0.905558128763316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ﾄﾝ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3.6420175738902202e-002"/>
              <c:y val="4.1377180793577273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495231574314085"/>
              <c:y val="1.2155627605372858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6350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334012006063123"/>
          <c:y val="2.3417638166253966e-002"/>
          <c:w val="0.2825201700916749"/>
          <c:h val="7.7038108752307016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</a:defRPr>
            </a:pPr>
            <a:r>
              <a:rPr lang="en-US" altLang="ja-JP" sz="105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rPr>
              <a:t>H30</a:t>
            </a:r>
            <a:r>
              <a:rPr lang="en-US" altLang="ja-JP" sz="1050" b="0" i="0" u="none" strike="noStrike" baseline="0">
                <a:solidFill>
                  <a:srgbClr val="FF0000"/>
                </a:solidFill>
                <a:latin typeface="ＭＳ Ｐゴシック"/>
                <a:ea typeface="ＭＳ Ｐゴシック"/>
                <a:cs typeface="ＭＳ Ｐゴシック"/>
              </a:rPr>
              <a:t>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16881059634987486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1567108221715343e-002"/>
          <c:y val="0.12037066200058326"/>
          <c:w val="0.86437682816918315"/>
          <c:h val="0.771298567610796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'概要P.1-5'!$AM$85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layout>
                <c:manualLayout>
                  <c:x val="7.0262748181434728e-002"/>
                  <c:y val="9.5101396264204302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05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210</a:t>
                    </a:r>
                    <a:endParaRPr lang="en-US" altLang="ja-JP" sz="10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43190924617411364"/>
                  <c:y val="-0.22879698631566653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445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05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'概要P.1-5'!$AN$85:$AY$85</c:f>
              <c:numCache>
                <c:formatCode>#,##0;[Red]\-#,##0</c:formatCode>
                <c:ptCount val="12"/>
                <c:pt idx="0">
                  <c:v>286</c:v>
                </c:pt>
                <c:pt idx="1">
                  <c:v>211</c:v>
                </c:pt>
                <c:pt idx="2">
                  <c:v>251</c:v>
                </c:pt>
                <c:pt idx="3">
                  <c:v>233</c:v>
                </c:pt>
                <c:pt idx="4">
                  <c:v>282</c:v>
                </c:pt>
                <c:pt idx="5">
                  <c:v>445</c:v>
                </c:pt>
                <c:pt idx="6">
                  <c:v>326</c:v>
                </c:pt>
                <c:pt idx="7">
                  <c:v>224</c:v>
                </c:pt>
                <c:pt idx="8">
                  <c:v>217</c:v>
                </c:pt>
                <c:pt idx="9">
                  <c:v>271</c:v>
                </c:pt>
                <c:pt idx="10">
                  <c:v>210</c:v>
                </c:pt>
                <c:pt idx="11">
                  <c:v>248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'概要P.1-5'!$AM$86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0.12845496480028334"/>
                  <c:y val="0.1291115744065442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050" b="1">
                        <a:solidFill>
                          <a:srgbClr val="FF0000"/>
                        </a:solidFill>
                      </a:defRPr>
                    </a:pPr>
                    <a:r>
                      <a:rPr lang="en-US" altLang="ja-JP" sz="105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1,224</a:t>
                    </a:r>
                    <a:endParaRPr lang="ja-JP" altLang="en-US" sz="105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12021861835904768"/>
                  <c:y val="7.2001162932279081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1,581</a:t>
                    </a:r>
                    <a:endParaRPr lang="en-US" altLang="ja-JP"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05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'概要P.1-5'!$AN$86:$AY$86</c:f>
              <c:numCache>
                <c:formatCode>#,##0;[Red]\-#,##0</c:formatCode>
                <c:ptCount val="12"/>
                <c:pt idx="0">
                  <c:v>1487.3111888111889</c:v>
                </c:pt>
                <c:pt idx="1">
                  <c:v>1541.1469194312797</c:v>
                </c:pt>
                <c:pt idx="2">
                  <c:v>1524.6294820717133</c:v>
                </c:pt>
                <c:pt idx="3">
                  <c:v>1504.8669527896996</c:v>
                </c:pt>
                <c:pt idx="4">
                  <c:v>1506.9539007092199</c:v>
                </c:pt>
                <c:pt idx="5">
                  <c:v>1223.5932584269663</c:v>
                </c:pt>
                <c:pt idx="6">
                  <c:v>1273.6073619631902</c:v>
                </c:pt>
                <c:pt idx="7">
                  <c:v>1505.8928571428571</c:v>
                </c:pt>
                <c:pt idx="8">
                  <c:v>1520.7327188940092</c:v>
                </c:pt>
                <c:pt idx="9">
                  <c:v>1572.9188191881919</c:v>
                </c:pt>
                <c:pt idx="10">
                  <c:v>1581.0428571428572</c:v>
                </c:pt>
                <c:pt idx="11">
                  <c:v>1507.5645161290322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㎏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8288266292294859e-003"/>
              <c:y val="1.1430523847240988e-003"/>
            </c:manualLayout>
          </c:layout>
          <c:overlay val="0"/>
        </c:title>
        <c:numFmt formatCode="#,##0;[Red]\-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"/>
      </c:valAx>
      <c:catAx>
        <c:axId val="11"/>
        <c:scaling>
          <c:orientation val="minMax"/>
        </c:scaling>
        <c:delete val="1"/>
        <c:axPos val="t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円／㎏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421282223443002"/>
              <c:y val="0"/>
            </c:manualLayout>
          </c:layout>
          <c:overlay val="0"/>
        </c:title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max"/>
        <c:auto val="1"/>
        <c:lblAlgn val="ctr"/>
        <c:lblOffset val="100"/>
        <c:noMultiLvlLbl val="0"/>
      </c:catAx>
      <c:valAx>
        <c:axId val="12"/>
        <c:scaling>
          <c:orientation val="minMax"/>
          <c:max val="1800"/>
          <c:min val="0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3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ysClr val="windowText" lastClr="000000"/>
                </a:solidFill>
                <a:latin typeface="+mj-ea"/>
                <a:ea typeface="+mj-ea"/>
                <a:cs typeface="ＭＳ Ｐゴシック"/>
              </a:rPr>
              <a:t>H30</a:t>
            </a: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5243341072225566"/>
          <c:y val="5.359964150822610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774852657769764e-002"/>
          <c:y val="0.14024432200387177"/>
          <c:w val="0.86350077001342085"/>
          <c:h val="0.7469850007445711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'概要P.1-5'!$AM$89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0.14142666357698427"/>
                  <c:y val="-1.2556939338974384e-016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C06ACE7A-7D26-4D70-AA54-0840C2A1F6ED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0"/>
                  <c:y val="3.424659381220678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6BA6C55C-468E-40FE-80DC-1135CAF9D66B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'概要P.1-5'!$AN$89:$AY$89</c:f>
              <c:numCache>
                <c:formatCode>#,##0;[Red]\-#,##0</c:formatCode>
                <c:ptCount val="12"/>
                <c:pt idx="0">
                  <c:v>489</c:v>
                </c:pt>
                <c:pt idx="1">
                  <c:v>546</c:v>
                </c:pt>
                <c:pt idx="2">
                  <c:v>567</c:v>
                </c:pt>
                <c:pt idx="3">
                  <c:v>498</c:v>
                </c:pt>
                <c:pt idx="4">
                  <c:v>81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24</c:v>
                </c:pt>
                <c:pt idx="9">
                  <c:v>495</c:v>
                </c:pt>
                <c:pt idx="10">
                  <c:v>631.6</c:v>
                </c:pt>
                <c:pt idx="11">
                  <c:v>765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'概要P.1-5'!$AM$90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-3.727788592966913e-002"/>
                  <c:y val="-8.2191825149296294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09063345-3F93-4CA1-BBA2-C4D6A0210F3C}" type="VALUE">
                      <a:rPr lang="en-US" altLang="ja-JP" sz="11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1936141832798509e-002"/>
                  <c:y val="-7.87366943893293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0918869485694455e-002"/>
                  <c:y val="-8.2131136481351716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100">
                        <a:solidFill>
                          <a:srgbClr val="000000"/>
                        </a:solidFill>
                      </a:defRPr>
                    </a:pPr>
                    <a:fld id="{4DC13CB8-0DDA-45A1-9A4F-AEA06C7B3912}" type="VALUE">
                      <a:rPr lang="en-US" altLang="ja-JP" sz="11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4610136992447591e-002"/>
                  <c:y val="-7.8737002345997675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100">
                        <a:solidFill>
                          <a:srgbClr val="000000"/>
                        </a:solidFill>
                      </a:defRPr>
                    </a:pPr>
                    <a:fld id="{3E086BF1-ACB0-4B18-9FC6-82D84FA740D4}" type="VALUE">
                      <a:rPr lang="en-US" altLang="ja-JP" sz="11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layout>
                <c:manualLayout>
                  <c:x val="3.1281806055832091e-002"/>
                  <c:y val="0.1369869145652651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100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727</a:t>
                    </a:r>
                    <a:endParaRPr lang="en-US" altLang="ja-JP" sz="11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'概要P.1-5'!$AN$90:$AY$90</c:f>
              <c:numCache>
                <c:formatCode>#,##0;[Red]\-#,##0</c:formatCode>
                <c:ptCount val="12"/>
                <c:pt idx="0">
                  <c:v>754.601226993865</c:v>
                </c:pt>
                <c:pt idx="1">
                  <c:v>752.74725274725279</c:v>
                </c:pt>
                <c:pt idx="2">
                  <c:v>752.38095238095241</c:v>
                </c:pt>
                <c:pt idx="3">
                  <c:v>751.20481927710841</c:v>
                </c:pt>
                <c:pt idx="4">
                  <c:v>766.66666666666663</c:v>
                </c:pt>
                <c:pt idx="5">
                  <c:v>800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738.969696969697</c:v>
                </c:pt>
                <c:pt idx="10">
                  <c:v>740.65864471184295</c:v>
                </c:pt>
                <c:pt idx="11">
                  <c:v>727.25490196078431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2083465385859531"/>
              <c:y val="0.921940976890083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3.2005273911743869e-002"/>
              <c:y val="1.0862300748991742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733798485797702"/>
              <c:y val="1.7672620190768838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</a:defRPr>
            </a:pPr>
            <a:r>
              <a:rPr lang="en-US" altLang="ja-JP" sz="105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rPr>
              <a:t>H30</a:t>
            </a:r>
            <a:r>
              <a:rPr lang="en-US" altLang="ja-JP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16144601490031138"/>
          <c:y val="4.2236099797870091e-00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772481106013217e-002"/>
          <c:y val="0.13140757285118876"/>
          <c:w val="0.87190789713882366"/>
          <c:h val="0.7444052607104686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'概要P.1-5'!$AM$55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0"/>
                  <c:y val="4.6379337944080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2.0853006174295992e-003"/>
                  <c:y val="4.63793379440806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90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'概要P.1-5'!$AN$55:$AY$55</c:f>
              <c:numCache>
                <c:formatCode>General</c:formatCode>
                <c:ptCount val="12"/>
                <c:pt idx="0">
                  <c:v>2051</c:v>
                </c:pt>
                <c:pt idx="1">
                  <c:v>1582</c:v>
                </c:pt>
                <c:pt idx="2">
                  <c:v>1036</c:v>
                </c:pt>
                <c:pt idx="3">
                  <c:v>1102</c:v>
                </c:pt>
                <c:pt idx="4">
                  <c:v>573</c:v>
                </c:pt>
                <c:pt idx="5">
                  <c:v>480</c:v>
                </c:pt>
                <c:pt idx="6">
                  <c:v>422</c:v>
                </c:pt>
                <c:pt idx="7">
                  <c:v>346</c:v>
                </c:pt>
                <c:pt idx="8">
                  <c:v>1742</c:v>
                </c:pt>
                <c:pt idx="9" formatCode="0">
                  <c:v>2050.1999999999998</c:v>
                </c:pt>
                <c:pt idx="10">
                  <c:v>2145</c:v>
                </c:pt>
                <c:pt idx="11" formatCode="0">
                  <c:v>2284.6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'概要P.1-5'!$AM$56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0.68707894969354599"/>
                  <c:y val="2.0632938124113796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100" b="1">
                        <a:solidFill>
                          <a:srgbClr val="000000"/>
                        </a:solidFill>
                        <a:latin typeface="+mj-ea"/>
                        <a:ea typeface="+mj-ea"/>
                      </a:defRPr>
                    </a:pPr>
                    <a:r>
                      <a:rPr lang="en-US" altLang="ja-JP" sz="1100" b="1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  <a:cs typeface="ＭＳ Ｐゴシック"/>
                      </a:rPr>
                      <a:t>1137</a:t>
                    </a:r>
                    <a:endParaRPr lang="en-US" altLang="ja-JP" sz="1100" b="1" i="0" u="none" strike="noStrike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3.2655229671806132e-002"/>
                  <c:y val="0.10322140766886898"/>
                </c:manualLayout>
              </c:layout>
              <c:tx>
                <c:rich>
                  <a:bodyPr horzOverflow="overflow" wrap="square" lIns="38100" tIns="19050" rIns="38100" bIns="19050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FF0000"/>
                        </a:solidFill>
                        <a:latin typeface="+mj-ea"/>
                        <a:ea typeface="+mj-ea"/>
                      </a:defRPr>
                    </a:pPr>
                    <a:r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+mj-ea"/>
                        <a:ea typeface="+mj-ea"/>
                        <a:cs typeface="ＭＳ Ｐゴシック"/>
                      </a:rPr>
                      <a:t>691</a:t>
                    </a:r>
                    <a:endParaRPr lang="ja-JP" altLang="en-US" sz="1100" b="1" i="0" u="none" strike="noStrike" baseline="0">
                      <a:solidFill>
                        <a:srgbClr val="FF0000"/>
                      </a:solidFill>
                      <a:latin typeface="+mj-ea"/>
                      <a:ea typeface="+mj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'概要P.1-5'!$AN$56:$AY$56</c:f>
              <c:numCache>
                <c:formatCode>#,##0;[Red]\-#,##0</c:formatCode>
                <c:ptCount val="12"/>
                <c:pt idx="0">
                  <c:v>961.84300341296932</c:v>
                </c:pt>
                <c:pt idx="1">
                  <c:v>924.29077117572695</c:v>
                </c:pt>
                <c:pt idx="2">
                  <c:v>866.4749034749035</c:v>
                </c:pt>
                <c:pt idx="3">
                  <c:v>773.63430127041738</c:v>
                </c:pt>
                <c:pt idx="4">
                  <c:v>726.75741710296688</c:v>
                </c:pt>
                <c:pt idx="5">
                  <c:v>690.91250000000002</c:v>
                </c:pt>
                <c:pt idx="6">
                  <c:v>737.64928909952607</c:v>
                </c:pt>
                <c:pt idx="7">
                  <c:v>888.92485549132948</c:v>
                </c:pt>
                <c:pt idx="8">
                  <c:v>1028.4735935706085</c:v>
                </c:pt>
                <c:pt idx="9">
                  <c:v>1015.4580040971614</c:v>
                </c:pt>
                <c:pt idx="10">
                  <c:v>1136.7757575757576</c:v>
                </c:pt>
                <c:pt idx="11">
                  <c:v>1106.5184277335202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058952413557001"/>
              <c:y val="0.9055582707333996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n-ea"/>
                <a:ea typeface="+mn-ea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（Kg）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0339251071876886e-002"/>
              <c:y val="4.4619422572178477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6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495231574314085"/>
              <c:y val="5.1690952424050442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4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323157516637949"/>
          <c:y val="2.5962889864870331e-002"/>
          <c:w val="0.30343607356615027"/>
          <c:h val="7.2222513852435152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24863294553932905"/>
          <c:y val="3.68432133990064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127659902013237e-002"/>
          <c:y val="0.13111726685133887"/>
          <c:w val="0.89629014600310108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'５年推移P12-17'!$C$25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.131649181842934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07250884728849e-003"/>
                  <c:y val="0.13457424826622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852054311489214e-017"/>
                  <c:y val="0.13457424826622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'５年推移P12-17'!$D$24:$H$24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'５年推移P12-17'!$D$25:$H$25</c:f>
              <c:numCache>
                <c:formatCode>#,##0;[Red]\-#,##0</c:formatCode>
                <c:ptCount val="5"/>
                <c:pt idx="0">
                  <c:v>1370.9</c:v>
                </c:pt>
                <c:pt idx="1">
                  <c:v>1420.5</c:v>
                </c:pt>
                <c:pt idx="2">
                  <c:v>1416.8</c:v>
                </c:pt>
                <c:pt idx="3">
                  <c:v>1350</c:v>
                </c:pt>
                <c:pt idx="4">
                  <c:v>1339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'５年推移P12-17'!$C$26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2452326504040689e-002"/>
                  <c:y val="-9.361686835911099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093776680986654e-002"/>
                  <c:y val="-7.021265126933326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3773051592513673e-002"/>
                  <c:y val="-7.606370554177764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52326504040786e-002"/>
                  <c:y val="-7.02126512693332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773051592513673e-002"/>
                  <c:y val="-8.1914759814222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'５年推移P12-17'!$D$24:$H$24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'５年推移P12-17'!$D$26:$H$26</c:f>
              <c:numCache>
                <c:formatCode>#,##0;[Red]\-#,##0</c:formatCode>
                <c:ptCount val="5"/>
                <c:pt idx="0">
                  <c:v>782</c:v>
                </c:pt>
                <c:pt idx="1">
                  <c:v>760</c:v>
                </c:pt>
                <c:pt idx="2">
                  <c:v>751</c:v>
                </c:pt>
                <c:pt idx="3">
                  <c:v>724</c:v>
                </c:pt>
                <c:pt idx="4">
                  <c:v>726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913731390270776"/>
              <c:y val="0.913205226078041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1819657589021551e-002"/>
              <c:y val="2.24620591380337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3438096991138653"/>
              <c:y val="1.661100486558930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782612810201402"/>
          <c:y val="2.4930747922437674e-002"/>
          <c:w val="0.25457080074418181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25092096729842328"/>
          <c:y val="1.867220501437236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52281597247622e-002"/>
          <c:y val="0.12115806303237411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'５年推移P12-17'!$C$4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'５年推移P12-17'!$D$4:$O$4</c:f>
              <c:numCache>
                <c:formatCode>#,##0;[Red]\-#,##0</c:formatCode>
                <c:ptCount val="12"/>
                <c:pt idx="0">
                  <c:v>834</c:v>
                </c:pt>
                <c:pt idx="1">
                  <c:v>820</c:v>
                </c:pt>
                <c:pt idx="2">
                  <c:v>841</c:v>
                </c:pt>
                <c:pt idx="3">
                  <c:v>766</c:v>
                </c:pt>
                <c:pt idx="4">
                  <c:v>749</c:v>
                </c:pt>
                <c:pt idx="5">
                  <c:v>728</c:v>
                </c:pt>
                <c:pt idx="6">
                  <c:v>744</c:v>
                </c:pt>
                <c:pt idx="7">
                  <c:v>774</c:v>
                </c:pt>
                <c:pt idx="8">
                  <c:v>787</c:v>
                </c:pt>
                <c:pt idx="9">
                  <c:v>746</c:v>
                </c:pt>
                <c:pt idx="10">
                  <c:v>752</c:v>
                </c:pt>
                <c:pt idx="11">
                  <c:v>844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'５年推移P12-17'!$C$5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'５年推移P12-17'!$D$5:$O$5</c:f>
              <c:numCache>
                <c:formatCode>#,##0;[Red]\-#,##0</c:formatCode>
                <c:ptCount val="12"/>
                <c:pt idx="0">
                  <c:v>847.03126296236178</c:v>
                </c:pt>
                <c:pt idx="1">
                  <c:v>793.11105419328646</c:v>
                </c:pt>
                <c:pt idx="2">
                  <c:v>793.00718092775355</c:v>
                </c:pt>
                <c:pt idx="3">
                  <c:v>766.78132993543352</c:v>
                </c:pt>
                <c:pt idx="4">
                  <c:v>765.44845075349053</c:v>
                </c:pt>
                <c:pt idx="5">
                  <c:v>706.4139055266271</c:v>
                </c:pt>
                <c:pt idx="6">
                  <c:v>723.71604630552781</c:v>
                </c:pt>
                <c:pt idx="7">
                  <c:v>736.09320975179583</c:v>
                </c:pt>
                <c:pt idx="8">
                  <c:v>686.79949958552299</c:v>
                </c:pt>
                <c:pt idx="9">
                  <c:v>772.12943142335553</c:v>
                </c:pt>
                <c:pt idx="10">
                  <c:v>750.45736336687094</c:v>
                </c:pt>
                <c:pt idx="11">
                  <c:v>784.45507343941244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'５年推移P12-17'!$C$6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'５年推移P12-17'!$D$6:$O$6</c:f>
              <c:numCache>
                <c:formatCode>#,##0;[Red]\-#,##0</c:formatCode>
                <c:ptCount val="12"/>
                <c:pt idx="0">
                  <c:v>768.25480623976341</c:v>
                </c:pt>
                <c:pt idx="1">
                  <c:v>772.98185993810876</c:v>
                </c:pt>
                <c:pt idx="2">
                  <c:v>757.13769744108788</c:v>
                </c:pt>
                <c:pt idx="3">
                  <c:v>753.56404541838424</c:v>
                </c:pt>
                <c:pt idx="4">
                  <c:v>745.04269640841869</c:v>
                </c:pt>
                <c:pt idx="5">
                  <c:v>707.80208046075415</c:v>
                </c:pt>
                <c:pt idx="6">
                  <c:v>663.96925995575975</c:v>
                </c:pt>
                <c:pt idx="7">
                  <c:v>699.60593494894908</c:v>
                </c:pt>
                <c:pt idx="8">
                  <c:v>767.55118141659477</c:v>
                </c:pt>
                <c:pt idx="9">
                  <c:v>756.24491014287935</c:v>
                </c:pt>
                <c:pt idx="10">
                  <c:v>777.55261153809522</c:v>
                </c:pt>
                <c:pt idx="11">
                  <c:v>809.18181080175339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'５年推移P12-17'!$C$7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'５年推移P12-17'!$D$7:$O$7</c:f>
              <c:numCache>
                <c:formatCode>#,##0;[Red]\-#,##0</c:formatCode>
                <c:ptCount val="12"/>
                <c:pt idx="0">
                  <c:v>777.11697795618238</c:v>
                </c:pt>
                <c:pt idx="1">
                  <c:v>755.44256136533636</c:v>
                </c:pt>
                <c:pt idx="2">
                  <c:v>706.24659066406787</c:v>
                </c:pt>
                <c:pt idx="3">
                  <c:v>699.88101174373446</c:v>
                </c:pt>
                <c:pt idx="4">
                  <c:v>697.45287435443379</c:v>
                </c:pt>
                <c:pt idx="5">
                  <c:v>678.86112880505618</c:v>
                </c:pt>
                <c:pt idx="6">
                  <c:v>676.76088969777879</c:v>
                </c:pt>
                <c:pt idx="7">
                  <c:v>685.25952146823568</c:v>
                </c:pt>
                <c:pt idx="8">
                  <c:v>717.96384913192139</c:v>
                </c:pt>
                <c:pt idx="9">
                  <c:v>728.53872113319107</c:v>
                </c:pt>
                <c:pt idx="10">
                  <c:v>738.11032629320698</c:v>
                </c:pt>
                <c:pt idx="11">
                  <c:v>781.58953142470773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'５年推移P12-17'!$C$8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'５年推移P12-17'!$D$8:$O$8</c:f>
              <c:numCache>
                <c:formatCode>#,##0;[Red]\-#,##0</c:formatCode>
                <c:ptCount val="12"/>
                <c:pt idx="0">
                  <c:v>763.1134414119316</c:v>
                </c:pt>
                <c:pt idx="1">
                  <c:v>738.33837746878658</c:v>
                </c:pt>
                <c:pt idx="2">
                  <c:v>739.91965720871201</c:v>
                </c:pt>
                <c:pt idx="3">
                  <c:v>728.71989632382929</c:v>
                </c:pt>
                <c:pt idx="4">
                  <c:v>619.04944376388107</c:v>
                </c:pt>
                <c:pt idx="5">
                  <c:v>669.81170046816283</c:v>
                </c:pt>
                <c:pt idx="6">
                  <c:v>671.62840505123086</c:v>
                </c:pt>
                <c:pt idx="7">
                  <c:v>697.27916586251774</c:v>
                </c:pt>
                <c:pt idx="8">
                  <c:v>758.23002790532303</c:v>
                </c:pt>
                <c:pt idx="9">
                  <c:v>756.32123268806379</c:v>
                </c:pt>
                <c:pt idx="10">
                  <c:v>754.38532802089401</c:v>
                </c:pt>
                <c:pt idx="11">
                  <c:v>799.73329348097354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24989293715185124"/>
          <c:y val="3.258375748057952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76136082872604e-002"/>
          <c:y val="0.12834718374884579"/>
          <c:w val="0.91380369317276811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'５年推移P12-17'!$C$64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.20975351484601876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320837113461015e-017"/>
                  <c:y val="0.179788727010873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6082820610430433e-004"/>
                  <c:y val="0.1917751140313540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43830981608698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64167422692203e-017"/>
                  <c:y val="0.143830981608698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'５年推移P12-17'!$D$63:$H$63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'５年推移P12-17'!$D$64:$H$64</c:f>
              <c:numCache>
                <c:formatCode>#,##0;[Red]\-#,##0</c:formatCode>
                <c:ptCount val="5"/>
                <c:pt idx="0">
                  <c:v>760.3</c:v>
                </c:pt>
                <c:pt idx="1">
                  <c:v>722.5</c:v>
                </c:pt>
                <c:pt idx="2">
                  <c:v>700.5</c:v>
                </c:pt>
                <c:pt idx="3">
                  <c:v>676</c:v>
                </c:pt>
                <c:pt idx="4">
                  <c:v>592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'５年推移P12-17'!$C$65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3.1660955792778431e-002"/>
                  <c:y val="-8.926817022264550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4644119149561477e-002"/>
                  <c:y val="-6.968724311682864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5625820961970221e-002"/>
                  <c:y val="-6.529657589774032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498560786845263e-002"/>
                  <c:y val="-7.428624819149534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816417022842488e-002"/>
                  <c:y val="-7.4286248191495291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'５年推移P12-17'!$D$63:$H$63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'５年推移P12-17'!$D$65:$H$65</c:f>
              <c:numCache>
                <c:formatCode>#,##0;[Red]\-#,##0</c:formatCode>
                <c:ptCount val="5"/>
                <c:pt idx="0">
                  <c:v>348</c:v>
                </c:pt>
                <c:pt idx="1">
                  <c:v>373.90209335317115</c:v>
                </c:pt>
                <c:pt idx="2">
                  <c:v>384</c:v>
                </c:pt>
                <c:pt idx="3">
                  <c:v>381</c:v>
                </c:pt>
                <c:pt idx="4">
                  <c:v>397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452174218934092"/>
              <c:y val="0.9173335208295384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4.0494505317757445e-003"/>
              <c:y val="5.53838937613783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437494856988236"/>
              <c:y val="2.0820100851566239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437771295493164"/>
          <c:y val="2.8624192059095107e-002"/>
          <c:w val="0.26087628308091543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535936385690711"/>
          <c:y val="1.245185467422361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406215592973506e-002"/>
          <c:y val="0.13277623026926649"/>
          <c:w val="0.93924256316929666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'５年推移P12-17'!$C$43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'５年推移P12-17'!$D$43:$O$43</c:f>
              <c:numCache>
                <c:formatCode>#,##0;[Red]\-#,##0</c:formatCode>
                <c:ptCount val="12"/>
                <c:pt idx="0">
                  <c:v>371</c:v>
                </c:pt>
                <c:pt idx="1">
                  <c:v>375</c:v>
                </c:pt>
                <c:pt idx="2">
                  <c:v>353</c:v>
                </c:pt>
                <c:pt idx="3">
                  <c:v>338</c:v>
                </c:pt>
                <c:pt idx="4">
                  <c:v>351</c:v>
                </c:pt>
                <c:pt idx="5">
                  <c:v>315</c:v>
                </c:pt>
                <c:pt idx="6">
                  <c:v>311</c:v>
                </c:pt>
                <c:pt idx="7">
                  <c:v>315</c:v>
                </c:pt>
                <c:pt idx="8">
                  <c:v>367</c:v>
                </c:pt>
                <c:pt idx="9">
                  <c:v>341</c:v>
                </c:pt>
                <c:pt idx="10">
                  <c:v>359</c:v>
                </c:pt>
                <c:pt idx="11">
                  <c:v>371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'５年推移P12-17'!$C$44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'５年推移P12-17'!$D$44:$O$44</c:f>
              <c:numCache>
                <c:formatCode>#,##0;[Red]\-#,##0</c:formatCode>
                <c:ptCount val="12"/>
                <c:pt idx="0">
                  <c:v>349.94082008596575</c:v>
                </c:pt>
                <c:pt idx="1">
                  <c:v>348.28407359494037</c:v>
                </c:pt>
                <c:pt idx="2">
                  <c:v>365.35099586621573</c:v>
                </c:pt>
                <c:pt idx="3">
                  <c:v>380.89064448408124</c:v>
                </c:pt>
                <c:pt idx="4">
                  <c:v>388.73611601216584</c:v>
                </c:pt>
                <c:pt idx="5">
                  <c:v>381.98729205175601</c:v>
                </c:pt>
                <c:pt idx="6">
                  <c:v>394.40416746687151</c:v>
                </c:pt>
                <c:pt idx="7">
                  <c:v>376.11830968122291</c:v>
                </c:pt>
                <c:pt idx="8">
                  <c:v>374.52635885650614</c:v>
                </c:pt>
                <c:pt idx="9">
                  <c:v>377.87924305144884</c:v>
                </c:pt>
                <c:pt idx="10">
                  <c:v>386.48384750693458</c:v>
                </c:pt>
                <c:pt idx="11">
                  <c:v>379.15428995302068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'５年推移P12-17'!$C$45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'５年推移P12-17'!$D$45:$O$45</c:f>
              <c:numCache>
                <c:formatCode>#,##0;[Red]\-#,##0</c:formatCode>
                <c:ptCount val="12"/>
                <c:pt idx="0">
                  <c:v>349.78009192524735</c:v>
                </c:pt>
                <c:pt idx="1">
                  <c:v>369.97335301086696</c:v>
                </c:pt>
                <c:pt idx="2">
                  <c:v>370.74301103356464</c:v>
                </c:pt>
                <c:pt idx="3">
                  <c:v>371.44175788447961</c:v>
                </c:pt>
                <c:pt idx="4">
                  <c:v>377.57923753558589</c:v>
                </c:pt>
                <c:pt idx="5">
                  <c:v>376.64533148925545</c:v>
                </c:pt>
                <c:pt idx="6">
                  <c:v>385.5056827751169</c:v>
                </c:pt>
                <c:pt idx="7">
                  <c:v>386.02443352862457</c:v>
                </c:pt>
                <c:pt idx="8">
                  <c:v>397.55593389493038</c:v>
                </c:pt>
                <c:pt idx="9">
                  <c:v>409.48392619438334</c:v>
                </c:pt>
                <c:pt idx="10">
                  <c:v>414.49058378948752</c:v>
                </c:pt>
                <c:pt idx="11">
                  <c:v>397.72560424906402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'５年推移P12-17'!$C$46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'５年推移P12-17'!$D$46:$O$46</c:f>
              <c:numCache>
                <c:formatCode>#,##0;[Red]\-#,##0</c:formatCode>
                <c:ptCount val="12"/>
                <c:pt idx="0">
                  <c:v>365.23052764358101</c:v>
                </c:pt>
                <c:pt idx="1">
                  <c:v>365.56552677015975</c:v>
                </c:pt>
                <c:pt idx="2">
                  <c:v>356.17143936976225</c:v>
                </c:pt>
                <c:pt idx="3">
                  <c:v>385.30402779385264</c:v>
                </c:pt>
                <c:pt idx="4">
                  <c:v>400.38479764024112</c:v>
                </c:pt>
                <c:pt idx="5">
                  <c:v>389.33756264963961</c:v>
                </c:pt>
                <c:pt idx="6">
                  <c:v>373.71679182151502</c:v>
                </c:pt>
                <c:pt idx="7">
                  <c:v>370.93050186467946</c:v>
                </c:pt>
                <c:pt idx="8">
                  <c:v>383.92837292235453</c:v>
                </c:pt>
                <c:pt idx="9">
                  <c:v>373.15152886726224</c:v>
                </c:pt>
                <c:pt idx="10">
                  <c:v>390.40935547482115</c:v>
                </c:pt>
                <c:pt idx="11">
                  <c:v>425.37295023362265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'５年推移P12-17'!$C$47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'５年推移P12-17'!$D$47:$O$47</c:f>
              <c:numCache>
                <c:formatCode>#,##0;[Red]\-#,##0</c:formatCode>
                <c:ptCount val="12"/>
                <c:pt idx="0">
                  <c:v>385.47895278508457</c:v>
                </c:pt>
                <c:pt idx="1">
                  <c:v>403.83037381369792</c:v>
                </c:pt>
                <c:pt idx="2">
                  <c:v>401.24184840542864</c:v>
                </c:pt>
                <c:pt idx="3">
                  <c:v>401.31536445449382</c:v>
                </c:pt>
                <c:pt idx="4">
                  <c:v>405.27333221015721</c:v>
                </c:pt>
                <c:pt idx="5">
                  <c:v>378.3309505475861</c:v>
                </c:pt>
                <c:pt idx="6">
                  <c:v>404.86190971289079</c:v>
                </c:pt>
                <c:pt idx="7">
                  <c:v>409.32214038884428</c:v>
                </c:pt>
                <c:pt idx="8">
                  <c:v>401.09666076406484</c:v>
                </c:pt>
                <c:pt idx="9">
                  <c:v>385.54426512738615</c:v>
                </c:pt>
                <c:pt idx="10">
                  <c:v>393.44477659636379</c:v>
                </c:pt>
                <c:pt idx="11">
                  <c:v>400.4447563117252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6223479600528"/>
              <c:y val="0.92685191603118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995367062780205"/>
          <c:y val="3.68432133990064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127659902013237e-002"/>
          <c:y val="0.13111726685133887"/>
          <c:w val="0.88304477237127221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'５年推移P12-17'!$C$102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1.324541851924356e-003"/>
                  <c:y val="0.286701659349777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565973532289179e-017"/>
                  <c:y val="0.2340421708977773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210637953807999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6829504658964e-003"/>
                  <c:y val="0.222340062352888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589014583622968e-006"/>
                  <c:y val="0.222340062352888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'５年推移P12-17'!$D$101:$H$101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'５年推移P12-17'!$D$102:$H$102</c:f>
              <c:numCache>
                <c:formatCode>#,##0;[Red]\-#,##0</c:formatCode>
                <c:ptCount val="5"/>
                <c:pt idx="0">
                  <c:v>1743.9</c:v>
                </c:pt>
                <c:pt idx="1">
                  <c:v>1558.1</c:v>
                </c:pt>
                <c:pt idx="2">
                  <c:v>1781.1</c:v>
                </c:pt>
                <c:pt idx="3">
                  <c:v>1295</c:v>
                </c:pt>
                <c:pt idx="4">
                  <c:v>1326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'５年推移P12-17'!$C$103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093810415925982e-002"/>
                  <c:y val="-0.181382682445777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7735226857932668e-002"/>
                  <c:y val="-6.43615969968888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093810415925958e-002"/>
                  <c:y val="-0.128723193993777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3773051592513673e-002"/>
                  <c:y val="-7.021265126933329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773051592513673e-002"/>
                  <c:y val="-7.0212651269333237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'５年推移P12-17'!$D$101:$H$101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'５年推移P12-17'!$D$103:$H$103</c:f>
              <c:numCache>
                <c:formatCode>#,##0;[Red]\-#,##0</c:formatCode>
                <c:ptCount val="5"/>
                <c:pt idx="0">
                  <c:v>283</c:v>
                </c:pt>
                <c:pt idx="1">
                  <c:v>311.85107704867738</c:v>
                </c:pt>
                <c:pt idx="2">
                  <c:v>317.76454361266133</c:v>
                </c:pt>
                <c:pt idx="3">
                  <c:v>294</c:v>
                </c:pt>
                <c:pt idx="4">
                  <c:v>285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913731390270776"/>
              <c:y val="0.913205226078041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7.8574696991327974e-0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3249358474542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1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788600095888486"/>
          <c:y val="2.4930747922437674e-002"/>
          <c:w val="0.22451088684751844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619223525627388"/>
          <c:y val="1.867220501437236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6137847553518589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'５年推移P12-17'!$C$81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'５年推移P12-17'!$D$81:$O$81</c:f>
              <c:numCache>
                <c:formatCode>#,##0;[Red]\-#,##0</c:formatCode>
                <c:ptCount val="12"/>
                <c:pt idx="0">
                  <c:v>277</c:v>
                </c:pt>
                <c:pt idx="1">
                  <c:v>256</c:v>
                </c:pt>
                <c:pt idx="2">
                  <c:v>251</c:v>
                </c:pt>
                <c:pt idx="3">
                  <c:v>258</c:v>
                </c:pt>
                <c:pt idx="4">
                  <c:v>269</c:v>
                </c:pt>
                <c:pt idx="5">
                  <c:v>275</c:v>
                </c:pt>
                <c:pt idx="6">
                  <c:v>256</c:v>
                </c:pt>
                <c:pt idx="7">
                  <c:v>261</c:v>
                </c:pt>
                <c:pt idx="8">
                  <c:v>344</c:v>
                </c:pt>
                <c:pt idx="9">
                  <c:v>277</c:v>
                </c:pt>
                <c:pt idx="10">
                  <c:v>279</c:v>
                </c:pt>
                <c:pt idx="11">
                  <c:v>331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'５年推移P12-17'!$C$82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'５年推移P12-17'!$D$82:$O$82</c:f>
              <c:numCache>
                <c:formatCode>#,##0;[Red]\-#,##0</c:formatCode>
                <c:ptCount val="12"/>
                <c:pt idx="0">
                  <c:v>333.38891428181603</c:v>
                </c:pt>
                <c:pt idx="1">
                  <c:v>264.90001907892804</c:v>
                </c:pt>
                <c:pt idx="2">
                  <c:v>272.22189670496067</c:v>
                </c:pt>
                <c:pt idx="3">
                  <c:v>292.40693966175297</c:v>
                </c:pt>
                <c:pt idx="4">
                  <c:v>321.04150283503787</c:v>
                </c:pt>
                <c:pt idx="5">
                  <c:v>310.51697001342683</c:v>
                </c:pt>
                <c:pt idx="6">
                  <c:v>319.80300101908142</c:v>
                </c:pt>
                <c:pt idx="7">
                  <c:v>318.15868697859992</c:v>
                </c:pt>
                <c:pt idx="8">
                  <c:v>330.65459865362334</c:v>
                </c:pt>
                <c:pt idx="9">
                  <c:v>329.72896345957378</c:v>
                </c:pt>
                <c:pt idx="10">
                  <c:v>325.45748671895467</c:v>
                </c:pt>
                <c:pt idx="11">
                  <c:v>312.72563486007346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'５年推移P12-17'!$C$83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'５年推移P12-17'!$D$83:$O$83</c:f>
              <c:numCache>
                <c:formatCode>#,##0;[Red]\-#,##0</c:formatCode>
                <c:ptCount val="12"/>
                <c:pt idx="0">
                  <c:v>301.72093750409658</c:v>
                </c:pt>
                <c:pt idx="1">
                  <c:v>307.67485799615991</c:v>
                </c:pt>
                <c:pt idx="2">
                  <c:v>319.32923276376931</c:v>
                </c:pt>
                <c:pt idx="3">
                  <c:v>336.38986461745571</c:v>
                </c:pt>
                <c:pt idx="4">
                  <c:v>336.19429492496573</c:v>
                </c:pt>
                <c:pt idx="5">
                  <c:v>340.27868429440957</c:v>
                </c:pt>
                <c:pt idx="6">
                  <c:v>320.91626193267462</c:v>
                </c:pt>
                <c:pt idx="7">
                  <c:v>310.1346054736473</c:v>
                </c:pt>
                <c:pt idx="8">
                  <c:v>306.47087034779929</c:v>
                </c:pt>
                <c:pt idx="9">
                  <c:v>302.76237041879807</c:v>
                </c:pt>
                <c:pt idx="10">
                  <c:v>330.29545645866023</c:v>
                </c:pt>
                <c:pt idx="11">
                  <c:v>329.30579083238945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'５年推移P12-17'!$C$84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'５年推移P12-17'!$D$84:$O$84</c:f>
              <c:numCache>
                <c:formatCode>#,##0;[Red]\-#,##0</c:formatCode>
                <c:ptCount val="12"/>
                <c:pt idx="0">
                  <c:v>310.62812092959115</c:v>
                </c:pt>
                <c:pt idx="1">
                  <c:v>293.90610801788353</c:v>
                </c:pt>
                <c:pt idx="2">
                  <c:v>285.81018412752627</c:v>
                </c:pt>
                <c:pt idx="3">
                  <c:v>286.60052275738798</c:v>
                </c:pt>
                <c:pt idx="4">
                  <c:v>300.39865299729604</c:v>
                </c:pt>
                <c:pt idx="5">
                  <c:v>298.96059308557352</c:v>
                </c:pt>
                <c:pt idx="6">
                  <c:v>298.84936368868711</c:v>
                </c:pt>
                <c:pt idx="7">
                  <c:v>290.5492111992549</c:v>
                </c:pt>
                <c:pt idx="8">
                  <c:v>297.01388028086853</c:v>
                </c:pt>
                <c:pt idx="9">
                  <c:v>288.46292746660288</c:v>
                </c:pt>
                <c:pt idx="10">
                  <c:v>286.69953760020286</c:v>
                </c:pt>
                <c:pt idx="11">
                  <c:v>293.42155456457868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'５年推移P12-17'!$C$85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'５年推移P12-17'!$D$85:$O$85</c:f>
              <c:numCache>
                <c:formatCode>#,##0;[Red]\-#,##0</c:formatCode>
                <c:ptCount val="12"/>
                <c:pt idx="0">
                  <c:v>285.39189590073954</c:v>
                </c:pt>
                <c:pt idx="1">
                  <c:v>285.30731401030579</c:v>
                </c:pt>
                <c:pt idx="2">
                  <c:v>281.53846957666661</c:v>
                </c:pt>
                <c:pt idx="3">
                  <c:v>254.25093079536464</c:v>
                </c:pt>
                <c:pt idx="4">
                  <c:v>282.02594931707523</c:v>
                </c:pt>
                <c:pt idx="5">
                  <c:v>294.22726785535235</c:v>
                </c:pt>
                <c:pt idx="6">
                  <c:v>300.23396744116957</c:v>
                </c:pt>
                <c:pt idx="7">
                  <c:v>299.18909630527804</c:v>
                </c:pt>
                <c:pt idx="8">
                  <c:v>308.10082871404842</c:v>
                </c:pt>
                <c:pt idx="9">
                  <c:v>285.81391162512995</c:v>
                </c:pt>
                <c:pt idx="10">
                  <c:v>287.66277471728313</c:v>
                </c:pt>
                <c:pt idx="11">
                  <c:v>273.73394308918347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1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780007456783399"/>
          <c:y val="3.258375748057952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665417262858244e-002"/>
          <c:y val="0.16430471782607589"/>
          <c:w val="0.89667156210480514"/>
          <c:h val="0.72027611018359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'５年推移P12-17'!$C$141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.1438309816086985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37838024041669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37838024041669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37838024041669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664167422692203e-017"/>
                  <c:y val="0.13783802404166934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'５年推移P12-17'!$D$140:$H$140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'５年推移P12-17'!$D$141:$H$141</c:f>
              <c:numCache>
                <c:formatCode>#,##0;[Red]\-#,##0</c:formatCode>
                <c:ptCount val="5"/>
                <c:pt idx="0">
                  <c:v>5201</c:v>
                </c:pt>
                <c:pt idx="1">
                  <c:v>7287</c:v>
                </c:pt>
                <c:pt idx="2">
                  <c:v>4348</c:v>
                </c:pt>
                <c:pt idx="3">
                  <c:v>10347</c:v>
                </c:pt>
                <c:pt idx="4">
                  <c:v>15814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'５年推移P12-17'!$C$142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8349217839572557e-002"/>
                  <c:y val="9.3516563685319756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1997045733682743e-002"/>
                  <c:y val="7.4143738491869865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399433716137807e-002"/>
                  <c:y val="7.5537690984232381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18070455084823e-002"/>
                  <c:y val="6.9544733417203283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816417022842488e-002"/>
                  <c:y val="8.1530648551261492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'５年推移P12-17'!$D$140:$H$140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'５年推移P12-17'!$D$142:$H$142</c:f>
              <c:numCache>
                <c:formatCode>#,##0;[Red]\-#,##0</c:formatCode>
                <c:ptCount val="5"/>
                <c:pt idx="0">
                  <c:v>964</c:v>
                </c:pt>
                <c:pt idx="1">
                  <c:v>926.5246329079182</c:v>
                </c:pt>
                <c:pt idx="2">
                  <c:v>963.95032198712056</c:v>
                </c:pt>
                <c:pt idx="3">
                  <c:v>897</c:v>
                </c:pt>
                <c:pt idx="4">
                  <c:v>973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8444317895589886"/>
              <c:y val="0.899354810565576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Kg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4592299745563794e-002"/>
              <c:y val="4.33979686057248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0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3646781115389921"/>
              <c:y val="2.0820100851566239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757050297384128"/>
          <c:y val="1.6638243374478681e-002"/>
          <c:w val="0.21768347140653593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ysClr val="windowText" lastClr="000000"/>
                </a:solidFill>
                <a:latin typeface="+mj-ea"/>
                <a:ea typeface="+mj-ea"/>
                <a:cs typeface="ＭＳ Ｐゴシック"/>
              </a:rPr>
              <a:t>H30 </a:t>
            </a:r>
            <a:r>
              <a:rPr lang="ja-JP" altLang="en-US" sz="1050" b="0" i="0" u="none" strike="noStrike" baseline="0">
                <a:solidFill>
                  <a:sysClr val="windowText" lastClr="000000"/>
                </a:solidFill>
                <a:latin typeface="+mj-ea"/>
                <a:ea typeface="+mj-ea"/>
                <a:cs typeface="ＭＳ Ｐゴシック"/>
              </a:rPr>
              <a:t>月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70735681295652"/>
          <c:y val="5.70428696412948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23435783005076e-002"/>
          <c:y val="0.14351860168223801"/>
          <c:w val="0.87847939409428533"/>
          <c:h val="0.72409079055523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'概要P.1-5'!$AM$46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0.50909365264511952"/>
                  <c:y val="0.11211370508510995"/>
                </c:manualLayout>
              </c:layout>
              <c:tx>
                <c:rich>
                  <a:bodyPr horzOverflow="overflow"/>
                  <a:lstStyle/>
                  <a:p>
                    <a:pPr>
                      <a:defRPr sz="11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1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61</a:t>
                    </a:r>
                    <a:endParaRPr lang="ja-JP" altLang="en-US" sz="1100" b="1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7.0363573374475907e-002"/>
                  <c:y val="0.16437076944329321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40</a:t>
                    </a:r>
                    <a:endParaRPr lang="ja-JP" altLang="en-US" sz="11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1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'概要P.1-5'!$AN$46:$AY$46</c:f>
              <c:numCache>
                <c:formatCode>#,##0;[Red]\-#,##0</c:formatCode>
                <c:ptCount val="12"/>
                <c:pt idx="0">
                  <c:v>48136.060000000005</c:v>
                </c:pt>
                <c:pt idx="1">
                  <c:v>49112.7</c:v>
                </c:pt>
                <c:pt idx="2">
                  <c:v>52814.82</c:v>
                </c:pt>
                <c:pt idx="3">
                  <c:v>48914.2</c:v>
                </c:pt>
                <c:pt idx="4">
                  <c:v>49324.41</c:v>
                </c:pt>
                <c:pt idx="5">
                  <c:v>48388.74</c:v>
                </c:pt>
                <c:pt idx="6">
                  <c:v>40261.340000000004</c:v>
                </c:pt>
                <c:pt idx="7">
                  <c:v>40108.6</c:v>
                </c:pt>
                <c:pt idx="8">
                  <c:v>45945.84</c:v>
                </c:pt>
                <c:pt idx="9">
                  <c:v>60727.94</c:v>
                </c:pt>
                <c:pt idx="10">
                  <c:v>58079.18</c:v>
                </c:pt>
                <c:pt idx="11">
                  <c:v>50178.04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'概要P.1-5'!$AM$47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>
                    <a:alpha val="94000"/>
                  </a:srgbClr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0.18597183697160921"/>
                  <c:y val="0.13951773572163129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+mj-ea"/>
                        <a:ea typeface="+mj-ea"/>
                        <a:cs typeface="ＭＳ Ｐゴシック"/>
                      </a:rPr>
                      <a:t>378</a:t>
                    </a:r>
                    <a:endParaRPr lang="en-US" altLang="ja-JP" sz="1100" b="1" i="0" u="none" strike="noStrike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32933786215322969"/>
                  <c:y val="-0.10971742567266811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baseline="0">
                        <a:solidFill>
                          <a:sysClr val="windowText" lastClr="000000"/>
                        </a:solidFill>
                        <a:latin typeface="+mj-ea"/>
                        <a:ea typeface="+mj-ea"/>
                        <a:cs typeface="ＭＳ Ｐゴシック"/>
                      </a:rPr>
                      <a:t>409</a:t>
                    </a:r>
                    <a:endParaRPr lang="ja-JP" altLang="en-US" sz="1100" b="1" i="0" u="none" strike="noStrike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100" b="1">
                    <a:solidFill>
                      <a:sysClr val="windowText" lastClr="000000"/>
                    </a:solidFill>
                    <a:latin typeface="+mj-ea"/>
                    <a:ea typeface="+mj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'概要P.1-5'!$AN$47:$AY$47</c:f>
              <c:numCache>
                <c:formatCode>#,##0;[Red]\-#,##0</c:formatCode>
                <c:ptCount val="12"/>
                <c:pt idx="0">
                  <c:v>385.47895278508457</c:v>
                </c:pt>
                <c:pt idx="1">
                  <c:v>403.83037381369792</c:v>
                </c:pt>
                <c:pt idx="2">
                  <c:v>401.24184840542864</c:v>
                </c:pt>
                <c:pt idx="3">
                  <c:v>401.31536445449382</c:v>
                </c:pt>
                <c:pt idx="4">
                  <c:v>405.27333221015721</c:v>
                </c:pt>
                <c:pt idx="5">
                  <c:v>378.3309505475861</c:v>
                </c:pt>
                <c:pt idx="6">
                  <c:v>404.86190971289079</c:v>
                </c:pt>
                <c:pt idx="7">
                  <c:v>409.32214038884428</c:v>
                </c:pt>
                <c:pt idx="8">
                  <c:v>401.09666076406484</c:v>
                </c:pt>
                <c:pt idx="9">
                  <c:v>385.54426512738615</c:v>
                </c:pt>
                <c:pt idx="10">
                  <c:v>393.44477659636379</c:v>
                </c:pt>
                <c:pt idx="11">
                  <c:v>400.4447563117252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111225050357081"/>
              <c:y val="0.906420469371153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ﾄﾝ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)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3.2849498463854807e-002"/>
              <c:y val="1.062393516599898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00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5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506866874198868"/>
              <c:y val="3.7525133919663551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1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978827736230557"/>
          <c:y val="2.5000000000000001e-002"/>
          <c:w val="0.29245926780936082"/>
          <c:h val="8.6111402741324006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010506021504381"/>
          <c:y val="1.245185467422361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4822876700211e-002"/>
          <c:y val="0.13277623026926649"/>
          <c:w val="0.91822534860184324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'５年推移P12-17'!$C$120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'５年推移P12-17'!$D$120:$O$120</c:f>
              <c:numCache>
                <c:formatCode>#,##0;[Red]\-#,##0</c:formatCode>
                <c:ptCount val="12"/>
                <c:pt idx="0">
                  <c:v>814</c:v>
                </c:pt>
                <c:pt idx="1">
                  <c:v>836</c:v>
                </c:pt>
                <c:pt idx="2">
                  <c:v>810</c:v>
                </c:pt>
                <c:pt idx="3">
                  <c:v>607</c:v>
                </c:pt>
                <c:pt idx="4">
                  <c:v>700</c:v>
                </c:pt>
                <c:pt idx="5">
                  <c:v>700</c:v>
                </c:pt>
                <c:pt idx="6">
                  <c:v>1206</c:v>
                </c:pt>
                <c:pt idx="7">
                  <c:v>1389</c:v>
                </c:pt>
                <c:pt idx="8">
                  <c:v>1344</c:v>
                </c:pt>
                <c:pt idx="9">
                  <c:v>1212</c:v>
                </c:pt>
                <c:pt idx="10">
                  <c:v>837</c:v>
                </c:pt>
                <c:pt idx="11">
                  <c:v>1096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'５年推移P12-17'!$C$121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'５年推移P12-17'!$D$121:$O$121</c:f>
              <c:numCache>
                <c:formatCode>#,##0;[Red]\-#,##0</c:formatCode>
                <c:ptCount val="12"/>
                <c:pt idx="0">
                  <c:v>990</c:v>
                </c:pt>
                <c:pt idx="1">
                  <c:v>1018</c:v>
                </c:pt>
                <c:pt idx="2">
                  <c:v>1006</c:v>
                </c:pt>
                <c:pt idx="3">
                  <c:v>919</c:v>
                </c:pt>
                <c:pt idx="4">
                  <c:v>1121</c:v>
                </c:pt>
                <c:pt idx="5">
                  <c:v>1145</c:v>
                </c:pt>
                <c:pt idx="6">
                  <c:v>1322</c:v>
                </c:pt>
                <c:pt idx="7">
                  <c:v>1329</c:v>
                </c:pt>
                <c:pt idx="8">
                  <c:v>1171</c:v>
                </c:pt>
                <c:pt idx="9">
                  <c:v>1044</c:v>
                </c:pt>
                <c:pt idx="10">
                  <c:v>825</c:v>
                </c:pt>
                <c:pt idx="11">
                  <c:v>695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'５年推移P12-17'!$C$122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'５年推移P12-17'!$D$122:$O$122</c:f>
              <c:numCache>
                <c:formatCode>#,##0;[Red]\-#,##0</c:formatCode>
                <c:ptCount val="12"/>
                <c:pt idx="0">
                  <c:v>872.01058201058197</c:v>
                </c:pt>
                <c:pt idx="1">
                  <c:v>841.27884615384619</c:v>
                </c:pt>
                <c:pt idx="2">
                  <c:v>869.70157068062827</c:v>
                </c:pt>
                <c:pt idx="3">
                  <c:v>1015.4545454545455</c:v>
                </c:pt>
                <c:pt idx="4">
                  <c:v>1224</c:v>
                </c:pt>
                <c:pt idx="5">
                  <c:v>1137.8924731182797</c:v>
                </c:pt>
                <c:pt idx="6">
                  <c:v>1038.7323943661972</c:v>
                </c:pt>
                <c:pt idx="7">
                  <c:v>982.5</c:v>
                </c:pt>
                <c:pt idx="8">
                  <c:v>1196.5492957746478</c:v>
                </c:pt>
                <c:pt idx="9">
                  <c:v>940</c:v>
                </c:pt>
                <c:pt idx="10">
                  <c:v>971.70439414114514</c:v>
                </c:pt>
                <c:pt idx="11">
                  <c:v>923.9489489489489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'５年推移P12-17'!$C$123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'５年推移P12-17'!$D$123:$O$123</c:f>
              <c:numCache>
                <c:formatCode>#,##0;[Red]\-#,##0</c:formatCode>
                <c:ptCount val="12"/>
                <c:pt idx="0">
                  <c:v>913.80897250361795</c:v>
                </c:pt>
                <c:pt idx="1">
                  <c:v>981.75672514619885</c:v>
                </c:pt>
                <c:pt idx="2">
                  <c:v>937.34039735099338</c:v>
                </c:pt>
                <c:pt idx="3">
                  <c:v>862.35398230088492</c:v>
                </c:pt>
                <c:pt idx="4">
                  <c:v>713.62403100775191</c:v>
                </c:pt>
                <c:pt idx="5">
                  <c:v>798.51957295373666</c:v>
                </c:pt>
                <c:pt idx="6">
                  <c:v>878.01333333333332</c:v>
                </c:pt>
                <c:pt idx="7">
                  <c:v>901.51633986928107</c:v>
                </c:pt>
                <c:pt idx="8">
                  <c:v>862.28546787408368</c:v>
                </c:pt>
                <c:pt idx="9">
                  <c:v>834.31983805668017</c:v>
                </c:pt>
                <c:pt idx="10">
                  <c:v>842.68438538205976</c:v>
                </c:pt>
                <c:pt idx="11">
                  <c:v>953.19069500287196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'５年推移P12-17'!$C$124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'５年推移P12-17'!$D$124:$O$124</c:f>
              <c:numCache>
                <c:formatCode>#,##0;[Red]\-#,##0</c:formatCode>
                <c:ptCount val="12"/>
                <c:pt idx="0">
                  <c:v>961.84300341296932</c:v>
                </c:pt>
                <c:pt idx="1">
                  <c:v>924.29077117572695</c:v>
                </c:pt>
                <c:pt idx="2">
                  <c:v>866.4749034749035</c:v>
                </c:pt>
                <c:pt idx="3">
                  <c:v>773.63430127041738</c:v>
                </c:pt>
                <c:pt idx="4">
                  <c:v>726.75741710296688</c:v>
                </c:pt>
                <c:pt idx="5">
                  <c:v>690.91250000000002</c:v>
                </c:pt>
                <c:pt idx="6">
                  <c:v>737.64928909952607</c:v>
                </c:pt>
                <c:pt idx="7">
                  <c:v>888.92485549132948</c:v>
                </c:pt>
                <c:pt idx="8">
                  <c:v>1028.4735935706085</c:v>
                </c:pt>
                <c:pt idx="9">
                  <c:v>1015.4580040971614</c:v>
                </c:pt>
                <c:pt idx="10">
                  <c:v>1136.7757575757576</c:v>
                </c:pt>
                <c:pt idx="11">
                  <c:v>1106.5184277335202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6223479600528"/>
              <c:y val="0.916434356455257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6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j-ea"/>
                <a:ea typeface="+mj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j-ea"/>
              <a:ea typeface="+mj-ea"/>
              <a:cs typeface="HG丸ｺﾞｼｯｸM-PRO"/>
            </a:endParaRPr>
          </a:p>
        </c:rich>
      </c:tx>
      <c:layout>
        <c:manualLayout>
          <c:xMode val="edge"/>
          <c:yMode val="edge"/>
          <c:x val="0.25248823530454723"/>
          <c:y val="3.68432133990064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29767791570862e-002"/>
          <c:y val="0.1311170584031966"/>
          <c:w val="0.91210075364525312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'５年推移P12-17'!$C$179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1.3245418519243803e-003"/>
                  <c:y val="0.1521274110835552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426027155744607e-017"/>
                  <c:y val="0.13457424826622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462763568111108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414501769459636e-003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852054311489214e-017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'５年推移P12-17'!$D$178:$H$178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'５年推移P12-17'!$D$179:$H$179</c:f>
              <c:numCache>
                <c:formatCode>#,##0;[Red]\-#,##0</c:formatCode>
                <c:ptCount val="5"/>
                <c:pt idx="0">
                  <c:v>40.9</c:v>
                </c:pt>
                <c:pt idx="1">
                  <c:v>36.9</c:v>
                </c:pt>
                <c:pt idx="2">
                  <c:v>38.1</c:v>
                </c:pt>
                <c:pt idx="3">
                  <c:v>31</c:v>
                </c:pt>
                <c:pt idx="4">
                  <c:v>14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'５年推移P12-17'!$C$180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097565022750311e-002"/>
                  <c:y val="5.851054272444431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0391977823623385e-002"/>
                  <c:y val="8.191452945775469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093776680986654e-002"/>
                  <c:y val="7.021265126933320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5093776680986654e-002"/>
                  <c:y val="7.60637055417777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178900444618464e-002"/>
                  <c:y val="6.43615969968888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'５年推移P12-17'!$D$178:$H$178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'５年推移P12-17'!$D$180:$H$180</c:f>
              <c:numCache>
                <c:formatCode>#,##0;[Red]\-#,##0</c:formatCode>
                <c:ptCount val="5"/>
                <c:pt idx="0">
                  <c:v>1069</c:v>
                </c:pt>
                <c:pt idx="1">
                  <c:v>1104.5095066727054</c:v>
                </c:pt>
                <c:pt idx="2">
                  <c:v>1141.1171857677225</c:v>
                </c:pt>
                <c:pt idx="3">
                  <c:v>1264</c:v>
                </c:pt>
                <c:pt idx="4">
                  <c:v>1068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300"/>
          <c:min val="0"/>
        </c:scaling>
        <c:delete val="0"/>
        <c:axPos val="r"/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4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914685319048716"/>
          <c:y val="2.4930747922437674e-002"/>
          <c:w val="0.25325007565570878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505844922539933"/>
          <c:y val="1.867220501437236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'５年推移P12-17'!$C$158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'５年推移P12-17'!$D$158:$O$158</c:f>
              <c:numCache>
                <c:formatCode>#,##0;[Red]\-#,##0</c:formatCode>
                <c:ptCount val="12"/>
                <c:pt idx="0">
                  <c:v>790</c:v>
                </c:pt>
                <c:pt idx="1">
                  <c:v>857</c:v>
                </c:pt>
                <c:pt idx="2">
                  <c:v>1078</c:v>
                </c:pt>
                <c:pt idx="3">
                  <c:v>1103</c:v>
                </c:pt>
                <c:pt idx="4">
                  <c:v>1154</c:v>
                </c:pt>
                <c:pt idx="5">
                  <c:v>1161</c:v>
                </c:pt>
                <c:pt idx="6">
                  <c:v>1129</c:v>
                </c:pt>
                <c:pt idx="7">
                  <c:v>1123</c:v>
                </c:pt>
                <c:pt idx="8">
                  <c:v>1166</c:v>
                </c:pt>
                <c:pt idx="9">
                  <c:v>1148</c:v>
                </c:pt>
                <c:pt idx="10">
                  <c:v>1115</c:v>
                </c:pt>
                <c:pt idx="11">
                  <c:v>1074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'５年推移P12-17'!$C$159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'５年推移P12-17'!$D$159:$O$159</c:f>
              <c:numCache>
                <c:formatCode>#,##0;[Red]\-#,##0</c:formatCode>
                <c:ptCount val="12"/>
                <c:pt idx="0">
                  <c:v>1132.9087936046512</c:v>
                </c:pt>
                <c:pt idx="1">
                  <c:v>1052.8294152777025</c:v>
                </c:pt>
                <c:pt idx="2">
                  <c:v>1123.3827283481726</c:v>
                </c:pt>
                <c:pt idx="3">
                  <c:v>1100.2147623019184</c:v>
                </c:pt>
                <c:pt idx="4">
                  <c:v>1122.8807606931052</c:v>
                </c:pt>
                <c:pt idx="5">
                  <c:v>1120.3807594229224</c:v>
                </c:pt>
                <c:pt idx="6">
                  <c:v>1055.304820415879</c:v>
                </c:pt>
                <c:pt idx="7">
                  <c:v>1108.426864772613</c:v>
                </c:pt>
                <c:pt idx="8">
                  <c:v>1109.7961984143119</c:v>
                </c:pt>
                <c:pt idx="9">
                  <c:v>1117.1990726980919</c:v>
                </c:pt>
                <c:pt idx="10">
                  <c:v>1172.3479029930643</c:v>
                </c:pt>
                <c:pt idx="11">
                  <c:v>1076.4716474066111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'５年推移P12-17'!$C$160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'５年推移P12-17'!$D$160:$O$160</c:f>
              <c:numCache>
                <c:formatCode>#,##0;[Red]\-#,##0</c:formatCode>
                <c:ptCount val="12"/>
                <c:pt idx="0">
                  <c:v>1152.8492654623267</c:v>
                </c:pt>
                <c:pt idx="1">
                  <c:v>1146.6269300836591</c:v>
                </c:pt>
                <c:pt idx="2">
                  <c:v>1117.0032244008714</c:v>
                </c:pt>
                <c:pt idx="3">
                  <c:v>1145.1754781260704</c:v>
                </c:pt>
                <c:pt idx="4">
                  <c:v>1105.4394942210806</c:v>
                </c:pt>
                <c:pt idx="5">
                  <c:v>1165.0204793028322</c:v>
                </c:pt>
                <c:pt idx="6">
                  <c:v>1102.7367697872253</c:v>
                </c:pt>
                <c:pt idx="7">
                  <c:v>938.44653627191258</c:v>
                </c:pt>
                <c:pt idx="8">
                  <c:v>935.16670564430035</c:v>
                </c:pt>
                <c:pt idx="9">
                  <c:v>1309.3881469215353</c:v>
                </c:pt>
                <c:pt idx="10">
                  <c:v>1298.3868980241004</c:v>
                </c:pt>
                <c:pt idx="11">
                  <c:v>1306.436954598862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'５年推移P12-17'!$C$161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'５年推移P12-17'!$D$161:$O$161</c:f>
              <c:numCache>
                <c:formatCode>#,##0;[Red]\-#,##0</c:formatCode>
                <c:ptCount val="12"/>
                <c:pt idx="0">
                  <c:v>1233.2319168090542</c:v>
                </c:pt>
                <c:pt idx="1">
                  <c:v>1251.1407224272393</c:v>
                </c:pt>
                <c:pt idx="2">
                  <c:v>1252.8949294302142</c:v>
                </c:pt>
                <c:pt idx="3">
                  <c:v>1293.0764848312208</c:v>
                </c:pt>
                <c:pt idx="4">
                  <c:v>1291.3723723135395</c:v>
                </c:pt>
                <c:pt idx="5">
                  <c:v>1287.2279830280452</c:v>
                </c:pt>
                <c:pt idx="6">
                  <c:v>1254.8957212690864</c:v>
                </c:pt>
                <c:pt idx="7">
                  <c:v>1237.1600519214883</c:v>
                </c:pt>
                <c:pt idx="8">
                  <c:v>1164.2751392739945</c:v>
                </c:pt>
                <c:pt idx="9">
                  <c:v>1344.8381749978191</c:v>
                </c:pt>
                <c:pt idx="10">
                  <c:v>1316.4321115126484</c:v>
                </c:pt>
                <c:pt idx="11">
                  <c:v>1337.1633640193479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'５年推移P12-17'!$C$162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'５年推移P12-17'!$D$162:$O$162</c:f>
              <c:numCache>
                <c:formatCode>#,##0;[Red]\-#,##0</c:formatCode>
                <c:ptCount val="12"/>
                <c:pt idx="0">
                  <c:v>1156.8704318936877</c:v>
                </c:pt>
                <c:pt idx="1">
                  <c:v>1118.6036895674301</c:v>
                </c:pt>
                <c:pt idx="2">
                  <c:v>1104.963472281908</c:v>
                </c:pt>
                <c:pt idx="3">
                  <c:v>1080.6586826347307</c:v>
                </c:pt>
                <c:pt idx="4">
                  <c:v>1001.1588490342924</c:v>
                </c:pt>
                <c:pt idx="5">
                  <c:v>1010.999203821656</c:v>
                </c:pt>
                <c:pt idx="6">
                  <c:v>986.06634304207125</c:v>
                </c:pt>
                <c:pt idx="7">
                  <c:v>995.93519790235985</c:v>
                </c:pt>
                <c:pt idx="8">
                  <c:v>1055.1909940052976</c:v>
                </c:pt>
                <c:pt idx="9">
                  <c:v>1114.7811824349512</c:v>
                </c:pt>
                <c:pt idx="10">
                  <c:v>1104.1992572821166</c:v>
                </c:pt>
                <c:pt idx="11">
                  <c:v>1130.064561158611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084601620496449"/>
          <c:y val="3.258375748057951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022322370529432e-002"/>
          <c:y val="0.13030927649507637"/>
          <c:w val="0.90326084328479073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'５年推移P12-17'!$C$218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3.8504950591904348e-006"/>
                  <c:y val="0.227732387547106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25506907267799e-003"/>
                  <c:y val="0.251704217815222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2097535148460188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16564122086087e-003"/>
                  <c:y val="0.221739429980077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6357159017328683e-003"/>
                  <c:y val="0.149823939175727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'５年推移P12-17'!$D$217:$H$217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H29.</c:v>
                </c:pt>
                <c:pt idx="4">
                  <c:v>H30.</c:v>
                </c:pt>
              </c:strCache>
            </c:strRef>
          </c:cat>
          <c:val>
            <c:numRef>
              <c:f>'５年推移P12-17'!$D$218:$H$218</c:f>
              <c:numCache>
                <c:formatCode>#,##0_);\(#,##0\)</c:formatCode>
                <c:ptCount val="5"/>
                <c:pt idx="0">
                  <c:v>1022.2</c:v>
                </c:pt>
                <c:pt idx="1">
                  <c:v>989.4</c:v>
                </c:pt>
                <c:pt idx="2">
                  <c:v>973.8</c:v>
                </c:pt>
                <c:pt idx="3">
                  <c:v>1000</c:v>
                </c:pt>
                <c:pt idx="4">
                  <c:v>792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'５年推移P12-17'!$C$219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039249032745233e-002"/>
                  <c:y val="-0.1678028118768150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3717592620536625e-002"/>
                  <c:y val="-0.119859151340582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039249032745233e-002"/>
                  <c:y val="-0.101880278639494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1074279796119505e-002"/>
                  <c:y val="-0.119859151340582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372144311559601e-002"/>
                  <c:y val="-8.9894363505436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'５年推移P12-17'!$D$217:$H$217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H29.</c:v>
                </c:pt>
                <c:pt idx="4">
                  <c:v>H30.</c:v>
                </c:pt>
              </c:strCache>
            </c:strRef>
          </c:cat>
          <c:val>
            <c:numRef>
              <c:f>'５年推移P12-17'!$D$219:$H$219</c:f>
              <c:numCache>
                <c:formatCode>#,##0_);\(#,##0\)</c:formatCode>
                <c:ptCount val="5"/>
                <c:pt idx="0">
                  <c:v>597</c:v>
                </c:pt>
                <c:pt idx="1">
                  <c:v>633.15119251166311</c:v>
                </c:pt>
                <c:pt idx="2">
                  <c:v>622.50829424486358</c:v>
                </c:pt>
                <c:pt idx="3">
                  <c:v>648</c:v>
                </c:pt>
                <c:pt idx="4">
                  <c:v>768.65538432030985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18860297173468"/>
              <c:y val="0.911340563262509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（トン）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9.2773282682654494e-003"/>
              <c:y val="0.1033277636409927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43749664989386"/>
              <c:y val="2.8412209152725971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288884536557535"/>
          <c:y val="2.8624192059095107e-002"/>
          <c:w val="0.26236513641055187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438258540275065"/>
          <c:y val="1.1662745043353864e-0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4822876700211e-002"/>
          <c:y val="0.13277623026926649"/>
          <c:w val="0.93792898725883067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'５年推移P12-17'!$C$197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'５年推移P12-17'!$D$197:$O$197</c:f>
              <c:numCache>
                <c:formatCode>#,##0;[Red]\-#,##0</c:formatCode>
                <c:ptCount val="12"/>
                <c:pt idx="0">
                  <c:v>659</c:v>
                </c:pt>
                <c:pt idx="1">
                  <c:v>612</c:v>
                </c:pt>
                <c:pt idx="2">
                  <c:v>606</c:v>
                </c:pt>
                <c:pt idx="3">
                  <c:v>547</c:v>
                </c:pt>
                <c:pt idx="4">
                  <c:v>506</c:v>
                </c:pt>
                <c:pt idx="5">
                  <c:v>444</c:v>
                </c:pt>
                <c:pt idx="6">
                  <c:v>398</c:v>
                </c:pt>
                <c:pt idx="7">
                  <c:v>425</c:v>
                </c:pt>
                <c:pt idx="8">
                  <c:v>697</c:v>
                </c:pt>
                <c:pt idx="9">
                  <c:v>714</c:v>
                </c:pt>
                <c:pt idx="10">
                  <c:v>715</c:v>
                </c:pt>
                <c:pt idx="11">
                  <c:v>785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'５年推移P12-17'!$C$198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'５年推移P12-17'!$D$198:$O$198</c:f>
              <c:numCache>
                <c:formatCode>#,##0;[Red]\-#,##0</c:formatCode>
                <c:ptCount val="12"/>
                <c:pt idx="0">
                  <c:v>701.60501950161552</c:v>
                </c:pt>
                <c:pt idx="1">
                  <c:v>617.29825647090058</c:v>
                </c:pt>
                <c:pt idx="2">
                  <c:v>556.20976874895143</c:v>
                </c:pt>
                <c:pt idx="3">
                  <c:v>573.29509244211079</c:v>
                </c:pt>
                <c:pt idx="4">
                  <c:v>599.83811337924442</c:v>
                </c:pt>
                <c:pt idx="5">
                  <c:v>520.9329964487099</c:v>
                </c:pt>
                <c:pt idx="6">
                  <c:v>501.22757963096586</c:v>
                </c:pt>
                <c:pt idx="7">
                  <c:v>553.34174143093549</c:v>
                </c:pt>
                <c:pt idx="8">
                  <c:v>704.06562672458745</c:v>
                </c:pt>
                <c:pt idx="9">
                  <c:v>747.59162604451819</c:v>
                </c:pt>
                <c:pt idx="10">
                  <c:v>761.61394768200648</c:v>
                </c:pt>
                <c:pt idx="11">
                  <c:v>672.95661995464138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'５年推移P12-17'!$C$199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'５年推移P12-17'!$D$199:$O$199</c:f>
              <c:numCache>
                <c:formatCode>#,##0;[Red]\-#,##0</c:formatCode>
                <c:ptCount val="12"/>
                <c:pt idx="0">
                  <c:v>586.33076674789993</c:v>
                </c:pt>
                <c:pt idx="1">
                  <c:v>622.84571648569943</c:v>
                </c:pt>
                <c:pt idx="2">
                  <c:v>602.68289680377006</c:v>
                </c:pt>
                <c:pt idx="3">
                  <c:v>560.68527301315783</c:v>
                </c:pt>
                <c:pt idx="4">
                  <c:v>545.98457782110734</c:v>
                </c:pt>
                <c:pt idx="5">
                  <c:v>481.70482169896036</c:v>
                </c:pt>
                <c:pt idx="6">
                  <c:v>493.0505080706904</c:v>
                </c:pt>
                <c:pt idx="7">
                  <c:v>482.82473466461369</c:v>
                </c:pt>
                <c:pt idx="8">
                  <c:v>616.94156658510417</c:v>
                </c:pt>
                <c:pt idx="9">
                  <c:v>654.90167637262255</c:v>
                </c:pt>
                <c:pt idx="10">
                  <c:v>887.42819224690516</c:v>
                </c:pt>
                <c:pt idx="11">
                  <c:v>889.29146262300344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'５年推移P12-17'!$C$200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'５年推移P12-17'!$D$200:$O$200</c:f>
              <c:numCache>
                <c:formatCode>#,##0;[Red]\-#,##0</c:formatCode>
                <c:ptCount val="12"/>
                <c:pt idx="0">
                  <c:v>677.11993391370652</c:v>
                </c:pt>
                <c:pt idx="1">
                  <c:v>649.39961292930138</c:v>
                </c:pt>
                <c:pt idx="2">
                  <c:v>640.70200717736793</c:v>
                </c:pt>
                <c:pt idx="3">
                  <c:v>574.6688155000935</c:v>
                </c:pt>
                <c:pt idx="4">
                  <c:v>566.73252801920887</c:v>
                </c:pt>
                <c:pt idx="5">
                  <c:v>496.07381432921716</c:v>
                </c:pt>
                <c:pt idx="6">
                  <c:v>481.32446726264669</c:v>
                </c:pt>
                <c:pt idx="7">
                  <c:v>482.35708930950096</c:v>
                </c:pt>
                <c:pt idx="8">
                  <c:v>641.40984195714282</c:v>
                </c:pt>
                <c:pt idx="9">
                  <c:v>719.45659710287259</c:v>
                </c:pt>
                <c:pt idx="10">
                  <c:v>854.98260603341384</c:v>
                </c:pt>
                <c:pt idx="11">
                  <c:v>836.95387506727548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'５年推移P12-17'!$C$201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'５年推移P12-17'!$D$201:$O$201</c:f>
              <c:numCache>
                <c:formatCode>#,##0;[Red]\-#,##0</c:formatCode>
                <c:ptCount val="12"/>
                <c:pt idx="0">
                  <c:v>783.63484915823221</c:v>
                </c:pt>
                <c:pt idx="1">
                  <c:v>792.92579922807761</c:v>
                </c:pt>
                <c:pt idx="2">
                  <c:v>685.49199004007096</c:v>
                </c:pt>
                <c:pt idx="3">
                  <c:v>629.5520507631428</c:v>
                </c:pt>
                <c:pt idx="4">
                  <c:v>629.90352338263983</c:v>
                </c:pt>
                <c:pt idx="5">
                  <c:v>584.9389643024316</c:v>
                </c:pt>
                <c:pt idx="6">
                  <c:v>571.973548691975</c:v>
                </c:pt>
                <c:pt idx="7">
                  <c:v>661.62228146655514</c:v>
                </c:pt>
                <c:pt idx="8">
                  <c:v>999.46756343625805</c:v>
                </c:pt>
                <c:pt idx="9">
                  <c:v>1049.6980850632235</c:v>
                </c:pt>
                <c:pt idx="10">
                  <c:v>965.10126219724157</c:v>
                </c:pt>
                <c:pt idx="11">
                  <c:v>894.1669925230766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885063142145954"/>
              <c:y val="0.92685191603118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</a:t>
                </a:r>
                <a:r>
                  <a:rPr lang="en-US" altLang="ja-JP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/kg</a:t>
                </a: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127059545248281"/>
          <c:y val="3.6843213399006432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425807874057137e-002"/>
          <c:y val="0.1311170584031966"/>
          <c:w val="0.88304477237127221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'５年推移P12-17'!$C$256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1.3206829504659936e-003"/>
                  <c:y val="0.1813826824457775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345742482662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3457424826622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6490837038487119e-003"/>
                  <c:y val="1.170210854488887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131947064578357e-017"/>
                  <c:y val="0.2515953337151107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'５年推移P12-17'!$D$255:$H$255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'５年推移P12-17'!$D$256:$H$256</c:f>
              <c:numCache>
                <c:formatCode>#,##0;[Red]\-#,##0</c:formatCode>
                <c:ptCount val="5"/>
                <c:pt idx="0">
                  <c:v>1022.6</c:v>
                </c:pt>
                <c:pt idx="1">
                  <c:v>505.1</c:v>
                </c:pt>
                <c:pt idx="2">
                  <c:v>909.7</c:v>
                </c:pt>
                <c:pt idx="3">
                  <c:v>1324</c:v>
                </c:pt>
                <c:pt idx="4">
                  <c:v>825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'５年推移P12-17'!$C$257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093776680986678e-002"/>
                  <c:y val="-8.1914759814222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101423924208673e-002"/>
                  <c:y val="7.606370554177767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6418352267850411e-002"/>
                  <c:y val="8.191475981422209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444726712077246e-002"/>
                  <c:y val="9.9467922631555433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080518899178483e-002"/>
                  <c:y val="9.069180193582361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'５年推移P12-17'!$D$255:$H$255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'５年推移P12-17'!$D$257:$H$257</c:f>
              <c:numCache>
                <c:formatCode>#,##0;[Red]\-#,##0</c:formatCode>
                <c:ptCount val="5"/>
                <c:pt idx="0">
                  <c:v>616</c:v>
                </c:pt>
                <c:pt idx="1">
                  <c:v>698.62232041748825</c:v>
                </c:pt>
                <c:pt idx="2">
                  <c:v>595.68536170208085</c:v>
                </c:pt>
                <c:pt idx="3">
                  <c:v>574</c:v>
                </c:pt>
                <c:pt idx="4">
                  <c:v>612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913731390270776"/>
              <c:y val="0.913205226078041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7.8574696991327974e-0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75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722301770057246"/>
              <c:y val="1.07599505931448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103337898674387"/>
          <c:y val="2.4930747922437674e-002"/>
          <c:w val="0.24136354985945199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95847427142546"/>
          <c:y val="6.977931787698636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'５年推移P12-17'!$C$235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'５年推移P12-17'!$D$235:$O$235</c:f>
              <c:numCache>
                <c:formatCode>#,##0;[Red]\-#,##0</c:formatCode>
                <c:ptCount val="12"/>
                <c:pt idx="0">
                  <c:v>667</c:v>
                </c:pt>
                <c:pt idx="1">
                  <c:v>594</c:v>
                </c:pt>
                <c:pt idx="2">
                  <c:v>593</c:v>
                </c:pt>
                <c:pt idx="3">
                  <c:v>553</c:v>
                </c:pt>
                <c:pt idx="4">
                  <c:v>513</c:v>
                </c:pt>
                <c:pt idx="5">
                  <c:v>445</c:v>
                </c:pt>
                <c:pt idx="6">
                  <c:v>388</c:v>
                </c:pt>
                <c:pt idx="7">
                  <c:v>438</c:v>
                </c:pt>
                <c:pt idx="8">
                  <c:v>709</c:v>
                </c:pt>
                <c:pt idx="9">
                  <c:v>711</c:v>
                </c:pt>
                <c:pt idx="10">
                  <c:v>750</c:v>
                </c:pt>
                <c:pt idx="11">
                  <c:v>836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'５年推移P12-17'!$C$236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'５年推移P12-17'!$D$236:$O$236</c:f>
              <c:numCache>
                <c:formatCode>#,##0;[Red]\-#,##0</c:formatCode>
                <c:ptCount val="12"/>
                <c:pt idx="0">
                  <c:v>728.85849816154791</c:v>
                </c:pt>
                <c:pt idx="1">
                  <c:v>660.31757296466969</c:v>
                </c:pt>
                <c:pt idx="2">
                  <c:v>629.45275458725837</c:v>
                </c:pt>
                <c:pt idx="3">
                  <c:v>635.34114851255595</c:v>
                </c:pt>
                <c:pt idx="4">
                  <c:v>683.38702378768426</c:v>
                </c:pt>
                <c:pt idx="5">
                  <c:v>610.66874508634476</c:v>
                </c:pt>
                <c:pt idx="6">
                  <c:v>641.02556818181813</c:v>
                </c:pt>
                <c:pt idx="7">
                  <c:v>730.7205563437177</c:v>
                </c:pt>
                <c:pt idx="8">
                  <c:v>855.32201482496271</c:v>
                </c:pt>
                <c:pt idx="9">
                  <c:v>951.13921257588595</c:v>
                </c:pt>
                <c:pt idx="10">
                  <c:v>902.17030939540166</c:v>
                </c:pt>
                <c:pt idx="11">
                  <c:v>851.33055260873755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'５年推移P12-17'!$C$237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'５年推移P12-17'!$D$237:$O$237</c:f>
              <c:numCache>
                <c:formatCode>#,##0;[Red]\-#,##0</c:formatCode>
                <c:ptCount val="12"/>
                <c:pt idx="0">
                  <c:v>790.43196224820394</c:v>
                </c:pt>
                <c:pt idx="1">
                  <c:v>777.36536541661337</c:v>
                </c:pt>
                <c:pt idx="2">
                  <c:v>690.17092439882356</c:v>
                </c:pt>
                <c:pt idx="3">
                  <c:v>566.80196684217401</c:v>
                </c:pt>
                <c:pt idx="4">
                  <c:v>513.80765841155869</c:v>
                </c:pt>
                <c:pt idx="5">
                  <c:v>436.69046383072941</c:v>
                </c:pt>
                <c:pt idx="6">
                  <c:v>468.32083979312875</c:v>
                </c:pt>
                <c:pt idx="7">
                  <c:v>472.76218280106019</c:v>
                </c:pt>
                <c:pt idx="8">
                  <c:v>573.18562578192461</c:v>
                </c:pt>
                <c:pt idx="9">
                  <c:v>605.57945858539279</c:v>
                </c:pt>
                <c:pt idx="10">
                  <c:v>761.36391731279923</c:v>
                </c:pt>
                <c:pt idx="11">
                  <c:v>756.85572098684793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'５年推移P12-17'!$C$238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'５年推移P12-17'!$D$238:$O$238</c:f>
              <c:numCache>
                <c:formatCode>#,##0;[Red]\-#,##0</c:formatCode>
                <c:ptCount val="12"/>
                <c:pt idx="0">
                  <c:v>600.47289860157389</c:v>
                </c:pt>
                <c:pt idx="1">
                  <c:v>549.61623369471147</c:v>
                </c:pt>
                <c:pt idx="2">
                  <c:v>565.71313325573158</c:v>
                </c:pt>
                <c:pt idx="3">
                  <c:v>527.52276927896412</c:v>
                </c:pt>
                <c:pt idx="4">
                  <c:v>527.42618277638041</c:v>
                </c:pt>
                <c:pt idx="5">
                  <c:v>495.88808494433368</c:v>
                </c:pt>
                <c:pt idx="6">
                  <c:v>406.42288945213494</c:v>
                </c:pt>
                <c:pt idx="7">
                  <c:v>394.0937560242125</c:v>
                </c:pt>
                <c:pt idx="8">
                  <c:v>562.7718430436089</c:v>
                </c:pt>
                <c:pt idx="9">
                  <c:v>572.32448549145465</c:v>
                </c:pt>
                <c:pt idx="10">
                  <c:v>730.31649303823622</c:v>
                </c:pt>
                <c:pt idx="11">
                  <c:v>784.61834794687036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'５年推移P12-17'!$C$239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'５年推移P12-17'!$D$239:$O$239</c:f>
              <c:numCache>
                <c:formatCode>#,##0;[Red]\-#,##0</c:formatCode>
                <c:ptCount val="12"/>
                <c:pt idx="0">
                  <c:v>727.13312571386314</c:v>
                </c:pt>
                <c:pt idx="1">
                  <c:v>702.28934028672472</c:v>
                </c:pt>
                <c:pt idx="2">
                  <c:v>643.43605787095294</c:v>
                </c:pt>
                <c:pt idx="3">
                  <c:v>504.89719704598861</c:v>
                </c:pt>
                <c:pt idx="4">
                  <c:v>458.66325318477863</c:v>
                </c:pt>
                <c:pt idx="5">
                  <c:v>440.16101342805871</c:v>
                </c:pt>
                <c:pt idx="6">
                  <c:v>475.44060148143751</c:v>
                </c:pt>
                <c:pt idx="7">
                  <c:v>524.02106266469809</c:v>
                </c:pt>
                <c:pt idx="8">
                  <c:v>708.00052927873742</c:v>
                </c:pt>
                <c:pt idx="9">
                  <c:v>740.85907796505808</c:v>
                </c:pt>
                <c:pt idx="10">
                  <c:v>858.59958821412863</c:v>
                </c:pt>
                <c:pt idx="11">
                  <c:v>743.54642283675287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3758713215241407"/>
              <c:y val="0.90529247910863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385033895803938"/>
          <c:y val="3.258375748057951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486854902886957e-002"/>
          <c:y val="0.12834718374884579"/>
          <c:w val="0.91643940564476223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'５年推移P12-17'!$C$295</c:f>
              <c:strCache>
                <c:ptCount val="1"/>
                <c:pt idx="0">
                  <c:v>入荷量（トン）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2.6433128244172169e-003"/>
                  <c:y val="0.29665163551115209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17856235997129e-003"/>
                  <c:y val="0.29365492078442629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8504950591904348e-006"/>
                  <c:y val="0.30863778658842161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664167422692203e-017"/>
                  <c:y val="0.30564083591848445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31762675105254268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'５年推移P12-17'!$D$294:$H$294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'５年推移P12-17'!$D$295:$H$295</c:f>
              <c:numCache>
                <c:formatCode>#,##0;[Red]\-#,##0</c:formatCode>
                <c:ptCount val="5"/>
                <c:pt idx="0">
                  <c:v>334.1</c:v>
                </c:pt>
                <c:pt idx="1">
                  <c:v>329.6</c:v>
                </c:pt>
                <c:pt idx="2">
                  <c:v>336.4</c:v>
                </c:pt>
                <c:pt idx="3">
                  <c:v>323</c:v>
                </c:pt>
                <c:pt idx="4">
                  <c:v>252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'５年推移P12-17'!$C$296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7027561427363948e-002"/>
                  <c:y val="-0.12222990872772817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96201497030852e-002"/>
                  <c:y val="-9.9652030951974238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717248365464847e-002"/>
                  <c:y val="-0.1162369511606990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544960773862092e-002"/>
                  <c:y val="-9.8258078459611736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18067667559486e-002"/>
                  <c:y val="-8.0279205758524416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'５年推移P12-17'!$D$294:$H$294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'５年推移P12-17'!$D$296:$H$296</c:f>
              <c:numCache>
                <c:formatCode>#,##0;[Red]\-#,##0</c:formatCode>
                <c:ptCount val="5"/>
                <c:pt idx="0">
                  <c:v>587</c:v>
                </c:pt>
                <c:pt idx="1">
                  <c:v>622.38013448974948</c:v>
                </c:pt>
                <c:pt idx="2">
                  <c:v>607.10096179310722</c:v>
                </c:pt>
                <c:pt idx="3">
                  <c:v>594</c:v>
                </c:pt>
                <c:pt idx="4">
                  <c:v>634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8444317895589886"/>
              <c:y val="0.899354810565576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（トン）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4592300419752773e-002"/>
              <c:y val="1.942614835920372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096422974986805"/>
              <c:y val="2.8412281504789174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647057553894883"/>
          <c:y val="2.8624192059095107e-002"/>
          <c:w val="0.26878342049689824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272847333701498"/>
          <c:y val="1.2451854674223636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41974697631889e-002"/>
          <c:y val="0.13277623026926649"/>
          <c:w val="0.93004753179603583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'５年推移P12-17'!$C$274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'５年推移P12-17'!$D$274:$O$274</c:f>
              <c:numCache>
                <c:formatCode>#,##0;[Red]\-#,##0</c:formatCode>
                <c:ptCount val="12"/>
                <c:pt idx="0">
                  <c:v>595</c:v>
                </c:pt>
                <c:pt idx="1">
                  <c:v>539</c:v>
                </c:pt>
                <c:pt idx="2">
                  <c:v>619</c:v>
                </c:pt>
                <c:pt idx="3">
                  <c:v>592</c:v>
                </c:pt>
                <c:pt idx="4">
                  <c:v>560</c:v>
                </c:pt>
                <c:pt idx="5">
                  <c:v>538</c:v>
                </c:pt>
                <c:pt idx="6">
                  <c:v>519</c:v>
                </c:pt>
                <c:pt idx="7">
                  <c:v>568</c:v>
                </c:pt>
                <c:pt idx="8">
                  <c:v>710</c:v>
                </c:pt>
                <c:pt idx="9">
                  <c:v>607</c:v>
                </c:pt>
                <c:pt idx="10">
                  <c:v>552</c:v>
                </c:pt>
                <c:pt idx="11">
                  <c:v>640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'５年推移P12-17'!$C$275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'５年推移P12-17'!$D$275:$O$275</c:f>
              <c:numCache>
                <c:formatCode>#,##0;[Red]\-#,##0</c:formatCode>
                <c:ptCount val="12"/>
                <c:pt idx="0">
                  <c:v>618.86633894693557</c:v>
                </c:pt>
                <c:pt idx="1">
                  <c:v>581.37651462180725</c:v>
                </c:pt>
                <c:pt idx="2">
                  <c:v>631.38650104543251</c:v>
                </c:pt>
                <c:pt idx="3">
                  <c:v>626.4859370972971</c:v>
                </c:pt>
                <c:pt idx="4">
                  <c:v>631.49608765134735</c:v>
                </c:pt>
                <c:pt idx="5">
                  <c:v>538.39353137634032</c:v>
                </c:pt>
                <c:pt idx="6">
                  <c:v>580.80887279311901</c:v>
                </c:pt>
                <c:pt idx="7">
                  <c:v>639.39795254642513</c:v>
                </c:pt>
                <c:pt idx="8">
                  <c:v>694.31423789907308</c:v>
                </c:pt>
                <c:pt idx="9">
                  <c:v>681.97831394890909</c:v>
                </c:pt>
                <c:pt idx="10">
                  <c:v>643.68136408022235</c:v>
                </c:pt>
                <c:pt idx="11">
                  <c:v>577.21381438560786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'５年推移P12-17'!$C$276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'５年推移P12-17'!$D$276:$O$276</c:f>
              <c:numCache>
                <c:formatCode>#,##0;[Red]\-#,##0</c:formatCode>
                <c:ptCount val="12"/>
                <c:pt idx="0">
                  <c:v>547.66856140469247</c:v>
                </c:pt>
                <c:pt idx="1">
                  <c:v>601.06719074639818</c:v>
                </c:pt>
                <c:pt idx="2">
                  <c:v>612.74885605434497</c:v>
                </c:pt>
                <c:pt idx="3">
                  <c:v>576.45845386468454</c:v>
                </c:pt>
                <c:pt idx="4">
                  <c:v>566.54079275486197</c:v>
                </c:pt>
                <c:pt idx="5">
                  <c:v>527.84662416470553</c:v>
                </c:pt>
                <c:pt idx="6">
                  <c:v>575.18217719479526</c:v>
                </c:pt>
                <c:pt idx="7">
                  <c:v>568.74620588933954</c:v>
                </c:pt>
                <c:pt idx="8">
                  <c:v>603.42680817765142</c:v>
                </c:pt>
                <c:pt idx="9">
                  <c:v>634.32633240944779</c:v>
                </c:pt>
                <c:pt idx="10">
                  <c:v>735.21760871693732</c:v>
                </c:pt>
                <c:pt idx="11">
                  <c:v>723.97197362611291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'５年推移P12-17'!$C$277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'５年推移P12-17'!$D$277:$O$277</c:f>
              <c:numCache>
                <c:formatCode>#,##0;[Red]\-#,##0</c:formatCode>
                <c:ptCount val="12"/>
                <c:pt idx="0">
                  <c:v>582.22984343923713</c:v>
                </c:pt>
                <c:pt idx="1">
                  <c:v>544.50547828841275</c:v>
                </c:pt>
                <c:pt idx="2">
                  <c:v>580.66454642198562</c:v>
                </c:pt>
                <c:pt idx="3">
                  <c:v>570.98574328209327</c:v>
                </c:pt>
                <c:pt idx="4">
                  <c:v>563.59479509152607</c:v>
                </c:pt>
                <c:pt idx="5">
                  <c:v>561.69844706274205</c:v>
                </c:pt>
                <c:pt idx="6">
                  <c:v>540.45151647523357</c:v>
                </c:pt>
                <c:pt idx="7">
                  <c:v>560.18252244850055</c:v>
                </c:pt>
                <c:pt idx="8">
                  <c:v>629.89513200596434</c:v>
                </c:pt>
                <c:pt idx="9">
                  <c:v>564.67000096181596</c:v>
                </c:pt>
                <c:pt idx="10">
                  <c:v>654.2560104846998</c:v>
                </c:pt>
                <c:pt idx="11">
                  <c:v>761.24025351119565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'５年推移P12-17'!$C$278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'５年推移P12-17'!$D$278:$O$278</c:f>
              <c:numCache>
                <c:formatCode>#,##0;[Red]\-#,##0</c:formatCode>
                <c:ptCount val="12"/>
                <c:pt idx="0">
                  <c:v>704.15279532677755</c:v>
                </c:pt>
                <c:pt idx="1">
                  <c:v>716.55721309104922</c:v>
                </c:pt>
                <c:pt idx="2">
                  <c:v>655.24985959910146</c:v>
                </c:pt>
                <c:pt idx="3">
                  <c:v>566.50793479200911</c:v>
                </c:pt>
                <c:pt idx="4">
                  <c:v>539.7207713941342</c:v>
                </c:pt>
                <c:pt idx="5">
                  <c:v>523.70349715450004</c:v>
                </c:pt>
                <c:pt idx="6">
                  <c:v>537.76717297189634</c:v>
                </c:pt>
                <c:pt idx="7">
                  <c:v>653.53627417091957</c:v>
                </c:pt>
                <c:pt idx="8">
                  <c:v>726.14356605905766</c:v>
                </c:pt>
                <c:pt idx="9">
                  <c:v>676.61022198582032</c:v>
                </c:pt>
                <c:pt idx="10">
                  <c:v>669.72488215895157</c:v>
                </c:pt>
                <c:pt idx="11">
                  <c:v>657.07999223585739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6016420733192565"/>
              <c:y val="0.916434356455257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2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995366710884115"/>
          <c:y val="3.684321339900642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5316770441565747e-002"/>
          <c:y val="9.0159678496085541e-002"/>
          <c:w val="0.91474220382219917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'５年推移P12-17'!$C$333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2.4282986766144589e-017"/>
                  <c:y val="0.157978465355999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8565973532289179e-017"/>
                  <c:y val="0.1462763568111109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28723193993777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34574248266222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86812777886534e-002"/>
                  <c:y val="0.122872139721333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'５年推移P12-17'!$D$332:$H$332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'５年推移P12-17'!$D$333:$H$333</c:f>
              <c:numCache>
                <c:formatCode>#,##0_);\(#,##0\)</c:formatCode>
                <c:ptCount val="5"/>
                <c:pt idx="0">
                  <c:v>122</c:v>
                </c:pt>
                <c:pt idx="1">
                  <c:v>114</c:v>
                </c:pt>
                <c:pt idx="2">
                  <c:v>126.41000000000001</c:v>
                </c:pt>
                <c:pt idx="3">
                  <c:v>85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'５年推移P12-17'!$C$334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3.9736255557730679e-003"/>
                  <c:y val="-4.095737990711106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9.2717929634704918e-003"/>
                  <c:y val="-5.85105427244443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04449115221687e-002"/>
                  <c:y val="6.436159699688880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369033004141226e-002"/>
                  <c:y val="8.776581408666644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7292862774021447e-003"/>
                  <c:y val="-5.1862455074729939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/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'５年推移P12-17'!$D$332:$H$332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'５年推移P12-17'!$D$334:$H$334</c:f>
              <c:numCache>
                <c:formatCode>#,##0_);\(#,##0\)</c:formatCode>
                <c:ptCount val="5"/>
                <c:pt idx="0">
                  <c:v>6835</c:v>
                </c:pt>
                <c:pt idx="1">
                  <c:v>2886.4912280701756</c:v>
                </c:pt>
                <c:pt idx="2">
                  <c:v>3000.7910766553277</c:v>
                </c:pt>
                <c:pt idx="3">
                  <c:v>2284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8913731390270776"/>
              <c:y val="0.9132052260780418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Kg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7.8574696991327974e-0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8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230532044222437"/>
              <c:y val="2.24620591380337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990177757117618"/>
          <c:y val="2.4930747922437674e-002"/>
          <c:w val="0.26249515127501966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wrap="square" anchor="ctr" anchorCtr="1"/>
          <a:lstStyle/>
          <a:p>
            <a:pPr algn="ctr" rtl="0">
              <a:defRPr sz="1050" b="0" i="0" u="none" strike="noStrike" kern="1200" cap="none" spc="0" normalizeH="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+mj-cs"/>
              </a:defRPr>
            </a:pPr>
            <a:r>
              <a:rPr lang="en-US" altLang="en-US" sz="1050" b="0" i="0" u="none" strike="noStrike" kern="1200" cap="none" spc="0" normalizeH="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+mj-cs"/>
              </a:rPr>
              <a:t>H30 </a:t>
            </a:r>
            <a:r>
              <a:rPr lang="ja-JP" altLang="en-US" sz="1050" b="0" i="0" u="none" strike="noStrike" kern="1200" cap="none" spc="0" normalizeH="0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+mj-cs"/>
              </a:rPr>
              <a:t>月別入荷量及び販売単価</a:t>
            </a:r>
            <a:endParaRPr lang="ja-JP" altLang="en-US" sz="1050" b="0" i="0" u="none" strike="noStrike" kern="1200" cap="none" spc="0" normalizeH="0" baseline="0">
              <a:solidFill>
                <a:sysClr val="windowText" lastClr="000000"/>
              </a:solidFill>
              <a:latin typeface="ＭＳ Ｐゴシック"/>
              <a:ea typeface="ＭＳ Ｐゴシック"/>
              <a:cs typeface="+mj-cs"/>
            </a:endParaRPr>
          </a:p>
        </c:rich>
      </c:tx>
      <c:layout>
        <c:manualLayout>
          <c:xMode val="edge"/>
          <c:yMode val="edge"/>
          <c:x val="0.15733604054210204"/>
          <c:y val="2.8633339437221508e-00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872025310880203e-002"/>
          <c:y val="0.14938771689773278"/>
          <c:w val="0.88766979244965261"/>
          <c:h val="0.7273643684856785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'概要P.1-5'!$AM$50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0.2221269605237062"/>
                  <c:y val="-0.12375640832351116"/>
                </c:manualLayout>
              </c:layout>
              <c:tx>
                <c:rich>
                  <a:bodyPr horzOverflow="overflow" anchorCtr="1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rPr>
                      <a:t>254</a:t>
                    </a:r>
                    <a:endParaRPr lang="ja-JP" altLang="en-US" sz="1100" b="1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22211161525009998"/>
                  <c:y val="2.4422281891156639e-002"/>
                </c:manualLayout>
              </c:layout>
              <c:tx>
                <c:rich>
                  <a:bodyPr horzOverflow="overflow" anchorCtr="1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kern="1200" baseline="0">
                        <a:solidFill>
                          <a:schemeClr val="dk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rPr>
                      <a:t>308</a:t>
                    </a:r>
                    <a:endParaRPr lang="ja-JP" altLang="en-US" sz="1100" b="1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1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'概要P.1-5'!$AN$50:$AY$50</c:f>
              <c:numCache>
                <c:formatCode>#,##0;[Red]\-#,##0</c:formatCode>
                <c:ptCount val="12"/>
                <c:pt idx="0">
                  <c:v>173265.4</c:v>
                </c:pt>
                <c:pt idx="1">
                  <c:v>171049.8</c:v>
                </c:pt>
                <c:pt idx="2">
                  <c:v>114836.2</c:v>
                </c:pt>
                <c:pt idx="3">
                  <c:v>85948</c:v>
                </c:pt>
                <c:pt idx="4">
                  <c:v>65805.2</c:v>
                </c:pt>
                <c:pt idx="5">
                  <c:v>57845.4</c:v>
                </c:pt>
                <c:pt idx="6">
                  <c:v>45775.6</c:v>
                </c:pt>
                <c:pt idx="7">
                  <c:v>56740.4</c:v>
                </c:pt>
                <c:pt idx="8">
                  <c:v>90670.6</c:v>
                </c:pt>
                <c:pt idx="9">
                  <c:v>145545.9</c:v>
                </c:pt>
                <c:pt idx="10">
                  <c:v>154695.4</c:v>
                </c:pt>
                <c:pt idx="11">
                  <c:v>164306.20000000001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'概要P.1-5'!$AM$51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 cap="rnd">
              <a:solidFill>
                <a:srgbClr val="0000FF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000080"/>
              </a:solidFill>
              <a:ln w="9525">
                <a:solidFill>
                  <a:srgbClr val="000080"/>
                </a:solidFill>
                <a:round/>
              </a:ln>
              <a:effectLst/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3.3789797472088927e-002"/>
                  <c:y val="-0.16354584846844197"/>
                </c:manualLayout>
              </c:layout>
              <c:tx>
                <c:rich>
                  <a:bodyPr horzOverflow="overflow" anchorCtr="1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173</a:t>
                    </a:r>
                    <a:endParaRPr lang="en-US" altLang="ja-JP" sz="11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layout>
                <c:manualLayout>
                  <c:x val="0.26796758286200245"/>
                  <c:y val="0.24710141433279276"/>
                </c:manualLayout>
              </c:layout>
              <c:tx>
                <c:rich>
                  <a:bodyPr horzOverflow="overflow" anchorCtr="1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rPr>
                      <a:t>46</a:t>
                    </a:r>
                    <a:endParaRPr lang="ja-JP" altLang="en-US" sz="11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11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'概要P.1-5'!$AN$51:$AY$51</c:f>
              <c:numCache>
                <c:formatCode>0</c:formatCode>
                <c:ptCount val="12"/>
                <c:pt idx="0">
                  <c:v>285.39189590073954</c:v>
                </c:pt>
                <c:pt idx="1">
                  <c:v>285.30731401030579</c:v>
                </c:pt>
                <c:pt idx="2">
                  <c:v>281.53846957666661</c:v>
                </c:pt>
                <c:pt idx="3">
                  <c:v>254.25093079536464</c:v>
                </c:pt>
                <c:pt idx="4">
                  <c:v>282.02594931707523</c:v>
                </c:pt>
                <c:pt idx="5">
                  <c:v>294.22726785535235</c:v>
                </c:pt>
                <c:pt idx="6">
                  <c:v>300.23396744116957</c:v>
                </c:pt>
                <c:pt idx="7">
                  <c:v>299.18909630527804</c:v>
                </c:pt>
                <c:pt idx="8">
                  <c:v>308.10082871404842</c:v>
                </c:pt>
                <c:pt idx="9">
                  <c:v>285.81391162512995</c:v>
                </c:pt>
                <c:pt idx="10">
                  <c:v>287.66277471728313</c:v>
                </c:pt>
                <c:pt idx="11">
                  <c:v>273.73394308918347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0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\-#,##0" sourceLinked="1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round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0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+mj-ea"/>
                <a:ea typeface="+mj-ea"/>
                <a:cs typeface="+mn-cs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070668053285793e-002"/>
                <c:y val="2.5356772263932126e-002"/>
              </c:manualLayout>
            </c:layout>
            <c:tx>
              <c:rich>
                <a:bodyPr rot="0" horzOverflow="overflow" wrap="square" anchor="ctr" anchorCtr="1"/>
                <a:lstStyle/>
                <a:p>
                  <a:pPr algn="ctr" rtl="0"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altLang="ja-JP" sz="8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ゴシック"/>
                      <a:ea typeface="ＭＳ Ｐゴシック"/>
                      <a:cs typeface="+mn-cs"/>
                    </a:rPr>
                    <a:t>(</a:t>
                  </a:r>
                  <a:r>
                    <a:rPr lang="ja-JP" altLang="en-US" sz="8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ゴシック"/>
                      <a:ea typeface="ＭＳ Ｐゴシック"/>
                      <a:cs typeface="+mn-cs"/>
                    </a:rPr>
                    <a:t>ﾄﾝ</a:t>
                  </a:r>
                  <a:r>
                    <a:rPr lang="en-US" altLang="ja-JP" sz="8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ＭＳ Ｐゴシック"/>
                      <a:ea typeface="ＭＳ Ｐゴシック"/>
                      <a:cs typeface="+mn-cs"/>
                    </a:rPr>
                    <a:t>)</a:t>
                  </a:r>
                  <a:endParaRPr lang="ja-JP" altLang="en-US"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ＭＳ Ｐゴシック"/>
                    <a:ea typeface="ＭＳ Ｐゴシック"/>
                    <a:cs typeface="+mn-cs"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400"/>
          <c:min val="0"/>
        </c:scaling>
        <c:delete val="0"/>
        <c:axPos val="r"/>
        <c:title>
          <c:tx>
            <c:rich>
              <a:bodyPr rot="0" horzOverflow="overflow" wrap="square" anchor="ctr" anchorCtr="1"/>
              <a:lstStyle/>
              <a:p>
                <a:pPr algn="ctr" rtl="0">
                  <a:defRPr sz="80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(</a:t>
                </a:r>
                <a:r>
                  <a:rPr lang="ja-JP" altLang="en-US"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円／</a:t>
                </a:r>
                <a:r>
                  <a:rPr lang="en-US" altLang="ja-JP" sz="8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rPr>
                  <a:t>kg)</a:t>
                </a:r>
                <a:endParaRPr lang="ja-JP" altLang="en-US" sz="8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endParaRPr>
              </a:p>
            </c:rich>
          </c:tx>
          <c:layout>
            <c:manualLayout>
              <c:xMode val="edge"/>
              <c:yMode val="edge"/>
              <c:x val="0.9235743409432311"/>
              <c:y val="3.805774278215223e-0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horzOverflow="overflow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 altLang="en-US"/>
          </a:p>
        </c:txPr>
        <c:crossAx val="11"/>
        <c:crosses val="max"/>
        <c:crossBetween val="between"/>
        <c:majorUnit val="100"/>
      </c:valAx>
      <c:spPr>
        <a:noFill/>
        <a:ln w="3175">
          <a:solidFill>
            <a:srgbClr val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55160510735354462"/>
          <c:y val="8.7194095827440518e-003"/>
          <c:w val="0.27325327336385086"/>
          <c:h val="9.9807178054799522e-00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horzOverflow="overflow" wrap="square" anchor="ctr" anchorCtr="1"/>
        <a:lstStyle/>
        <a:p>
          <a:pPr algn="l" rtl="0">
            <a:defRPr sz="64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legend>
    <c:plotVisOnly val="0"/>
    <c:dispBlanksAs val="gap"/>
    <c:showDLblsOverMax val="0"/>
  </c:chart>
  <c:spPr>
    <a:solidFill>
      <a:schemeClr val="lt1"/>
    </a:solidFill>
    <a:ln w="12700" cap="flat" cmpd="sng" algn="ctr">
      <a:solidFill>
        <a:srgbClr val="000000"/>
      </a:solidFill>
      <a:round/>
    </a:ln>
    <a:effectLst/>
  </c:spPr>
  <c:txPr>
    <a:bodyPr horzOverflow="overflow" anchor="ctr"/>
    <a:lstStyle/>
    <a:p>
      <a:pPr algn="ctr" rtl="0">
        <a:defRPr lang="ja-JP" altLang="en-US" sz="1000">
          <a:solidFill>
            <a:schemeClr val="tx1"/>
          </a:solidFill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637994707140987"/>
          <c:y val="1.8672205014372367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'５年推移P12-17'!$C$312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'５年推移P12-17'!$D$312:$O$312</c:f>
              <c:numCache>
                <c:formatCode>#,##0;[Red]\-#,##0</c:formatCode>
                <c:ptCount val="12"/>
                <c:pt idx="0">
                  <c:v>7704</c:v>
                </c:pt>
                <c:pt idx="1">
                  <c:v>7202</c:v>
                </c:pt>
                <c:pt idx="2">
                  <c:v>6168</c:v>
                </c:pt>
                <c:pt idx="3">
                  <c:v>6928.8888888888887</c:v>
                </c:pt>
                <c:pt idx="4">
                  <c:v>5642</c:v>
                </c:pt>
                <c:pt idx="5">
                  <c:v>8892</c:v>
                </c:pt>
                <c:pt idx="6">
                  <c:v>4433.333333333333</c:v>
                </c:pt>
                <c:pt idx="7">
                  <c:v>8080</c:v>
                </c:pt>
                <c:pt idx="8">
                  <c:v>6525</c:v>
                </c:pt>
                <c:pt idx="9">
                  <c:v>7838</c:v>
                </c:pt>
                <c:pt idx="10">
                  <c:v>5701.25</c:v>
                </c:pt>
                <c:pt idx="11">
                  <c:v>6780.0689655172409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'５年推移P12-17'!$C$313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'５年推移P12-17'!$D$313:$O$313</c:f>
              <c:numCache>
                <c:formatCode>#,##0;[Red]\-#,##0</c:formatCode>
                <c:ptCount val="12"/>
                <c:pt idx="0">
                  <c:v>3036.7142857142858</c:v>
                </c:pt>
                <c:pt idx="1">
                  <c:v>3339.818181818182</c:v>
                </c:pt>
                <c:pt idx="2">
                  <c:v>2699</c:v>
                </c:pt>
                <c:pt idx="3">
                  <c:v>2973.6666666666665</c:v>
                </c:pt>
                <c:pt idx="4">
                  <c:v>2898.7</c:v>
                </c:pt>
                <c:pt idx="5">
                  <c:v>3181.3333333333335</c:v>
                </c:pt>
                <c:pt idx="6">
                  <c:v>2761.5555555555557</c:v>
                </c:pt>
                <c:pt idx="7">
                  <c:v>2653.7142857142858</c:v>
                </c:pt>
                <c:pt idx="8">
                  <c:v>2592</c:v>
                </c:pt>
                <c:pt idx="9">
                  <c:v>2675.1</c:v>
                </c:pt>
                <c:pt idx="10">
                  <c:v>2787.75</c:v>
                </c:pt>
                <c:pt idx="11">
                  <c:v>2645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'５年推移P12-17'!$C$314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'５年推移P12-17'!$D$314:$O$314</c:f>
              <c:numCache>
                <c:formatCode>#,##0;[Red]\-#,##0</c:formatCode>
                <c:ptCount val="12"/>
                <c:pt idx="0">
                  <c:v>10800</c:v>
                </c:pt>
                <c:pt idx="1">
                  <c:v>10800</c:v>
                </c:pt>
                <c:pt idx="2">
                  <c:v>10800</c:v>
                </c:pt>
                <c:pt idx="3">
                  <c:v>10800</c:v>
                </c:pt>
                <c:pt idx="4">
                  <c:v>5058.8235294117649</c:v>
                </c:pt>
                <c:pt idx="5">
                  <c:v>7200</c:v>
                </c:pt>
                <c:pt idx="6">
                  <c:v>0</c:v>
                </c:pt>
                <c:pt idx="7">
                  <c:v>9936</c:v>
                </c:pt>
                <c:pt idx="8">
                  <c:v>2333.3333333333335</c:v>
                </c:pt>
                <c:pt idx="9">
                  <c:v>2338.0995475113123</c:v>
                </c:pt>
                <c:pt idx="10">
                  <c:v>3137.9310344827591</c:v>
                </c:pt>
                <c:pt idx="11">
                  <c:v>3006.8337129840543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'５年推移P12-17'!$C$315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'５年推移P12-17'!$D$315:$O$315</c:f>
              <c:numCache>
                <c:formatCode>#,##0;[Red]\-#,##0</c:formatCode>
                <c:ptCount val="12"/>
                <c:pt idx="0">
                  <c:v>0</c:v>
                </c:pt>
                <c:pt idx="1">
                  <c:v>2142.8571428571431</c:v>
                </c:pt>
                <c:pt idx="2">
                  <c:v>0</c:v>
                </c:pt>
                <c:pt idx="3">
                  <c:v>0</c:v>
                </c:pt>
                <c:pt idx="4">
                  <c:v>2142.8571428571427</c:v>
                </c:pt>
                <c:pt idx="5">
                  <c:v>0</c:v>
                </c:pt>
                <c:pt idx="6">
                  <c:v>2293.3333333333335</c:v>
                </c:pt>
                <c:pt idx="7">
                  <c:v>0</c:v>
                </c:pt>
                <c:pt idx="8">
                  <c:v>0</c:v>
                </c:pt>
                <c:pt idx="9">
                  <c:v>2333.3333333333335</c:v>
                </c:pt>
                <c:pt idx="10">
                  <c:v>2288.8888888888887</c:v>
                </c:pt>
                <c:pt idx="11">
                  <c:v>2320.8333333333335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'５年推移P12-17'!$C$316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'５年推移P12-17'!$D$316:$O$316</c:f>
              <c:numCache>
                <c:formatCode>#,##0;[Red]\-#,##0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080209196230669"/>
              <c:y val="0.905292483592403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122221997899086"/>
          <c:y val="3.258375748057951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300706388928725e-002"/>
          <c:y val="0.1283469724239012"/>
          <c:w val="0.90985012446477631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'５年推移P12-17'!$C$372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-2.6433128244172295e-003"/>
                  <c:y val="0.167802811876814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73795769443844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9.6920350596470664e-017"/>
                  <c:y val="0.143830981608698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43830981608698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5111471831963467e-002"/>
                  <c:y val="2.996478783514542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'５年推移P12-17'!$D$371:$H$371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'５年推移P12-17'!$D$372:$H$372</c:f>
              <c:numCache>
                <c:formatCode>#,##0_);\(#,##0\)</c:formatCode>
                <c:ptCount val="5"/>
                <c:pt idx="0">
                  <c:v>38</c:v>
                </c:pt>
                <c:pt idx="1">
                  <c:v>29.71</c:v>
                </c:pt>
                <c:pt idx="2">
                  <c:v>22.82</c:v>
                </c:pt>
                <c:pt idx="3">
                  <c:v>22.64</c:v>
                </c:pt>
                <c:pt idx="4">
                  <c:v>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'５年推移P12-17'!$C$373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7754784656380805e-002"/>
                  <c:y val="-7.7908448371378392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684723129632431e-002"/>
                  <c:y val="-7.191549080434928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1719753893006603e-002"/>
                  <c:y val="5.992957567029107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0573251297668869e-002"/>
                  <c:y val="5.39366181032619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6920350596470664e-017"/>
                  <c:y val="-4.195070296920375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'５年推移P12-17'!$D$371:$H$371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'５年推移P12-17'!$D$373:$H$373</c:f>
              <c:numCache>
                <c:formatCode>#,##0_);\(#,##0\)</c:formatCode>
                <c:ptCount val="5"/>
                <c:pt idx="0">
                  <c:v>8806</c:v>
                </c:pt>
                <c:pt idx="1">
                  <c:v>9411.3093234601147</c:v>
                </c:pt>
                <c:pt idx="2">
                  <c:v>11019.281332164768</c:v>
                </c:pt>
                <c:pt idx="3">
                  <c:v>11868.197879858657</c:v>
                </c:pt>
                <c:pt idx="4">
                  <c:v>0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475389864938395"/>
              <c:y val="0.893361690561422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Kg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4.0494505317757445e-003"/>
              <c:y val="1.942614835920372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2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3910352362589378"/>
              <c:y val="2.8412281504789174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910630634080791"/>
          <c:y val="1.0645285807449575e-002"/>
          <c:w val="0.26614770802490395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141859038005693"/>
          <c:y val="1.2451854674223636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737006070892748e-002"/>
          <c:y val="0.13277623026926649"/>
          <c:w val="0.91822534860184324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'５年推移P12-17'!$C$351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'５年推移P12-17'!$D$351:$O$351</c:f>
              <c:numCache>
                <c:formatCode>#,##0;[Red]\-#,##0</c:formatCode>
                <c:ptCount val="12"/>
                <c:pt idx="0">
                  <c:v>9112</c:v>
                </c:pt>
                <c:pt idx="1">
                  <c:v>8953</c:v>
                </c:pt>
                <c:pt idx="2">
                  <c:v>8709</c:v>
                </c:pt>
                <c:pt idx="3">
                  <c:v>8740</c:v>
                </c:pt>
                <c:pt idx="4">
                  <c:v>9109</c:v>
                </c:pt>
                <c:pt idx="5">
                  <c:v>10245</c:v>
                </c:pt>
                <c:pt idx="6">
                  <c:v>5813</c:v>
                </c:pt>
                <c:pt idx="7">
                  <c:v>6750</c:v>
                </c:pt>
                <c:pt idx="8">
                  <c:v>6300</c:v>
                </c:pt>
                <c:pt idx="9">
                  <c:v>10350</c:v>
                </c:pt>
                <c:pt idx="10">
                  <c:v>8575</c:v>
                </c:pt>
                <c:pt idx="11">
                  <c:v>9742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'５年推移P12-17'!$C$352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'５年推移P12-17'!$D$352:$O$352</c:f>
              <c:numCache>
                <c:formatCode>#,##0;[Red]\-#,##0</c:formatCode>
                <c:ptCount val="12"/>
                <c:pt idx="0">
                  <c:v>6966</c:v>
                </c:pt>
                <c:pt idx="1">
                  <c:v>7919.3939393939399</c:v>
                </c:pt>
                <c:pt idx="2">
                  <c:v>9096.6911764705892</c:v>
                </c:pt>
                <c:pt idx="3">
                  <c:v>8321.9047619047615</c:v>
                </c:pt>
                <c:pt idx="4">
                  <c:v>9363.8694638694633</c:v>
                </c:pt>
                <c:pt idx="5">
                  <c:v>10558.666666666666</c:v>
                </c:pt>
                <c:pt idx="6">
                  <c:v>9882.8571428571431</c:v>
                </c:pt>
                <c:pt idx="7">
                  <c:v>13701.333333333334</c:v>
                </c:pt>
                <c:pt idx="8">
                  <c:v>8725.1851851851843</c:v>
                </c:pt>
                <c:pt idx="9">
                  <c:v>8602</c:v>
                </c:pt>
                <c:pt idx="10">
                  <c:v>13932</c:v>
                </c:pt>
                <c:pt idx="11">
                  <c:v>9296.2222222222226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'５年推移P12-17'!$C$353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'５年推移P12-17'!$D$353:$O$353</c:f>
              <c:numCache>
                <c:formatCode>#,##0;[Red]\-#,##0</c:formatCode>
                <c:ptCount val="12"/>
                <c:pt idx="0">
                  <c:v>9863.934426229509</c:v>
                </c:pt>
                <c:pt idx="1">
                  <c:v>14067.777777777779</c:v>
                </c:pt>
                <c:pt idx="2">
                  <c:v>12231</c:v>
                </c:pt>
                <c:pt idx="3">
                  <c:v>10136.25</c:v>
                </c:pt>
                <c:pt idx="4">
                  <c:v>12504.188481675394</c:v>
                </c:pt>
                <c:pt idx="5">
                  <c:v>9964.5833333333339</c:v>
                </c:pt>
                <c:pt idx="6">
                  <c:v>9750</c:v>
                </c:pt>
                <c:pt idx="7">
                  <c:v>10368</c:v>
                </c:pt>
                <c:pt idx="8">
                  <c:v>9750</c:v>
                </c:pt>
                <c:pt idx="9">
                  <c:v>10030.90909090909</c:v>
                </c:pt>
                <c:pt idx="10">
                  <c:v>9750</c:v>
                </c:pt>
                <c:pt idx="11">
                  <c:v>9926.5714285714294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'５年推移P12-17'!$C$354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'５年推移P12-17'!$D$354:$O$354</c:f>
              <c:numCache>
                <c:formatCode>#,##0;[Red]\-#,##0</c:formatCode>
                <c:ptCount val="12"/>
                <c:pt idx="0">
                  <c:v>10368</c:v>
                </c:pt>
                <c:pt idx="1">
                  <c:v>9621.8181818181802</c:v>
                </c:pt>
                <c:pt idx="2">
                  <c:v>9909</c:v>
                </c:pt>
                <c:pt idx="3">
                  <c:v>13723.972602739726</c:v>
                </c:pt>
                <c:pt idx="4">
                  <c:v>14743.636363636362</c:v>
                </c:pt>
                <c:pt idx="5">
                  <c:v>10059</c:v>
                </c:pt>
                <c:pt idx="6">
                  <c:v>10368</c:v>
                </c:pt>
                <c:pt idx="7">
                  <c:v>10079.245283018867</c:v>
                </c:pt>
                <c:pt idx="8">
                  <c:v>10368</c:v>
                </c:pt>
                <c:pt idx="9">
                  <c:v>20736</c:v>
                </c:pt>
                <c:pt idx="10">
                  <c:v>9818.125</c:v>
                </c:pt>
                <c:pt idx="11">
                  <c:v>15228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'５年推移P12-17'!$C$355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'５年推移P12-17'!$D$355:$O$355</c:f>
              <c:numCache>
                <c:formatCode>#,##0_);\(#,##0\)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6016420733192565"/>
              <c:y val="0.92685191603118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0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613056284631087"/>
          <c:y val="2.1355617455896009e-002"/>
          <c:w val="0.32066447944006998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459609556350443"/>
          <c:y val="3.684321339900641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101266022132781e-002"/>
          <c:y val="0.1311170584031966"/>
          <c:w val="0.89096915222968542"/>
          <c:h val="0.77562443198755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'５年推移P12-17'!$C$410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0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140425302538666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134574248266221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206829504659936e-003"/>
                  <c:y val="0.193084790990666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0.13457424826622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'５年推移P12-17'!$D$409:$H$409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'５年推移P12-17'!$D$410:$H$410</c:f>
              <c:numCache>
                <c:formatCode>#,##0_);\(#,##0\)</c:formatCode>
                <c:ptCount val="5"/>
                <c:pt idx="0">
                  <c:v>2386</c:v>
                </c:pt>
                <c:pt idx="1">
                  <c:v>4275.5</c:v>
                </c:pt>
                <c:pt idx="2">
                  <c:v>3466.7</c:v>
                </c:pt>
                <c:pt idx="3">
                  <c:v>4695</c:v>
                </c:pt>
                <c:pt idx="4">
                  <c:v>3204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'５年推移P12-17'!$C$411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3.3113546298108899e-002"/>
                  <c:y val="-8.191475981422211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438088150033304e-002"/>
                  <c:y val="-7.606370554177767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9067435971699123e-002"/>
                  <c:y val="-7.021265126933326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037667703487858e-002"/>
                  <c:y val="-7.0212651269333265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0559519464056e-002"/>
                  <c:y val="-8.7765814086666574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'５年推移P12-17'!$D$409:$H$409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'５年推移P12-17'!$D$411:$H$411</c:f>
              <c:numCache>
                <c:formatCode>#,##0_);\(#,##0\)</c:formatCode>
                <c:ptCount val="5"/>
                <c:pt idx="0">
                  <c:v>1792</c:v>
                </c:pt>
                <c:pt idx="1">
                  <c:v>1636.7409659688926</c:v>
                </c:pt>
                <c:pt idx="2">
                  <c:v>1553.7554446591857</c:v>
                </c:pt>
                <c:pt idx="3">
                  <c:v>1527</c:v>
                </c:pt>
                <c:pt idx="4">
                  <c:v>1457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2174984634871515"/>
              <c:y val="0.919056423052416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25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</a:t>
                </a:r>
                <a:r>
                  <a:rPr lang="en-US" altLang="ja-JP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Kg</a:t>
                </a: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）</a:t>
                </a:r>
                <a:endParaRPr lang="ja-JP" altLang="en-US" sz="825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7.8574696991327974e-0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5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2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324935847454203"/>
              <c:y val="3.4164358264081256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5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726032739423023"/>
          <c:y val="1.3228450498007647e-002"/>
          <c:w val="0.26513660145196566"/>
          <c:h val="8.3102493074792241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年・月別 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770144491742042"/>
          <c:y val="1.867220501437236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381122439063829e-002"/>
          <c:y val="0.13649025069637882"/>
          <c:w val="0.91918291428964261"/>
          <c:h val="0.79204263707272404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'５年推移P12-17'!$C$389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'５年推移P12-17'!$D$389:$O$389</c:f>
              <c:numCache>
                <c:formatCode>#,##0;[Red]\-#,##0</c:formatCode>
                <c:ptCount val="12"/>
                <c:pt idx="0">
                  <c:v>1882</c:v>
                </c:pt>
                <c:pt idx="1">
                  <c:v>1847</c:v>
                </c:pt>
                <c:pt idx="2">
                  <c:v>1863</c:v>
                </c:pt>
                <c:pt idx="3">
                  <c:v>1871</c:v>
                </c:pt>
                <c:pt idx="4">
                  <c:v>1879</c:v>
                </c:pt>
                <c:pt idx="5">
                  <c:v>1895</c:v>
                </c:pt>
                <c:pt idx="6">
                  <c:v>1905</c:v>
                </c:pt>
                <c:pt idx="7">
                  <c:v>1793</c:v>
                </c:pt>
                <c:pt idx="8">
                  <c:v>1702</c:v>
                </c:pt>
                <c:pt idx="9">
                  <c:v>1783</c:v>
                </c:pt>
                <c:pt idx="10">
                  <c:v>1657</c:v>
                </c:pt>
                <c:pt idx="11">
                  <c:v>1675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'５年推移P12-17'!$C$390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'５年推移P12-17'!$D$390:$O$390</c:f>
              <c:numCache>
                <c:formatCode>#,##0;[Red]\-#,##0</c:formatCode>
                <c:ptCount val="12"/>
                <c:pt idx="0">
                  <c:v>1722.2208398133748</c:v>
                </c:pt>
                <c:pt idx="1">
                  <c:v>1690.7314487632509</c:v>
                </c:pt>
                <c:pt idx="2">
                  <c:v>1701.7521613832853</c:v>
                </c:pt>
                <c:pt idx="3">
                  <c:v>1648.5463917525774</c:v>
                </c:pt>
                <c:pt idx="4">
                  <c:v>1648.0564971751412</c:v>
                </c:pt>
                <c:pt idx="5">
                  <c:v>1595.1967213114754</c:v>
                </c:pt>
                <c:pt idx="6">
                  <c:v>1582.2235294117647</c:v>
                </c:pt>
                <c:pt idx="7">
                  <c:v>1613.4816901408451</c:v>
                </c:pt>
                <c:pt idx="8">
                  <c:v>1613.4722222222222</c:v>
                </c:pt>
                <c:pt idx="9">
                  <c:v>1671.5670731707316</c:v>
                </c:pt>
                <c:pt idx="10">
                  <c:v>1595.5961538461538</c:v>
                </c:pt>
                <c:pt idx="11">
                  <c:v>1593.3131868131868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'５年推移P12-17'!$C$391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'５年推移P12-17'!$D$391:$O$391</c:f>
              <c:numCache>
                <c:formatCode>#,##0;[Red]\-#,##0</c:formatCode>
                <c:ptCount val="12"/>
                <c:pt idx="0">
                  <c:v>1520.7958115183246</c:v>
                </c:pt>
                <c:pt idx="1">
                  <c:v>1546.9451476793249</c:v>
                </c:pt>
                <c:pt idx="2">
                  <c:v>1543.7843137254902</c:v>
                </c:pt>
                <c:pt idx="3">
                  <c:v>1561.3646209386281</c:v>
                </c:pt>
                <c:pt idx="4">
                  <c:v>1561.06</c:v>
                </c:pt>
                <c:pt idx="5">
                  <c:v>1591.4901960784314</c:v>
                </c:pt>
                <c:pt idx="6">
                  <c:v>1588.5666555295688</c:v>
                </c:pt>
                <c:pt idx="7">
                  <c:v>1547.1914893617022</c:v>
                </c:pt>
                <c:pt idx="8">
                  <c:v>1491.1533052039383</c:v>
                </c:pt>
                <c:pt idx="9">
                  <c:v>1601.0463576158941</c:v>
                </c:pt>
                <c:pt idx="10">
                  <c:v>1534.0550458715597</c:v>
                </c:pt>
                <c:pt idx="11">
                  <c:v>1543.9267605633802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'５年推移P12-17'!$C$392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'５年推移P12-17'!$D$392:$O$392</c:f>
              <c:numCache>
                <c:formatCode>#,##0;[Red]\-#,##0</c:formatCode>
                <c:ptCount val="12"/>
                <c:pt idx="0">
                  <c:v>1560.4272445820434</c:v>
                </c:pt>
                <c:pt idx="1">
                  <c:v>1577.4782608695652</c:v>
                </c:pt>
                <c:pt idx="2">
                  <c:v>1568.7704081632653</c:v>
                </c:pt>
                <c:pt idx="3">
                  <c:v>1564.538860103627</c:v>
                </c:pt>
                <c:pt idx="4">
                  <c:v>1561.0392670157069</c:v>
                </c:pt>
                <c:pt idx="5">
                  <c:v>1465.3604531410917</c:v>
                </c:pt>
                <c:pt idx="6">
                  <c:v>1355.5835486649441</c:v>
                </c:pt>
                <c:pt idx="7">
                  <c:v>1480.058659217877</c:v>
                </c:pt>
                <c:pt idx="8">
                  <c:v>1553.2520775623268</c:v>
                </c:pt>
                <c:pt idx="9">
                  <c:v>1565.0227920227919</c:v>
                </c:pt>
                <c:pt idx="10">
                  <c:v>1516.7912621359224</c:v>
                </c:pt>
                <c:pt idx="11">
                  <c:v>1586.484962406015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'５年推移P12-17'!$C$393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'５年推移P12-17'!$D$393:$O$393</c:f>
              <c:numCache>
                <c:formatCode>#,##0;[Red]\-#,##0</c:formatCode>
                <c:ptCount val="12"/>
                <c:pt idx="0">
                  <c:v>1487.3111888111889</c:v>
                </c:pt>
                <c:pt idx="1">
                  <c:v>1541.1469194312797</c:v>
                </c:pt>
                <c:pt idx="2">
                  <c:v>1524.6294820717133</c:v>
                </c:pt>
                <c:pt idx="3">
                  <c:v>1504.8669527896996</c:v>
                </c:pt>
                <c:pt idx="4">
                  <c:v>1506.9539007092199</c:v>
                </c:pt>
                <c:pt idx="5">
                  <c:v>1223.5932584269663</c:v>
                </c:pt>
                <c:pt idx="6">
                  <c:v>1273.6073619631902</c:v>
                </c:pt>
                <c:pt idx="7">
                  <c:v>1505.8928571428571</c:v>
                </c:pt>
                <c:pt idx="8">
                  <c:v>1520.7327188940092</c:v>
                </c:pt>
                <c:pt idx="9">
                  <c:v>1572.9188191881919</c:v>
                </c:pt>
                <c:pt idx="10">
                  <c:v>1581.0428571428572</c:v>
                </c:pt>
                <c:pt idx="11">
                  <c:v>1507.5645161290322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5076531962250244"/>
              <c:y val="0.905292483592403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258780936901715e-002"/>
              <c:y val="3.621169916434540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spPr>
        <a:ln w="635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8293553264000995"/>
          <c:y val="2.5069637883008356e-002"/>
          <c:w val="0.29590441362193742"/>
          <c:h val="8.077994428969359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+mn-ea"/>
              <a:ea typeface="+mn-ea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200">
                <a:solidFill>
                  <a:srgbClr val="000000"/>
                </a:solidFill>
                <a:latin typeface="+mn-ea"/>
                <a:ea typeface="+mn-ea"/>
                <a:cs typeface="HG丸ｺﾞｼｯｸM-PRO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HG丸ｺﾞｼｯｸM-PRO"/>
              </a:rPr>
              <a:t>年別 入荷量及び販売単価の推移</a:t>
            </a:r>
            <a:endParaRPr lang="ja-JP" altLang="en-US" sz="120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endParaRPr>
          </a:p>
        </c:rich>
      </c:tx>
      <c:layout>
        <c:manualLayout>
          <c:xMode val="edge"/>
          <c:yMode val="edge"/>
          <c:x val="0.25386553280340807"/>
          <c:y val="3.2583757480579515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87145744419115e-002"/>
          <c:y val="0.12834718374884579"/>
          <c:w val="0.90062513081279683"/>
          <c:h val="0.7562338502701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'５年推移P12-17'!$C$449</c:f>
              <c:strCache>
                <c:ptCount val="1"/>
                <c:pt idx="0">
                  <c:v>入荷量（Kg）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Lbls>
            <c:dLbl>
              <c:idx val="0"/>
              <c:layout>
                <c:manualLayout>
                  <c:x val="1.3216564122085844e-003"/>
                  <c:y val="0.21574647241304776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"/>
                  <c:y val="0.2576971753822516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216564122086087e-003"/>
                  <c:y val="0.1558168967427567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0.14383098160869856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178059171493211e-003"/>
                  <c:y val="0.21574647241304784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anchor="ctr"/>
              <a:lstStyle/>
              <a:p>
                <a:pPr algn="ctr" rtl="0">
                  <a:defRPr sz="1200" b="1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'５年推移P12-17'!$D$448:$H$448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'５年推移P12-17'!$D$449:$H$449</c:f>
              <c:numCache>
                <c:formatCode>#,##0_);\(#,##0\)</c:formatCode>
                <c:ptCount val="5"/>
                <c:pt idx="0">
                  <c:v>3992</c:v>
                </c:pt>
                <c:pt idx="1">
                  <c:v>4172.7</c:v>
                </c:pt>
                <c:pt idx="2">
                  <c:v>2951.2</c:v>
                </c:pt>
                <c:pt idx="3">
                  <c:v>3064</c:v>
                </c:pt>
                <c:pt idx="4">
                  <c:v>4151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strRef>
              <c:f>'５年推移P12-17'!$C$450</c:f>
              <c:strCache>
                <c:ptCount val="1"/>
                <c:pt idx="0">
                  <c:v>販売単価（円／Kg）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layout>
                <c:manualLayout>
                  <c:x val="-2.570590501515534e-002"/>
                  <c:y val="-0.1102439935936699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96201497030852e-002"/>
                  <c:y val="-0.12362386122009068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39943371613771e-002"/>
                  <c:y val="-6.8293290624466207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816392577327827e-002"/>
                  <c:y val="-8.0279205758524416e-00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816392577327924e-002"/>
                  <c:y val="-0.1102439935936699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2060"/>
                      </a:solidFill>
                      <a:latin typeface="+mn-ea"/>
                      <a:ea typeface="+mn-ea"/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00206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'５年推移P12-17'!$D$448:$H$448</c:f>
              <c:strCache>
                <c:ptCount val="5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</c:strCache>
            </c:strRef>
          </c:cat>
          <c:val>
            <c:numRef>
              <c:f>'５年推移P12-17'!$D$450:$H$450</c:f>
              <c:numCache>
                <c:formatCode>#,##0_);\(#,##0\)</c:formatCode>
                <c:ptCount val="5"/>
                <c:pt idx="0">
                  <c:v>747</c:v>
                </c:pt>
                <c:pt idx="1">
                  <c:v>744.43070434011554</c:v>
                </c:pt>
                <c:pt idx="2">
                  <c:v>774.74451070750888</c:v>
                </c:pt>
                <c:pt idx="3">
                  <c:v>750</c:v>
                </c:pt>
                <c:pt idx="4">
                  <c:v>746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（年）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080032994139282"/>
              <c:y val="0.8933616905614221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Kg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4592300419752773e-002"/>
              <c:y val="3.141206349326193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000"/>
      </c:valAx>
      <c:catAx>
        <c:axId val="11"/>
        <c:scaling>
          <c:orientation val="minMax"/>
        </c:scaling>
        <c:delete val="1"/>
        <c:axPos val="b"/>
        <c:numFmt formatCode="#,##0_);\(#,##0\)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4042137986189089"/>
              <c:y val="2.8412281504789174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5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096699413491712"/>
          <c:y val="2.8624192059095107e-002"/>
          <c:w val="0.25428700190092979"/>
          <c:h val="8.033240997229916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3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440">
                <a:solidFill>
                  <a:srgbClr val="000000"/>
                </a:solidFill>
              </a:defRPr>
            </a:pPr>
            <a:r>
              <a:rPr lang="ja-JP" altLang="en-US" sz="144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Ｐゴシック"/>
              </a:rPr>
              <a:t>年・月別</a:t>
            </a:r>
            <a:r>
              <a:rPr lang="ja-JP" altLang="en-US" sz="144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Ｐゴシック"/>
              </a:rPr>
              <a:t> 販売単価の推移</a:t>
            </a:r>
            <a:endParaRPr lang="ja-JP" altLang="en-US" sz="1440" b="0" i="0" u="none" strike="noStrike" baseline="0">
              <a:solidFill>
                <a:srgbClr val="000000"/>
              </a:solidFill>
              <a:latin typeface="+mn-ea"/>
              <a:ea typeface="+mn-ea"/>
              <a:cs typeface="ＭＳ Ｐゴシック"/>
            </a:endParaRPr>
          </a:p>
        </c:rich>
      </c:tx>
      <c:layout>
        <c:manualLayout>
          <c:xMode val="edge"/>
          <c:yMode val="edge"/>
          <c:x val="0.25405713114471823"/>
          <c:y val="1.2451854674223638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22839878716605e-002"/>
          <c:y val="0.13277623026926649"/>
          <c:w val="0.91822534860184324"/>
          <c:h val="0.77344475394614676"/>
        </c:manualLayout>
      </c:layout>
      <c:lineChart>
        <c:grouping val="standard"/>
        <c:varyColors val="0"/>
        <c:ser>
          <c:idx val="0"/>
          <c:order val="0"/>
          <c:tx>
            <c:strRef>
              <c:f>'５年推移P12-17'!$C$428</c:f>
              <c:strCache>
                <c:ptCount val="1"/>
                <c:pt idx="0">
                  <c:v>Ｈ２６</c:v>
                </c:pt>
              </c:strCache>
            </c:strRef>
          </c:tx>
          <c:spPr>
            <a:ln w="22225">
              <a:solidFill>
                <a:srgbClr val="00008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tx2">
                  <a:lumMod val="20000"/>
                  <a:lumOff val="80000"/>
                  <a:alpha val="96000"/>
                </a:scheme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'５年推移P12-17'!$D$428:$O$428</c:f>
              <c:numCache>
                <c:formatCode>#,##0;[Red]\-#,##0</c:formatCode>
                <c:ptCount val="12"/>
                <c:pt idx="0">
                  <c:v>794</c:v>
                </c:pt>
                <c:pt idx="1">
                  <c:v>798</c:v>
                </c:pt>
                <c:pt idx="2">
                  <c:v>796</c:v>
                </c:pt>
                <c:pt idx="3">
                  <c:v>773</c:v>
                </c:pt>
                <c:pt idx="4">
                  <c:v>748</c:v>
                </c:pt>
                <c:pt idx="5">
                  <c:v>637</c:v>
                </c:pt>
                <c:pt idx="6">
                  <c:v>724</c:v>
                </c:pt>
                <c:pt idx="7">
                  <c:v>742</c:v>
                </c:pt>
                <c:pt idx="8">
                  <c:v>670</c:v>
                </c:pt>
                <c:pt idx="9">
                  <c:v>760</c:v>
                </c:pt>
                <c:pt idx="10">
                  <c:v>758</c:v>
                </c:pt>
                <c:pt idx="11">
                  <c:v>727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'５年推移P12-17'!$C$429</c:f>
              <c:strCache>
                <c:ptCount val="1"/>
                <c:pt idx="0">
                  <c:v>Ｈ２７</c:v>
                </c:pt>
              </c:strCache>
            </c:strRef>
          </c:tx>
          <c:spPr>
            <a:ln w="22225">
              <a:solidFill>
                <a:srgbClr val="FF00FF"/>
              </a:solidFill>
              <a:prstDash val="sysDot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'５年推移P12-17'!$D$429:$O$429</c:f>
              <c:numCache>
                <c:formatCode>#,##0;[Red]\-#,##0</c:formatCode>
                <c:ptCount val="12"/>
                <c:pt idx="0">
                  <c:v>724.23709369024857</c:v>
                </c:pt>
                <c:pt idx="1">
                  <c:v>725.82857142857142</c:v>
                </c:pt>
                <c:pt idx="2">
                  <c:v>727.64397905759165</c:v>
                </c:pt>
                <c:pt idx="3">
                  <c:v>729.79695431472078</c:v>
                </c:pt>
                <c:pt idx="4">
                  <c:v>782.19792542753021</c:v>
                </c:pt>
                <c:pt idx="5">
                  <c:v>806.26865671641792</c:v>
                </c:pt>
                <c:pt idx="6">
                  <c:v>809.2</c:v>
                </c:pt>
                <c:pt idx="7">
                  <c:v>616.56716417910445</c:v>
                </c:pt>
                <c:pt idx="8">
                  <c:v>810</c:v>
                </c:pt>
                <c:pt idx="9">
                  <c:v>782</c:v>
                </c:pt>
                <c:pt idx="10">
                  <c:v>748.78571428571433</c:v>
                </c:pt>
                <c:pt idx="11">
                  <c:v>740.49689440993791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'５年推移P12-17'!$C$430</c:f>
              <c:strCache>
                <c:ptCount val="1"/>
                <c:pt idx="0">
                  <c:v>Ｈ２８</c:v>
                </c:pt>
              </c:strCache>
            </c:strRef>
          </c:tx>
          <c:spPr>
            <a:ln w="22225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'５年推移P12-17'!$D$430:$O$430</c:f>
              <c:numCache>
                <c:formatCode>#,##0;[Red]\-#,##0</c:formatCode>
                <c:ptCount val="12"/>
                <c:pt idx="0">
                  <c:v>744.85981308411215</c:v>
                </c:pt>
                <c:pt idx="1">
                  <c:v>741.34751773049641</c:v>
                </c:pt>
                <c:pt idx="2">
                  <c:v>744.1322314049587</c:v>
                </c:pt>
                <c:pt idx="3">
                  <c:v>730.1351351351351</c:v>
                </c:pt>
                <c:pt idx="4">
                  <c:v>805.33333333333337</c:v>
                </c:pt>
                <c:pt idx="5">
                  <c:v>806.17142857142858</c:v>
                </c:pt>
                <c:pt idx="6">
                  <c:v>808.06451612903231</c:v>
                </c:pt>
                <c:pt idx="7">
                  <c:v>805.56756756756761</c:v>
                </c:pt>
                <c:pt idx="8">
                  <c:v>807.29166666666663</c:v>
                </c:pt>
                <c:pt idx="9">
                  <c:v>808.07692307692309</c:v>
                </c:pt>
                <c:pt idx="10">
                  <c:v>801.10701107011073</c:v>
                </c:pt>
                <c:pt idx="11">
                  <c:v>797.03435804701633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'５年推移P12-17'!$C$431</c:f>
              <c:strCache>
                <c:ptCount val="1"/>
                <c:pt idx="0">
                  <c:v>Ｈ２９</c:v>
                </c:pt>
              </c:strCache>
            </c:strRef>
          </c:tx>
          <c:spPr>
            <a:ln w="22225">
              <a:solidFill>
                <a:srgbClr val="FF6600"/>
              </a:solidFill>
              <a:prstDash val="sysDot"/>
            </a:ln>
          </c:spPr>
          <c:marker>
            <c:symbol val="circle"/>
            <c:size val="7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'５年推移P12-17'!$D$431:$O$431</c:f>
              <c:numCache>
                <c:formatCode>#,##0;[Red]\-#,##0</c:formatCode>
                <c:ptCount val="12"/>
                <c:pt idx="0">
                  <c:v>755.14018691588785</c:v>
                </c:pt>
                <c:pt idx="1">
                  <c:v>750.87209302325584</c:v>
                </c:pt>
                <c:pt idx="2">
                  <c:v>753.62493958434027</c:v>
                </c:pt>
                <c:pt idx="3">
                  <c:v>755.04587155963304</c:v>
                </c:pt>
                <c:pt idx="4">
                  <c:v>782.35294117647061</c:v>
                </c:pt>
                <c:pt idx="5">
                  <c:v>800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743.75</c:v>
                </c:pt>
                <c:pt idx="10">
                  <c:v>726.07526881720435</c:v>
                </c:pt>
                <c:pt idx="11">
                  <c:v>751.02909865152583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'５年推移P12-17'!$C$432</c:f>
              <c:strCache>
                <c:ptCount val="1"/>
                <c:pt idx="0">
                  <c:v>Ｈ３０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val>
            <c:numRef>
              <c:f>'５年推移P12-17'!$D$432:$O$432</c:f>
              <c:numCache>
                <c:formatCode>#,##0;[Red]\-#,##0</c:formatCode>
                <c:ptCount val="12"/>
                <c:pt idx="0">
                  <c:v>754.601226993865</c:v>
                </c:pt>
                <c:pt idx="1">
                  <c:v>752.74725274725279</c:v>
                </c:pt>
                <c:pt idx="2">
                  <c:v>752.38095238095241</c:v>
                </c:pt>
                <c:pt idx="3">
                  <c:v>751.20481927710841</c:v>
                </c:pt>
                <c:pt idx="4">
                  <c:v>766.66666666666663</c:v>
                </c:pt>
                <c:pt idx="5">
                  <c:v>800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738.969696969697</c:v>
                </c:pt>
                <c:pt idx="10">
                  <c:v>740.65864471184295</c:v>
                </c:pt>
                <c:pt idx="11">
                  <c:v>727.25490196078431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（月）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5490990369006223"/>
              <c:y val="0.916434356455257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8.7404491105278516e-003"/>
              <c:y val="3.8997214484679667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200"/>
      </c:valAx>
      <c:spPr>
        <a:noFill/>
        <a:ln w="3175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626356435203217"/>
          <c:y val="2.1355617455896009e-002"/>
          <c:w val="0.29570652024949667"/>
          <c:h val="8.5422469823584035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+mn-ea"/>
          <a:ea typeface="+mn-ea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80">
                <a:solidFill>
                  <a:srgbClr val="000000"/>
                </a:solidFill>
              </a:defRPr>
            </a:pPr>
            <a:r>
              <a:rPr lang="en-US" altLang="en-US" sz="108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rPr>
              <a:t>H</a:t>
            </a:r>
            <a:r>
              <a:rPr lang="en-US" altLang="ja-JP" sz="108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rPr>
              <a:t>30</a:t>
            </a:r>
            <a:r>
              <a:rPr lang="en-US" altLang="en-US"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 </a:t>
            </a:r>
            <a:r>
              <a:rPr lang="ja-JP" altLang="en-US" sz="108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月別入荷量及び販売単価</a:t>
            </a:r>
            <a:endParaRPr lang="ja-JP" altLang="en-US" sz="10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16187835216250143"/>
          <c:y val="1.8497687789026372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974953395166248e-002"/>
          <c:y val="0.15440094167764357"/>
          <c:w val="0.88182707387400405"/>
          <c:h val="0.727421163880588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'概要P.1-5'!$AM$59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0.14714893801758169"/>
                  <c:y val="-4.5439900812343351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050" b="1">
                        <a:solidFill>
                          <a:srgbClr val="000000"/>
                        </a:solidFill>
                      </a:defRPr>
                    </a:pPr>
                    <a:r>
                      <a:rPr lang="en-US" altLang="ja-JP" sz="105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1723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80422080460270995"/>
                  <c:y val="0.55731953356915587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05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602</a:t>
                    </a:r>
                    <a:endParaRPr lang="ja-JP" altLang="en-US" sz="105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050" b="1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'概要P.1-5'!$AN$59:$AY$59</c:f>
              <c:numCache>
                <c:formatCode>#,##0;[Red]\-#,##0</c:formatCode>
                <c:ptCount val="12"/>
                <c:pt idx="0">
                  <c:v>602</c:v>
                </c:pt>
                <c:pt idx="1">
                  <c:v>628.79999999999995</c:v>
                </c:pt>
                <c:pt idx="2">
                  <c:v>930.8</c:v>
                </c:pt>
                <c:pt idx="3">
                  <c:v>784.9</c:v>
                </c:pt>
                <c:pt idx="4">
                  <c:v>1268.5</c:v>
                </c:pt>
                <c:pt idx="5">
                  <c:v>753.6</c:v>
                </c:pt>
                <c:pt idx="6">
                  <c:v>1236</c:v>
                </c:pt>
                <c:pt idx="7">
                  <c:v>1601.8</c:v>
                </c:pt>
                <c:pt idx="8">
                  <c:v>1434.6</c:v>
                </c:pt>
                <c:pt idx="9">
                  <c:v>1341.3</c:v>
                </c:pt>
                <c:pt idx="10">
                  <c:v>1723.4</c:v>
                </c:pt>
                <c:pt idx="11">
                  <c:v>1719.3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9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'概要P.1-5'!$AM$60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layout>
                <c:manualLayout>
                  <c:x val="-0.19281077913093045"/>
                  <c:y val="0.24102972741169987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050" b="1">
                        <a:solidFill>
                          <a:srgbClr val="FF0000"/>
                        </a:solidFill>
                        <a:latin typeface="+mn-ea"/>
                        <a:ea typeface="+mn-ea"/>
                      </a:defRPr>
                    </a:pPr>
                    <a:r>
                      <a:rPr lang="en-US" altLang="ja-JP" sz="1050" b="1" i="0" u="none" strike="noStrike" baseline="0">
                        <a:solidFill>
                          <a:srgbClr val="FF0000"/>
                        </a:solidFill>
                        <a:latin typeface="+mn-ea"/>
                        <a:ea typeface="+mn-ea"/>
                        <a:cs typeface="ＭＳ Ｐゴシック"/>
                      </a:rPr>
                      <a:t>986</a:t>
                    </a:r>
                    <a:endParaRPr lang="ja-JP" altLang="en-US" sz="1050" b="1" i="0" u="none" strike="noStrike" baseline="0">
                      <a:solidFill>
                        <a:srgbClr val="FF0000"/>
                      </a:solidFill>
                      <a:latin typeface="+mn-ea"/>
                      <a:ea typeface="+mn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0.71203187832300474"/>
                  <c:y val="-2.3184059317062765e-002"/>
                </c:manualLayout>
              </c:layout>
              <c:tx>
                <c:rich>
                  <a:bodyPr horzOverflow="overflow" wrap="square" lIns="38100" tIns="19050" rIns="38100" bIns="19050">
                    <a:spAutoFit/>
                  </a:bodyPr>
                  <a:lstStyle/>
                  <a:p>
                    <a:pPr>
                      <a:defRPr sz="1050" b="1">
                        <a:solidFill>
                          <a:sysClr val="windowText" lastClr="000000"/>
                        </a:solidFill>
                        <a:latin typeface="+mn-ea"/>
                        <a:ea typeface="+mn-ea"/>
                      </a:defRPr>
                    </a:pPr>
                    <a:r>
                      <a:rPr lang="en-US" altLang="ja-JP" sz="1050" b="1" i="0" u="none" strike="noStrike" baseline="0">
                        <a:solidFill>
                          <a:sysClr val="windowText" lastClr="000000"/>
                        </a:solidFill>
                        <a:latin typeface="+mn-ea"/>
                        <a:ea typeface="+mn-ea"/>
                        <a:cs typeface="ＭＳ Ｐゴシック"/>
                      </a:rPr>
                      <a:t>1157</a:t>
                    </a:r>
                    <a:endParaRPr lang="ja-JP" altLang="en-US" sz="1050" b="1" i="0" u="none" strike="noStrike" baseline="0">
                      <a:solidFill>
                        <a:sysClr val="windowText" lastClr="000000"/>
                      </a:solidFill>
                      <a:latin typeface="+mn-ea"/>
                      <a:ea typeface="+mn-ea"/>
                      <a:cs typeface="ＭＳ Ｐゴシック"/>
                    </a:endParaRP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 w="25400">
                <a:noFill/>
              </a:ln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050" b="1">
                    <a:solidFill>
                      <a:srgbClr val="FF0000"/>
                    </a:solidFill>
                    <a:latin typeface="+mn-ea"/>
                    <a:ea typeface="+mn-ea"/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'概要P.1-5'!$AN$60:$AY$60</c:f>
              <c:numCache>
                <c:formatCode>#,##0;[Red]\-#,##0</c:formatCode>
                <c:ptCount val="12"/>
                <c:pt idx="0">
                  <c:v>1156.8704318936877</c:v>
                </c:pt>
                <c:pt idx="1">
                  <c:v>1118.6036895674301</c:v>
                </c:pt>
                <c:pt idx="2">
                  <c:v>1104.963472281908</c:v>
                </c:pt>
                <c:pt idx="3">
                  <c:v>1080.6586826347307</c:v>
                </c:pt>
                <c:pt idx="4">
                  <c:v>1001.1588490342924</c:v>
                </c:pt>
                <c:pt idx="5">
                  <c:v>1010.999203821656</c:v>
                </c:pt>
                <c:pt idx="6">
                  <c:v>986.06634304207125</c:v>
                </c:pt>
                <c:pt idx="7">
                  <c:v>995.93519790235985</c:v>
                </c:pt>
                <c:pt idx="8">
                  <c:v>1055.1909940052976</c:v>
                </c:pt>
                <c:pt idx="9">
                  <c:v>1114.7811824349512</c:v>
                </c:pt>
                <c:pt idx="10">
                  <c:v>1104.1992572821166</c:v>
                </c:pt>
                <c:pt idx="11">
                  <c:v>1130.064561158611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9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（月）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0502111149149833"/>
              <c:y val="0.906072296518490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（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kg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2.89623579661238e-002"/>
              <c:y val="2.3369301059589774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円／㎏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0471951875580769"/>
              <c:y val="7.4068519212876164e-003"/>
            </c:manualLayout>
          </c:layout>
          <c:overlay val="0"/>
        </c:title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053330408002402"/>
          <c:y val="1.1532119091174209e-002"/>
          <c:w val="0.2809376061051917"/>
          <c:h val="7.7777777777777779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anchor="ctr"/>
        <a:lstStyle/>
        <a:p>
          <a:pPr algn="l" rtl="0">
            <a:defRPr sz="900">
              <a:solidFill>
                <a:srgbClr val="000000"/>
              </a:solidFill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ysClr val="windowText" lastClr="000000"/>
                </a:solidFill>
                <a:latin typeface="+mj-ea"/>
                <a:ea typeface="+mj-ea"/>
                <a:cs typeface="ＭＳ Ｐゴシック"/>
              </a:rPr>
              <a:t>H30</a:t>
            </a:r>
            <a:r>
              <a:rPr lang="en-US" altLang="ja-JP" sz="1050" b="0" i="0" u="none" strike="noStrike" baseline="0">
                <a:solidFill>
                  <a:srgbClr val="FF0000"/>
                </a:solidFill>
                <a:latin typeface="+mj-ea"/>
                <a:ea typeface="+mj-ea"/>
                <a:cs typeface="ＭＳ Ｐゴシック"/>
              </a:rPr>
              <a:t>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7306773957330568"/>
          <c:y val="1.5998507800738106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885867381555758e-002"/>
          <c:y val="0.12521150592216582"/>
          <c:w val="0.87758530732876849"/>
          <c:h val="0.766971235194585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'概要P.1-5'!$AM$63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0.28618903905356108"/>
                  <c:y val="-4.35343805374582e-002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82</a:t>
                    </a:r>
                    <a:endParaRPr lang="ja-JP" altLang="en-US" sz="1200" b="1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0"/>
                  <c:y val="0.148900169204737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'概要P.1-5'!$AN$63:$AY$63</c:f>
              <c:numCache>
                <c:formatCode>#,##0;[Red]\-#,##0</c:formatCode>
                <c:ptCount val="12"/>
                <c:pt idx="0">
                  <c:v>71551.8</c:v>
                </c:pt>
                <c:pt idx="1">
                  <c:v>63814.7</c:v>
                </c:pt>
                <c:pt idx="2">
                  <c:v>70924.2</c:v>
                </c:pt>
                <c:pt idx="3">
                  <c:v>63100.9</c:v>
                </c:pt>
                <c:pt idx="4">
                  <c:v>66461.700000000012</c:v>
                </c:pt>
                <c:pt idx="5">
                  <c:v>64945.6</c:v>
                </c:pt>
                <c:pt idx="6">
                  <c:v>66023.2</c:v>
                </c:pt>
                <c:pt idx="7">
                  <c:v>65904.100000000006</c:v>
                </c:pt>
                <c:pt idx="8">
                  <c:v>44976.25</c:v>
                </c:pt>
                <c:pt idx="9">
                  <c:v>65270.04</c:v>
                </c:pt>
                <c:pt idx="10">
                  <c:v>81698.8</c:v>
                </c:pt>
                <c:pt idx="11">
                  <c:v>67514.399999999994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'概要P.1-5'!$AM$64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4.2084787591946636e-002"/>
                  <c:y val="-8.2003643888952926e-00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0.11727253407654648"/>
                  <c:y val="2.0893454308059209e-002"/>
                </c:manualLayout>
              </c:layout>
              <c:tx>
                <c:rich>
                  <a:bodyPr horzOverflow="overflow" wrap="square" lIns="38100" tIns="19050" rIns="38100" bIns="19050">
                    <a:spAutoFit/>
                  </a:bodyPr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1050</a:t>
                    </a:r>
                    <a:endParaRPr lang="ja-JP" altLang="en-US" sz="1200" b="1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'概要P.1-5'!$AN$64:$AY$64</c:f>
              <c:numCache>
                <c:formatCode>0</c:formatCode>
                <c:ptCount val="12"/>
                <c:pt idx="0">
                  <c:v>783.63484915823221</c:v>
                </c:pt>
                <c:pt idx="1">
                  <c:v>792.92579922807761</c:v>
                </c:pt>
                <c:pt idx="2">
                  <c:v>685.49199004007096</c:v>
                </c:pt>
                <c:pt idx="3">
                  <c:v>629.5520507631428</c:v>
                </c:pt>
                <c:pt idx="4">
                  <c:v>629.90352338263983</c:v>
                </c:pt>
                <c:pt idx="5">
                  <c:v>584.9389643024316</c:v>
                </c:pt>
                <c:pt idx="6">
                  <c:v>571.973548691975</c:v>
                </c:pt>
                <c:pt idx="7">
                  <c:v>661.62228146655514</c:v>
                </c:pt>
                <c:pt idx="8">
                  <c:v>999.46756343625805</c:v>
                </c:pt>
                <c:pt idx="9">
                  <c:v>1049.6980850632235</c:v>
                </c:pt>
                <c:pt idx="10">
                  <c:v>965.10126219724157</c:v>
                </c:pt>
                <c:pt idx="11">
                  <c:v>894.1669925230766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5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8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rPr>
                  <a:t>（月）</a:t>
                </a:r>
                <a:endParaRPr lang="ja-JP" altLang="en-US" sz="850" b="0" i="0" u="none" strike="noStrike" baseline="0">
                  <a:solidFill>
                    <a:srgbClr val="000000"/>
                  </a:solidFill>
                  <a:latin typeface="ＭＳ ゴシック"/>
                  <a:ea typeface="ＭＳ ゴシック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897497922477556"/>
              <c:y val="0.914329109876493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n-ea"/>
                <a:ea typeface="+mn-ea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1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（ﾄﾝ）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3.3233447699915257e-002"/>
              <c:y val="5.047896931665268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j-ea"/>
                <a:ea typeface="+mj-ea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134467125778557"/>
              <c:y val="5.3884381203618582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3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267542098195995"/>
          <c:y val="2.5000065946530554e-002"/>
          <c:w val="0.27058798839278869"/>
          <c:h val="6.9444736074657343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ysClr val="windowText" lastClr="000000"/>
                </a:solidFill>
                <a:latin typeface="+mj-ea"/>
                <a:ea typeface="+mj-ea"/>
                <a:cs typeface="ＭＳ Ｐゴシック"/>
              </a:rPr>
              <a:t>H30</a:t>
            </a: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9393376753831698"/>
          <c:y val="2.7776527934008249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5751232350893597e-002"/>
          <c:y val="0.14772893629454698"/>
          <c:w val="0.8897735761256903"/>
          <c:h val="0.725505977751738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'概要P.1-5'!$AM$67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0.14608783674971818"/>
                  <c:y val="0.34134034768336508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42</a:t>
                    </a:r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0.58229377183338371"/>
                  <c:y val="-0.11240042000093173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88</a:t>
                    </a:r>
                    <a:endParaRPr lang="en-US" altLang="ja-JP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'概要P.1-5'!$AN$67:$AY$67</c:f>
              <c:numCache>
                <c:formatCode>#,##0;[Red]\-#,##0</c:formatCode>
                <c:ptCount val="12"/>
                <c:pt idx="0">
                  <c:v>73018.2</c:v>
                </c:pt>
                <c:pt idx="1">
                  <c:v>87707.8</c:v>
                </c:pt>
                <c:pt idx="2">
                  <c:v>66741.600000000006</c:v>
                </c:pt>
                <c:pt idx="3">
                  <c:v>71496</c:v>
                </c:pt>
                <c:pt idx="4">
                  <c:v>73239</c:v>
                </c:pt>
                <c:pt idx="5">
                  <c:v>87607.6</c:v>
                </c:pt>
                <c:pt idx="6">
                  <c:v>67367</c:v>
                </c:pt>
                <c:pt idx="7">
                  <c:v>85611.2</c:v>
                </c:pt>
                <c:pt idx="8">
                  <c:v>41566</c:v>
                </c:pt>
                <c:pt idx="9">
                  <c:v>64965</c:v>
                </c:pt>
                <c:pt idx="10">
                  <c:v>50026</c:v>
                </c:pt>
                <c:pt idx="11">
                  <c:v>56050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'概要P.1-5'!$AM$69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layout>
                <c:manualLayout>
                  <c:x val="-0.18339977518966144"/>
                  <c:y val="0.14993292647236248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440</a:t>
                    </a:r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11344221956303584"/>
                  <c:y val="-1.4382284465818816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859</a:t>
                    </a:r>
                    <a:endParaRPr lang="en-US" altLang="ja-JP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'概要P.1-5'!$AN$69:$AY$69</c:f>
              <c:numCache>
                <c:formatCode>0</c:formatCode>
                <c:ptCount val="12"/>
                <c:pt idx="0">
                  <c:v>727.13312571386314</c:v>
                </c:pt>
                <c:pt idx="1">
                  <c:v>702.28934028672472</c:v>
                </c:pt>
                <c:pt idx="2">
                  <c:v>643.43605787095294</c:v>
                </c:pt>
                <c:pt idx="3">
                  <c:v>504.89719704598861</c:v>
                </c:pt>
                <c:pt idx="4">
                  <c:v>458.66325318477863</c:v>
                </c:pt>
                <c:pt idx="5">
                  <c:v>440.16101342805871</c:v>
                </c:pt>
                <c:pt idx="6">
                  <c:v>475.44060148143751</c:v>
                </c:pt>
                <c:pt idx="7">
                  <c:v>524.02106266469809</c:v>
                </c:pt>
                <c:pt idx="8">
                  <c:v>708.00052927873742</c:v>
                </c:pt>
                <c:pt idx="9">
                  <c:v>740.85907796505808</c:v>
                </c:pt>
                <c:pt idx="10">
                  <c:v>858.59958821412863</c:v>
                </c:pt>
                <c:pt idx="11">
                  <c:v>743.54642283675287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255824503418559"/>
              <c:y val="0.882174128233970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ﾄﾝ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)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4738828942678462e-002"/>
              <c:y val="7.3484814398200229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+mn-ea"/>
                <a:ea typeface="+mn-ea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Ｐゴシック"/>
                  </a:rPr>
                  <a:t>（円/Kg）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54155730533683"/>
              <c:y val="3.7891263592050996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8355780437192648"/>
          <c:y val="2.1666666666666667e-002"/>
          <c:w val="0.23181573422455767"/>
          <c:h val="7.7778069407990674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</a:defRPr>
            </a:pPr>
            <a:r>
              <a:rPr lang="en-US" altLang="ja-JP" sz="1050" b="0" i="0" u="none" strike="noStrike" baseline="0">
                <a:solidFill>
                  <a:sysClr val="windowText" lastClr="000000"/>
                </a:solidFill>
                <a:latin typeface="ＭＳ Ｐゴシック"/>
                <a:ea typeface="ＭＳ Ｐゴシック"/>
                <a:cs typeface="ＭＳ Ｐゴシック"/>
              </a:rPr>
              <a:t>H30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endParaRPr>
          </a:p>
        </c:rich>
      </c:tx>
      <c:layout>
        <c:manualLayout>
          <c:xMode val="edge"/>
          <c:yMode val="edge"/>
          <c:x val="0.16194823540973136"/>
          <c:y val="4.1512052372763746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29755125865885e-002"/>
          <c:y val="0.1201113511927927"/>
          <c:w val="0.89135703293697932"/>
          <c:h val="0.779113414843245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'概要P.1-5'!$AM$72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0.1476164269829115"/>
                  <c:y val="0.15439647630253114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12</a:t>
                    </a:r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layout>
                <c:manualLayout>
                  <c:x val="-7.4840129893131976e-002"/>
                  <c:y val="0.13073762331432709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30</a:t>
                    </a:r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'概要P.1-5'!$AN$72:$AY$72</c:f>
              <c:numCache>
                <c:formatCode>#,##0;[Red]\-#,##0</c:formatCode>
                <c:ptCount val="12"/>
                <c:pt idx="0">
                  <c:v>21843.6</c:v>
                </c:pt>
                <c:pt idx="1">
                  <c:v>16597.600000000002</c:v>
                </c:pt>
                <c:pt idx="2">
                  <c:v>18518.399999999998</c:v>
                </c:pt>
                <c:pt idx="3">
                  <c:v>18500.799999999996</c:v>
                </c:pt>
                <c:pt idx="4">
                  <c:v>21903.2</c:v>
                </c:pt>
                <c:pt idx="5">
                  <c:v>22772.800000000003</c:v>
                </c:pt>
                <c:pt idx="6">
                  <c:v>19079.400000000001</c:v>
                </c:pt>
                <c:pt idx="7">
                  <c:v>19672.400000000001</c:v>
                </c:pt>
                <c:pt idx="8">
                  <c:v>12211.8</c:v>
                </c:pt>
                <c:pt idx="9">
                  <c:v>29704.6</c:v>
                </c:pt>
                <c:pt idx="10">
                  <c:v>28958.500000000004</c:v>
                </c:pt>
                <c:pt idx="11">
                  <c:v>23183.5</c:v>
                </c:pt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'概要P.1-5'!$AM$73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>
                <c:manualLayout>
                  <c:x val="-0.11042323959547044"/>
                  <c:y val="0.15231785681962168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r>
                      <a:rPr lang="en-US" altLang="ja-JP" sz="11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524</a:t>
                    </a:r>
                    <a:endParaRPr lang="en-US" altLang="ja-JP" sz="1100" b="0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-0.25806994965806301"/>
                  <c:y val="2.3591878601381688e-002"/>
                </c:manualLayout>
              </c:layout>
              <c:tx>
                <c:rich>
                  <a:bodyPr horzOverflow="overflow" wrap="square" lIns="38100" tIns="19050" rIns="38100" bIns="19050">
                    <a:spAutoFit/>
                  </a:bodyPr>
                  <a:lstStyle/>
                  <a:p>
                    <a:pPr>
                      <a:defRPr sz="1100" b="1">
                        <a:solidFill>
                          <a:srgbClr val="FF0000"/>
                        </a:solidFill>
                      </a:defRPr>
                    </a:pPr>
                    <a:r>
                      <a:rPr lang="en-US" altLang="ja-JP" sz="11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726</a:t>
                    </a:r>
                    <a:endParaRPr lang="en-US" altLang="ja-JP" sz="11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100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'概要P.1-5'!$AN$73:$AY$73</c:f>
              <c:numCache>
                <c:formatCode>0</c:formatCode>
                <c:ptCount val="12"/>
                <c:pt idx="0">
                  <c:v>704.15279532677755</c:v>
                </c:pt>
                <c:pt idx="1">
                  <c:v>716.55721309104922</c:v>
                </c:pt>
                <c:pt idx="2">
                  <c:v>655.24985959910146</c:v>
                </c:pt>
                <c:pt idx="3">
                  <c:v>566.50793479200911</c:v>
                </c:pt>
                <c:pt idx="4">
                  <c:v>539.7207713941342</c:v>
                </c:pt>
                <c:pt idx="5">
                  <c:v>523.70349715450004</c:v>
                </c:pt>
                <c:pt idx="6">
                  <c:v>537.76717297189634</c:v>
                </c:pt>
                <c:pt idx="7">
                  <c:v>653.53627417091957</c:v>
                </c:pt>
                <c:pt idx="8">
                  <c:v>726.14356605905766</c:v>
                </c:pt>
                <c:pt idx="9">
                  <c:v>676.61022198582032</c:v>
                </c:pt>
                <c:pt idx="10">
                  <c:v>669.72488215895157</c:v>
                </c:pt>
                <c:pt idx="11">
                  <c:v>657.07999223585739</c:v>
                </c:pt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1709787446615976"/>
              <c:y val="0.908033909554409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j-ea"/>
                    <a:ea typeface="+mj-ea"/>
                    <a:cs typeface="ＭＳ ゴシック"/>
                  </a:rPr>
                  <a:t>（ﾄﾝ）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j-ea"/>
                  <a:ea typeface="+mj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1.1478128416475243e-003"/>
              <c:y val="2.3563520077231725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dispUnits>
          <c:builtInUnit val="thousands"/>
        </c:dispUnits>
      </c:valAx>
      <c:catAx>
        <c:axId val="11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9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2460107853133022"/>
              <c:y val="4.4993513741816756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200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3961145651017459"/>
          <c:y val="2.1448401982243195e-002"/>
          <c:w val="0.27784985360584441"/>
          <c:h val="7.2222513852435152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H30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1760610266930362"/>
          <c:y val="5.2465441819772533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121243504517773e-002"/>
          <c:y val="0.19978274300534321"/>
          <c:w val="0.86096047480845606"/>
          <c:h val="0.6652185130116571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'概要P.1-5'!$AM$76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-7.6793262229933768e-017"/>
                  <c:y val="3.4479973447705488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11EC1676-BCE3-4A5F-AA73-BC7D317691E7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0"/>
                  <c:y val="0.1982599818912142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ysClr val="windowText" lastClr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'概要P.1-5'!$AN$76:$AY$76</c:f>
              <c:numCache>
                <c:formatCode>#,##0;[Red]\-#,##0</c:formatCode>
                <c:ptCount val="12"/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'概要P.1-5'!$AM$77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>
                  <a:alpha val="96000"/>
                </a:srgbClr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1"/>
              <c:layout>
                <c:manualLayout>
                  <c:x val="-4.8170875502776316e-002"/>
                  <c:y val="-0.11205991370504283"/>
                </c:manualLayout>
              </c:layout>
              <c:tx>
                <c:rich>
                  <a:bodyPr horzOverflow="overflow" wrap="square" lIns="38100" tIns="19050" rIns="38100" bIns="19050">
                    <a:spAutoFit/>
                  </a:bodyPr>
                  <a:lstStyle/>
                  <a:p>
                    <a:pPr>
                      <a:defRPr sz="1200" b="1">
                        <a:solidFill>
                          <a:srgbClr val="FF0000"/>
                        </a:solidFill>
                      </a:defRPr>
                    </a:pPr>
                    <a:fld id="{AC01B7EF-207C-47D2-A97B-D82EA756229A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4514763805201245e-002"/>
                  <c:y val="-0.10683734224196936"/>
                </c:manualLayout>
              </c:layout>
              <c:tx>
                <c:rich>
                  <a:bodyPr horzOverflow="overflow" wrap="square" lIns="38100" tIns="19050" rIns="38100" bIns="19050"/>
                  <a:lstStyle/>
                  <a:p>
                    <a:pPr>
                      <a:defRPr sz="1200">
                        <a:solidFill>
                          <a:sysClr val="windowText" lastClr="000000"/>
                        </a:solidFill>
                      </a:defRPr>
                    </a:pPr>
                    <a:fld id="{969D3A02-025E-4A4D-AF3A-7B0FB6EDAA67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9"/>
              <c:layout>
                <c:manualLayout>
                  <c:x val="-5.0265261394201358e-002"/>
                  <c:y val="-6.8959946895410976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A2EEA22F-EDA0-45BD-8390-E8F3C794602E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ysClr val="windowText" lastClr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>
                    <a:solidFill>
                      <a:sysClr val="windowText" lastClr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'概要P.1-5'!$AN$77:$AY$77</c:f>
              <c:numCache>
                <c:formatCode>#,##0;[Red]\-#,##0</c:formatCode>
                <c:ptCount val="12"/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0775060293750331"/>
              <c:y val="0.893319335083114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0185364894910757e-002"/>
              <c:y val="2.0370253718285214e-00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25"/>
      </c:valAx>
      <c:catAx>
        <c:axId val="11"/>
        <c:scaling>
          <c:orientation val="minMax"/>
        </c:scaling>
        <c:delete val="1"/>
        <c:axPos val="b"/>
        <c:title>
          <c:tx>
            <c:rich>
              <a:bodyPr horzOverflow="overflow" anchor="ctr"/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円／㎏）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88186110121570216"/>
              <c:y val="3.3749781277340333e-003"/>
            </c:manualLayout>
          </c:layout>
          <c:overlay val="0"/>
        </c:title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#,##0;[Red]\-#,##0" sourceLinked="1"/>
        <c:majorTickMark val="out"/>
        <c:minorTickMark val="none"/>
        <c:tickLblPos val="nextTo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 w="635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057448473242133"/>
          <c:y val="4.0954331350919547e-002"/>
          <c:w val="0.29765487333460711"/>
          <c:h val="7.2222513852435152e-0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/>
        <a:lstStyle/>
        <a:p>
          <a:pPr algn="l" rtl="0">
            <a:defRPr sz="64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 altLang="en-US"/>
        </a:p>
      </c:txPr>
    </c:legend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/>
          <a:lstStyle/>
          <a:p>
            <a:pPr algn="ctr" rtl="0">
              <a:defRPr sz="1050">
                <a:solidFill>
                  <a:srgbClr val="000000"/>
                </a:solidFill>
                <a:latin typeface="+mj-ea"/>
                <a:ea typeface="+mj-ea"/>
              </a:defRPr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H30 </a:t>
            </a:r>
            <a:r>
              <a:rPr lang="ja-JP" altLang="en-US" sz="1050" b="0" i="0" u="none" strike="noStrike" baseline="0">
                <a:solidFill>
                  <a:srgbClr val="000000"/>
                </a:solidFill>
                <a:latin typeface="+mj-ea"/>
                <a:ea typeface="+mj-ea"/>
                <a:cs typeface="ＭＳ Ｐゴシック"/>
              </a:rPr>
              <a:t>月別入荷量及び販売単価</a:t>
            </a:r>
            <a:endParaRPr lang="ja-JP" altLang="en-US" sz="1050" b="0" i="0" u="none" strike="noStrike" baseline="0">
              <a:solidFill>
                <a:srgbClr val="000000"/>
              </a:solidFill>
              <a:latin typeface="+mj-ea"/>
              <a:ea typeface="+mj-ea"/>
              <a:cs typeface="ＭＳ Ｐゴシック"/>
            </a:endParaRPr>
          </a:p>
        </c:rich>
      </c:tx>
      <c:layout>
        <c:manualLayout>
          <c:xMode val="edge"/>
          <c:yMode val="edge"/>
          <c:x val="0.15859805896355977"/>
          <c:y val="2.7778795092473904e-00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678498093282489e-002"/>
          <c:y val="0.13518525300616491"/>
          <c:w val="0.87088548059605597"/>
          <c:h val="0.7367258176650001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'概要P.1-5'!$AM$80</c:f>
              <c:strCache>
                <c:ptCount val="1"/>
                <c:pt idx="0">
                  <c:v>入荷量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635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dLbl>
              <c:idx val="0"/>
              <c:layout/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51FD4645-A84C-415B-8137-4B44F94A4A0A}" type="VALUE">
                      <a:rPr lang="en-US" altLang="ja-JP" sz="1200" b="1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elete val="1"/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00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'概要P.1-5'!$AN$80:$AY$80</c:f>
              <c:numCache>
                <c:formatCode>#,##0;[Red]\-#,##0</c:formatCode>
                <c:ptCount val="12"/>
              </c:numCache>
            </c:numRef>
          </c:val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0"/>
        <c:axId val="1"/>
        <c:axId val="2"/>
      </c:barChart>
      <c:lineChart>
        <c:grouping val="standard"/>
        <c:varyColors val="0"/>
        <c:ser>
          <c:idx val="2"/>
          <c:order val="1"/>
          <c:tx>
            <c:strRef>
              <c:f>'概要P.1-5'!$AM$81</c:f>
              <c:strCache>
                <c:ptCount val="1"/>
                <c:pt idx="0">
                  <c:v>販売単価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invertIfNegative val="0"/>
            <c:marker>
              <c:symbol val="circle"/>
              <c:size val="7"/>
            </c:marker>
            <c:bubble3D val="0"/>
          </c:dPt>
          <c:dPt>
            <c:idx val="1"/>
            <c:invertIfNegative val="0"/>
            <c:marker>
              <c:symbol val="circle"/>
              <c:size val="7"/>
            </c:marker>
            <c:bubble3D val="0"/>
          </c:dPt>
          <c:dPt>
            <c:idx val="2"/>
            <c:invertIfNegative val="0"/>
            <c:marker>
              <c:symbol val="circle"/>
              <c:size val="7"/>
            </c:marker>
            <c:bubble3D val="0"/>
          </c:dPt>
          <c:dPt>
            <c:idx val="3"/>
            <c:invertIfNegative val="0"/>
            <c:marker>
              <c:symbol val="circle"/>
              <c:size val="7"/>
            </c:marker>
            <c:bubble3D val="0"/>
          </c:dPt>
          <c:dPt>
            <c:idx val="4"/>
            <c:invertIfNegative val="0"/>
            <c:marker>
              <c:symbol val="circle"/>
              <c:size val="7"/>
            </c:marker>
            <c:bubble3D val="0"/>
          </c:dPt>
          <c:dPt>
            <c:idx val="5"/>
            <c:invertIfNegative val="0"/>
            <c:marker>
              <c:symbol val="circle"/>
              <c:size val="7"/>
            </c:marker>
            <c:bubble3D val="0"/>
          </c:dPt>
          <c:dPt>
            <c:idx val="6"/>
            <c:invertIfNegative val="0"/>
            <c:marker>
              <c:symbol val="circle"/>
              <c:size val="7"/>
            </c:marker>
            <c:bubble3D val="0"/>
          </c:dPt>
          <c:dPt>
            <c:idx val="7"/>
            <c:invertIfNegative val="0"/>
            <c:marker>
              <c:symbol val="circle"/>
              <c:size val="7"/>
            </c:marker>
            <c:bubble3D val="0"/>
          </c:dPt>
          <c:dPt>
            <c:idx val="8"/>
            <c:invertIfNegative val="0"/>
            <c:marker>
              <c:symbol val="circle"/>
              <c:size val="7"/>
            </c:marker>
            <c:bubble3D val="0"/>
          </c:dPt>
          <c:dPt>
            <c:idx val="9"/>
            <c:invertIfNegative val="0"/>
            <c:marker>
              <c:symbol val="circle"/>
              <c:size val="7"/>
            </c:marker>
            <c:bubble3D val="0"/>
          </c:dPt>
          <c:dPt>
            <c:idx val="10"/>
            <c:invertIfNegative val="0"/>
            <c:marker>
              <c:symbol val="circle"/>
              <c:size val="7"/>
            </c:marker>
            <c:bubble3D val="0"/>
          </c:dPt>
          <c:dPt>
            <c:idx val="11"/>
            <c:invertIfNegative val="0"/>
            <c:marker>
              <c:symbol val="circle"/>
              <c:size val="7"/>
            </c:marker>
            <c:bubble3D val="0"/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-4.1152263374485597e-002"/>
                  <c:y val="-0.147286821705426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1200" b="1">
                      <a:solidFill>
                        <a:srgbClr val="FF0000"/>
                      </a:solidFill>
                    </a:defRPr>
                  </a:pPr>
                  <a:endParaRPr lang="ja-JP" alt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4.9382716049382713e-002"/>
                  <c:y val="-6.9767441860465115e-002"/>
                </c:manualLayout>
              </c:layout>
              <c:tx>
                <c:rich>
                  <a:bodyPr horzOverflow="overflow"/>
                  <a:lstStyle/>
                  <a:p>
                    <a:pPr>
                      <a:defRPr/>
                    </a:pPr>
                    <a:fld id="{2B013AB5-8BF7-418D-8C52-23CE3B50C09E}" type="VALUE">
                      <a:rPr lang="en-US" altLang="ja-JP" sz="1200" b="1" i="0" u="none" strike="noStrike" baseline="0">
                        <a:solidFill>
                          <a:sysClr val="windowText" lastClr="000000"/>
                        </a:solidFill>
                        <a:latin typeface="ＭＳ Ｐゴシック"/>
                        <a:ea typeface="ＭＳ Ｐゴシック"/>
                        <a:cs typeface="ＭＳ Ｐゴシック"/>
                      </a:rPr>
                      <a:t>[値]</a:t>
                    </a:fld>
                    <a:endParaRPr lang="ja-JP" altLang="en-US" sz="1200" b="1" i="0" u="none" strike="noStrike" baseline="0">
                      <a:solidFill>
                        <a:srgbClr val="FF0000"/>
                      </a:solidFill>
                      <a:latin typeface="ＭＳ Ｐゴシック"/>
                      <a:ea typeface="ＭＳ Ｐゴシック"/>
                      <a:cs typeface="ＭＳ Ｐゴシック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>
                <a:spAutoFit/>
              </a:bodyPr>
              <a:lstStyle/>
              <a:p>
                <a:pPr algn="ctr" rtl="0">
                  <a:defRPr sz="1200" b="1">
                    <a:solidFill>
                      <a:srgbClr val="FF0000"/>
                    </a:solidFill>
                  </a:defRPr>
                </a:pPr>
                <a:endParaRPr lang="ja-JP" alt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val>
            <c:numRef>
              <c:f>'概要P.1-5'!$AN$81:$AY$81</c:f>
              <c:numCache>
                <c:formatCode>#,##0;[Red]\-#,##0</c:formatCode>
                <c:ptCount val="12"/>
              </c:numCache>
            </c:numRef>
          </c:val>
          <c:smooth val="0"/>
        </c:ser>
        <c:dLbls>
          <c:txPr>
            <a:bodyPr rot="0" anchor="ctr"/>
            <a:lstStyle/>
            <a:p>
              <a:pPr algn="ctr" rtl="0">
                <a:defRPr sz="1200">
                  <a:solidFill>
                    <a:srgbClr val="000000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title>
          <c:tx>
            <c:rich>
              <a:bodyPr horzOverflow="overflow" anchor="ctr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ゴシック"/>
                  </a:rPr>
                  <a:t>（月）</a:t>
                </a:r>
                <a:endParaRPr lang="ja-JP" altLang="en-US" sz="8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ゴシック"/>
                </a:endParaRPr>
              </a:p>
            </c:rich>
          </c:tx>
          <c:layout>
            <c:manualLayout>
              <c:xMode val="edge"/>
              <c:yMode val="edge"/>
              <c:x val="0.90402783373008611"/>
              <c:y val="0.906964536409692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[Red]\-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horzOverflow="overflow" anchor="ctr"/>
              <a:lstStyle/>
              <a:p>
                <a:pPr algn="ctr" rtl="0">
                  <a:defRPr sz="1100">
                    <a:solidFill>
                      <a:srgbClr val="000000"/>
                    </a:solidFill>
                    <a:latin typeface="+mn-ea"/>
                    <a:ea typeface="+mn-ea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Ｐゴシック"/>
                  </a:rPr>
                  <a:t>（Kg）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+mn-ea"/>
                  <a:ea typeface="+mn-ea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1.1555067244501413e-003"/>
              <c:y val="4.1775010681804311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  <c:majorUnit val="1"/>
      </c:valAx>
      <c:catAx>
        <c:axId val="11"/>
        <c:scaling>
          <c:orientation val="minMax"/>
        </c:scaling>
        <c:delete val="1"/>
        <c:axPos val="b"/>
        <c:numFmt formatCode="#,##0;[Red]\-#,##0" sourceLinked="1"/>
        <c:majorTickMark val="out"/>
        <c:minorTickMark val="none"/>
        <c:tickLblPos val="none"/>
        <c:txPr>
          <a:bodyPr anchor="ctr"/>
          <a:lstStyle/>
          <a:p>
            <a:pPr algn="ctr" rtl="0">
              <a:defRPr sz="1200">
                <a:solidFill>
                  <a:srgbClr val="000000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  <c:max val="21000"/>
          <c:min val="0"/>
        </c:scaling>
        <c:delete val="0"/>
        <c:axPos val="r"/>
        <c:title>
          <c:tx>
            <c:rich>
              <a:bodyPr rot="0" horzOverflow="overflow" anchor="ctr"/>
              <a:lstStyle/>
              <a:p>
                <a:pPr algn="ctr" rtl="0">
                  <a:defRPr sz="1200">
                    <a:solidFill>
                      <a:srgbClr val="000000"/>
                    </a:solidFill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Ｐゴシック"/>
                  </a:rPr>
                  <a:t>（円/Kg）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endParaRPr>
              </a:p>
            </c:rich>
          </c:tx>
          <c:layout>
            <c:manualLayout>
              <c:xMode val="edge"/>
              <c:yMode val="edge"/>
              <c:x val="0.909350749760931"/>
              <c:y val="2.9072819385948848e-00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horzOverflow="overflow" anchor="ctr"/>
          <a:lstStyle/>
          <a:p>
            <a:pPr algn="ctr" rtl="0">
              <a:defRPr sz="90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  <c:majorUnit val="3000"/>
      </c:valAx>
      <c:spPr>
        <a:noFill/>
        <a:ln w="63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9050">
      <a:solidFill>
        <a:srgbClr val="000000"/>
      </a:solidFill>
      <a:prstDash val="solid"/>
    </a:ln>
  </c:spPr>
  <c:txPr>
    <a:bodyPr horzOverflow="overflow" anchor="ctr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 altLang="en-US"/>
    </a:p>
  </c:txPr>
  <c:printSettings>
    <c:headerFooter alignWithMargins="0"/>
    <c:pageMargins l="0.78700000000000003" r="0.78700000000000003" t="0.98400000000000021" b="0.98400000000000021" header="0.51200000000000001" footer="0.51200000000000001"/>
    <c:pageSetup paperSize="9" orientation="landscape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Relationship Type="http://schemas.openxmlformats.org/officeDocument/2006/relationships/chart" Target="../charts/chart12.xml" Id="rId12" /></Relationships>
</file>

<file path=xl/drawings/_rels/drawing2.xml.rels>&#65279;<?xml version="1.0" encoding="utf-8"?><Relationships xmlns="http://schemas.openxmlformats.org/package/2006/relationships"><Relationship Type="http://schemas.openxmlformats.org/officeDocument/2006/relationships/chart" Target="../charts/chart13.xml" Id="rId1" /><Relationship Type="http://schemas.openxmlformats.org/officeDocument/2006/relationships/chart" Target="../charts/chart14.xml" Id="rId2" /><Relationship Type="http://schemas.openxmlformats.org/officeDocument/2006/relationships/chart" Target="../charts/chart15.xml" Id="rId3" /><Relationship Type="http://schemas.openxmlformats.org/officeDocument/2006/relationships/chart" Target="../charts/chart16.xml" Id="rId4" /><Relationship Type="http://schemas.openxmlformats.org/officeDocument/2006/relationships/chart" Target="../charts/chart17.xml" Id="rId5" /><Relationship Type="http://schemas.openxmlformats.org/officeDocument/2006/relationships/chart" Target="../charts/chart18.xml" Id="rId6" /><Relationship Type="http://schemas.openxmlformats.org/officeDocument/2006/relationships/chart" Target="../charts/chart19.xml" Id="rId7" /><Relationship Type="http://schemas.openxmlformats.org/officeDocument/2006/relationships/chart" Target="../charts/chart20.xml" Id="rId8" /><Relationship Type="http://schemas.openxmlformats.org/officeDocument/2006/relationships/chart" Target="../charts/chart21.xml" Id="rId9" /><Relationship Type="http://schemas.openxmlformats.org/officeDocument/2006/relationships/chart" Target="../charts/chart22.xml" Id="rId10" /><Relationship Type="http://schemas.openxmlformats.org/officeDocument/2006/relationships/chart" Target="../charts/chart23.xml" Id="rId11" /><Relationship Type="http://schemas.openxmlformats.org/officeDocument/2006/relationships/chart" Target="../charts/chart24.xml" Id="rId12" /><Relationship Type="http://schemas.openxmlformats.org/officeDocument/2006/relationships/chart" Target="../charts/chart25.xml" Id="rId13" /><Relationship Type="http://schemas.openxmlformats.org/officeDocument/2006/relationships/chart" Target="../charts/chart26.xml" Id="rId14" /><Relationship Type="http://schemas.openxmlformats.org/officeDocument/2006/relationships/chart" Target="../charts/chart27.xml" Id="rId15" /><Relationship Type="http://schemas.openxmlformats.org/officeDocument/2006/relationships/chart" Target="../charts/chart28.xml" Id="rId16" /><Relationship Type="http://schemas.openxmlformats.org/officeDocument/2006/relationships/chart" Target="../charts/chart29.xml" Id="rId17" /><Relationship Type="http://schemas.openxmlformats.org/officeDocument/2006/relationships/chart" Target="../charts/chart30.xml" Id="rId18" /><Relationship Type="http://schemas.openxmlformats.org/officeDocument/2006/relationships/chart" Target="../charts/chart31.xml" Id="rId19" /><Relationship Type="http://schemas.openxmlformats.org/officeDocument/2006/relationships/chart" Target="../charts/chart32.xml" Id="rId20" /><Relationship Type="http://schemas.openxmlformats.org/officeDocument/2006/relationships/chart" Target="../charts/chart33.xml" Id="rId21" /><Relationship Type="http://schemas.openxmlformats.org/officeDocument/2006/relationships/chart" Target="../charts/chart34.xml" Id="rId22" /><Relationship Type="http://schemas.openxmlformats.org/officeDocument/2006/relationships/chart" Target="../charts/chart35.xml" Id="rId23" /><Relationship Type="http://schemas.openxmlformats.org/officeDocument/2006/relationships/chart" Target="../charts/chart36.xml" Id="rId2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</xdr:col>
      <xdr:colOff>0</xdr:colOff>
      <xdr:row>41</xdr:row>
      <xdr:rowOff>47625</xdr:rowOff>
    </xdr:from>
    <xdr:to xmlns:xdr="http://schemas.openxmlformats.org/drawingml/2006/spreadsheetDrawing">
      <xdr:col>34</xdr:col>
      <xdr:colOff>152400</xdr:colOff>
      <xdr:row>49</xdr:row>
      <xdr:rowOff>142875</xdr:rowOff>
    </xdr:to>
    <xdr:graphicFrame macro="">
      <xdr:nvGraphicFramePr>
        <xdr:cNvPr id="2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4</xdr:col>
      <xdr:colOff>9525</xdr:colOff>
      <xdr:row>54</xdr:row>
      <xdr:rowOff>38100</xdr:rowOff>
    </xdr:from>
    <xdr:to xmlns:xdr="http://schemas.openxmlformats.org/drawingml/2006/spreadsheetDrawing">
      <xdr:col>34</xdr:col>
      <xdr:colOff>171450</xdr:colOff>
      <xdr:row>62</xdr:row>
      <xdr:rowOff>142875</xdr:rowOff>
    </xdr:to>
    <xdr:graphicFrame macro="">
      <xdr:nvGraphicFramePr>
        <xdr:cNvPr id="3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4</xdr:col>
      <xdr:colOff>47625</xdr:colOff>
      <xdr:row>68</xdr:row>
      <xdr:rowOff>38100</xdr:rowOff>
    </xdr:from>
    <xdr:to xmlns:xdr="http://schemas.openxmlformats.org/drawingml/2006/spreadsheetDrawing">
      <xdr:col>34</xdr:col>
      <xdr:colOff>133350</xdr:colOff>
      <xdr:row>76</xdr:row>
      <xdr:rowOff>152400</xdr:rowOff>
    </xdr:to>
    <xdr:graphicFrame macro="">
      <xdr:nvGraphicFramePr>
        <xdr:cNvPr id="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4</xdr:col>
      <xdr:colOff>10160</xdr:colOff>
      <xdr:row>95</xdr:row>
      <xdr:rowOff>173355</xdr:rowOff>
    </xdr:from>
    <xdr:to xmlns:xdr="http://schemas.openxmlformats.org/drawingml/2006/spreadsheetDrawing">
      <xdr:col>34</xdr:col>
      <xdr:colOff>162560</xdr:colOff>
      <xdr:row>105</xdr:row>
      <xdr:rowOff>68580</xdr:rowOff>
    </xdr:to>
    <xdr:graphicFrame macro="">
      <xdr:nvGraphicFramePr>
        <xdr:cNvPr id="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4</xdr:col>
      <xdr:colOff>83185</xdr:colOff>
      <xdr:row>110</xdr:row>
      <xdr:rowOff>28575</xdr:rowOff>
    </xdr:from>
    <xdr:to xmlns:xdr="http://schemas.openxmlformats.org/drawingml/2006/spreadsheetDrawing">
      <xdr:col>34</xdr:col>
      <xdr:colOff>187960</xdr:colOff>
      <xdr:row>120</xdr:row>
      <xdr:rowOff>0</xdr:rowOff>
    </xdr:to>
    <xdr:graphicFrame macro="">
      <xdr:nvGraphicFramePr>
        <xdr:cNvPr id="6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</xdr:col>
      <xdr:colOff>163195</xdr:colOff>
      <xdr:row>125</xdr:row>
      <xdr:rowOff>21590</xdr:rowOff>
    </xdr:from>
    <xdr:to xmlns:xdr="http://schemas.openxmlformats.org/drawingml/2006/spreadsheetDrawing">
      <xdr:col>34</xdr:col>
      <xdr:colOff>161925</xdr:colOff>
      <xdr:row>133</xdr:row>
      <xdr:rowOff>172085</xdr:rowOff>
    </xdr:to>
    <xdr:graphicFrame macro="">
      <xdr:nvGraphicFramePr>
        <xdr:cNvPr id="7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</xdr:col>
      <xdr:colOff>9525</xdr:colOff>
      <xdr:row>139</xdr:row>
      <xdr:rowOff>0</xdr:rowOff>
    </xdr:from>
    <xdr:to xmlns:xdr="http://schemas.openxmlformats.org/drawingml/2006/spreadsheetDrawing">
      <xdr:col>34</xdr:col>
      <xdr:colOff>143510</xdr:colOff>
      <xdr:row>147</xdr:row>
      <xdr:rowOff>133985</xdr:rowOff>
    </xdr:to>
    <xdr:graphicFrame macro="">
      <xdr:nvGraphicFramePr>
        <xdr:cNvPr id="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4</xdr:col>
      <xdr:colOff>71755</xdr:colOff>
      <xdr:row>153</xdr:row>
      <xdr:rowOff>43180</xdr:rowOff>
    </xdr:from>
    <xdr:to xmlns:xdr="http://schemas.openxmlformats.org/drawingml/2006/spreadsheetDrawing">
      <xdr:col>35</xdr:col>
      <xdr:colOff>5715</xdr:colOff>
      <xdr:row>160</xdr:row>
      <xdr:rowOff>136525</xdr:rowOff>
    </xdr:to>
    <xdr:graphicFrame macro="">
      <xdr:nvGraphicFramePr>
        <xdr:cNvPr id="9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4</xdr:col>
      <xdr:colOff>9525</xdr:colOff>
      <xdr:row>165</xdr:row>
      <xdr:rowOff>0</xdr:rowOff>
    </xdr:from>
    <xdr:to xmlns:xdr="http://schemas.openxmlformats.org/drawingml/2006/spreadsheetDrawing">
      <xdr:col>34</xdr:col>
      <xdr:colOff>180975</xdr:colOff>
      <xdr:row>173</xdr:row>
      <xdr:rowOff>114300</xdr:rowOff>
    </xdr:to>
    <xdr:graphicFrame macro="">
      <xdr:nvGraphicFramePr>
        <xdr:cNvPr id="1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4</xdr:col>
      <xdr:colOff>0</xdr:colOff>
      <xdr:row>179</xdr:row>
      <xdr:rowOff>38100</xdr:rowOff>
    </xdr:from>
    <xdr:to xmlns:xdr="http://schemas.openxmlformats.org/drawingml/2006/spreadsheetDrawing">
      <xdr:col>34</xdr:col>
      <xdr:colOff>170815</xdr:colOff>
      <xdr:row>187</xdr:row>
      <xdr:rowOff>123825</xdr:rowOff>
    </xdr:to>
    <xdr:graphicFrame macro="">
      <xdr:nvGraphicFramePr>
        <xdr:cNvPr id="1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</xdr:col>
      <xdr:colOff>30480</xdr:colOff>
      <xdr:row>192</xdr:row>
      <xdr:rowOff>138430</xdr:rowOff>
    </xdr:from>
    <xdr:to xmlns:xdr="http://schemas.openxmlformats.org/drawingml/2006/spreadsheetDrawing">
      <xdr:col>34</xdr:col>
      <xdr:colOff>161925</xdr:colOff>
      <xdr:row>202</xdr:row>
      <xdr:rowOff>180975</xdr:rowOff>
    </xdr:to>
    <xdr:graphicFrame macro="">
      <xdr:nvGraphicFramePr>
        <xdr:cNvPr id="1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4</xdr:col>
      <xdr:colOff>11430</xdr:colOff>
      <xdr:row>82</xdr:row>
      <xdr:rowOff>9525</xdr:rowOff>
    </xdr:from>
    <xdr:to xmlns:xdr="http://schemas.openxmlformats.org/drawingml/2006/spreadsheetDrawing">
      <xdr:col>34</xdr:col>
      <xdr:colOff>170815</xdr:colOff>
      <xdr:row>90</xdr:row>
      <xdr:rowOff>142875</xdr:rowOff>
    </xdr:to>
    <xdr:graphicFrame macro="">
      <xdr:nvGraphicFramePr>
        <xdr:cNvPr id="14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38735</xdr:colOff>
      <xdr:row>26</xdr:row>
      <xdr:rowOff>102870</xdr:rowOff>
    </xdr:from>
    <xdr:to xmlns:xdr="http://schemas.openxmlformats.org/drawingml/2006/spreadsheetDrawing">
      <xdr:col>14</xdr:col>
      <xdr:colOff>596900</xdr:colOff>
      <xdr:row>37</xdr:row>
      <xdr:rowOff>177800</xdr:rowOff>
    </xdr:to>
    <xdr:graphicFrame macro="">
      <xdr:nvGraphicFramePr>
        <xdr:cNvPr id="2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8</xdr:row>
      <xdr:rowOff>127635</xdr:rowOff>
    </xdr:from>
    <xdr:to xmlns:xdr="http://schemas.openxmlformats.org/drawingml/2006/spreadsheetDrawing">
      <xdr:col>14</xdr:col>
      <xdr:colOff>575945</xdr:colOff>
      <xdr:row>21</xdr:row>
      <xdr:rowOff>135890</xdr:rowOff>
    </xdr:to>
    <xdr:graphicFrame macro="">
      <xdr:nvGraphicFramePr>
        <xdr:cNvPr id="3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17145</xdr:colOff>
      <xdr:row>65</xdr:row>
      <xdr:rowOff>104140</xdr:rowOff>
    </xdr:from>
    <xdr:to xmlns:xdr="http://schemas.openxmlformats.org/drawingml/2006/spreadsheetDrawing">
      <xdr:col>14</xdr:col>
      <xdr:colOff>595630</xdr:colOff>
      <xdr:row>76</xdr:row>
      <xdr:rowOff>127635</xdr:rowOff>
    </xdr:to>
    <xdr:graphicFrame macro="">
      <xdr:nvGraphicFramePr>
        <xdr:cNvPr id="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</xdr:col>
      <xdr:colOff>27940</xdr:colOff>
      <xdr:row>48</xdr:row>
      <xdr:rowOff>26035</xdr:rowOff>
    </xdr:from>
    <xdr:to xmlns:xdr="http://schemas.openxmlformats.org/drawingml/2006/spreadsheetDrawing">
      <xdr:col>14</xdr:col>
      <xdr:colOff>638175</xdr:colOff>
      <xdr:row>60</xdr:row>
      <xdr:rowOff>177800</xdr:rowOff>
    </xdr:to>
    <xdr:graphicFrame macro="">
      <xdr:nvGraphicFramePr>
        <xdr:cNvPr id="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142875</xdr:colOff>
      <xdr:row>103</xdr:row>
      <xdr:rowOff>111760</xdr:rowOff>
    </xdr:from>
    <xdr:to xmlns:xdr="http://schemas.openxmlformats.org/drawingml/2006/spreadsheetDrawing">
      <xdr:col>14</xdr:col>
      <xdr:colOff>568325</xdr:colOff>
      <xdr:row>114</xdr:row>
      <xdr:rowOff>187325</xdr:rowOff>
    </xdr:to>
    <xdr:graphicFrame macro="">
      <xdr:nvGraphicFramePr>
        <xdr:cNvPr id="6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156845</xdr:colOff>
      <xdr:row>85</xdr:row>
      <xdr:rowOff>156210</xdr:rowOff>
    </xdr:from>
    <xdr:to xmlns:xdr="http://schemas.openxmlformats.org/drawingml/2006/spreadsheetDrawing">
      <xdr:col>14</xdr:col>
      <xdr:colOff>537845</xdr:colOff>
      <xdr:row>98</xdr:row>
      <xdr:rowOff>164465</xdr:rowOff>
    </xdr:to>
    <xdr:graphicFrame macro="">
      <xdr:nvGraphicFramePr>
        <xdr:cNvPr id="7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2</xdr:col>
      <xdr:colOff>6350</xdr:colOff>
      <xdr:row>142</xdr:row>
      <xdr:rowOff>123190</xdr:rowOff>
    </xdr:from>
    <xdr:to xmlns:xdr="http://schemas.openxmlformats.org/drawingml/2006/spreadsheetDrawing">
      <xdr:col>14</xdr:col>
      <xdr:colOff>586740</xdr:colOff>
      <xdr:row>153</xdr:row>
      <xdr:rowOff>146685</xdr:rowOff>
    </xdr:to>
    <xdr:graphicFrame macro="">
      <xdr:nvGraphicFramePr>
        <xdr:cNvPr id="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27940</xdr:colOff>
      <xdr:row>125</xdr:row>
      <xdr:rowOff>26035</xdr:rowOff>
    </xdr:from>
    <xdr:to xmlns:xdr="http://schemas.openxmlformats.org/drawingml/2006/spreadsheetDrawing">
      <xdr:col>14</xdr:col>
      <xdr:colOff>638175</xdr:colOff>
      <xdr:row>137</xdr:row>
      <xdr:rowOff>177800</xdr:rowOff>
    </xdr:to>
    <xdr:graphicFrame macro="">
      <xdr:nvGraphicFramePr>
        <xdr:cNvPr id="9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19050</xdr:colOff>
      <xdr:row>180</xdr:row>
      <xdr:rowOff>121920</xdr:rowOff>
    </xdr:from>
    <xdr:to xmlns:xdr="http://schemas.openxmlformats.org/drawingml/2006/spreadsheetDrawing">
      <xdr:col>14</xdr:col>
      <xdr:colOff>577850</xdr:colOff>
      <xdr:row>192</xdr:row>
      <xdr:rowOff>6985</xdr:rowOff>
    </xdr:to>
    <xdr:graphicFrame macro="">
      <xdr:nvGraphicFramePr>
        <xdr:cNvPr id="10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2</xdr:col>
      <xdr:colOff>4445</xdr:colOff>
      <xdr:row>162</xdr:row>
      <xdr:rowOff>118110</xdr:rowOff>
    </xdr:from>
    <xdr:to xmlns:xdr="http://schemas.openxmlformats.org/drawingml/2006/spreadsheetDrawing">
      <xdr:col>14</xdr:col>
      <xdr:colOff>585470</xdr:colOff>
      <xdr:row>175</xdr:row>
      <xdr:rowOff>126365</xdr:rowOff>
    </xdr:to>
    <xdr:graphicFrame macro="">
      <xdr:nvGraphicFramePr>
        <xdr:cNvPr id="11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2</xdr:col>
      <xdr:colOff>38735</xdr:colOff>
      <xdr:row>219</xdr:row>
      <xdr:rowOff>123825</xdr:rowOff>
    </xdr:from>
    <xdr:to xmlns:xdr="http://schemas.openxmlformats.org/drawingml/2006/spreadsheetDrawing">
      <xdr:col>14</xdr:col>
      <xdr:colOff>690880</xdr:colOff>
      <xdr:row>230</xdr:row>
      <xdr:rowOff>28575</xdr:rowOff>
    </xdr:to>
    <xdr:graphicFrame macro="">
      <xdr:nvGraphicFramePr>
        <xdr:cNvPr id="12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91440</xdr:colOff>
      <xdr:row>201</xdr:row>
      <xdr:rowOff>155575</xdr:rowOff>
    </xdr:from>
    <xdr:to xmlns:xdr="http://schemas.openxmlformats.org/drawingml/2006/spreadsheetDrawing">
      <xdr:col>14</xdr:col>
      <xdr:colOff>701675</xdr:colOff>
      <xdr:row>214</xdr:row>
      <xdr:rowOff>117475</xdr:rowOff>
    </xdr:to>
    <xdr:graphicFrame macro="">
      <xdr:nvGraphicFramePr>
        <xdr:cNvPr id="1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38735</xdr:colOff>
      <xdr:row>257</xdr:row>
      <xdr:rowOff>102870</xdr:rowOff>
    </xdr:from>
    <xdr:to xmlns:xdr="http://schemas.openxmlformats.org/drawingml/2006/spreadsheetDrawing">
      <xdr:col>14</xdr:col>
      <xdr:colOff>596900</xdr:colOff>
      <xdr:row>268</xdr:row>
      <xdr:rowOff>177800</xdr:rowOff>
    </xdr:to>
    <xdr:graphicFrame macro="">
      <xdr:nvGraphicFramePr>
        <xdr:cNvPr id="14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239</xdr:row>
      <xdr:rowOff>127635</xdr:rowOff>
    </xdr:from>
    <xdr:to xmlns:xdr="http://schemas.openxmlformats.org/drawingml/2006/spreadsheetDrawing">
      <xdr:col>14</xdr:col>
      <xdr:colOff>575945</xdr:colOff>
      <xdr:row>252</xdr:row>
      <xdr:rowOff>135890</xdr:rowOff>
    </xdr:to>
    <xdr:graphicFrame macro="">
      <xdr:nvGraphicFramePr>
        <xdr:cNvPr id="15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6350</xdr:colOff>
      <xdr:row>296</xdr:row>
      <xdr:rowOff>123190</xdr:rowOff>
    </xdr:from>
    <xdr:to xmlns:xdr="http://schemas.openxmlformats.org/drawingml/2006/spreadsheetDrawing">
      <xdr:col>14</xdr:col>
      <xdr:colOff>586740</xdr:colOff>
      <xdr:row>307</xdr:row>
      <xdr:rowOff>146685</xdr:rowOff>
    </xdr:to>
    <xdr:graphicFrame macro="">
      <xdr:nvGraphicFramePr>
        <xdr:cNvPr id="16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19050</xdr:colOff>
      <xdr:row>278</xdr:row>
      <xdr:rowOff>190500</xdr:rowOff>
    </xdr:from>
    <xdr:to xmlns:xdr="http://schemas.openxmlformats.org/drawingml/2006/spreadsheetDrawing">
      <xdr:col>14</xdr:col>
      <xdr:colOff>629920</xdr:colOff>
      <xdr:row>291</xdr:row>
      <xdr:rowOff>151765</xdr:rowOff>
    </xdr:to>
    <xdr:graphicFrame macro="">
      <xdr:nvGraphicFramePr>
        <xdr:cNvPr id="17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 xmlns:xdr="http://schemas.openxmlformats.org/drawingml/2006/spreadsheetDrawing">
      <xdr:col>2</xdr:col>
      <xdr:colOff>19050</xdr:colOff>
      <xdr:row>334</xdr:row>
      <xdr:rowOff>149860</xdr:rowOff>
    </xdr:from>
    <xdr:to xmlns:xdr="http://schemas.openxmlformats.org/drawingml/2006/spreadsheetDrawing">
      <xdr:col>14</xdr:col>
      <xdr:colOff>577850</xdr:colOff>
      <xdr:row>346</xdr:row>
      <xdr:rowOff>34925</xdr:rowOff>
    </xdr:to>
    <xdr:graphicFrame macro="">
      <xdr:nvGraphicFramePr>
        <xdr:cNvPr id="18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316</xdr:row>
      <xdr:rowOff>127635</xdr:rowOff>
    </xdr:from>
    <xdr:to xmlns:xdr="http://schemas.openxmlformats.org/drawingml/2006/spreadsheetDrawing">
      <xdr:col>14</xdr:col>
      <xdr:colOff>575945</xdr:colOff>
      <xdr:row>329</xdr:row>
      <xdr:rowOff>135890</xdr:rowOff>
    </xdr:to>
    <xdr:graphicFrame macro="">
      <xdr:nvGraphicFramePr>
        <xdr:cNvPr id="19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197485</xdr:colOff>
      <xdr:row>373</xdr:row>
      <xdr:rowOff>85090</xdr:rowOff>
    </xdr:from>
    <xdr:to xmlns:xdr="http://schemas.openxmlformats.org/drawingml/2006/spreadsheetDrawing">
      <xdr:col>14</xdr:col>
      <xdr:colOff>576580</xdr:colOff>
      <xdr:row>384</xdr:row>
      <xdr:rowOff>108585</xdr:rowOff>
    </xdr:to>
    <xdr:graphicFrame macro="">
      <xdr:nvGraphicFramePr>
        <xdr:cNvPr id="20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 xmlns:xdr="http://schemas.openxmlformats.org/drawingml/2006/spreadsheetDrawing">
      <xdr:col>2</xdr:col>
      <xdr:colOff>27940</xdr:colOff>
      <xdr:row>356</xdr:row>
      <xdr:rowOff>26035</xdr:rowOff>
    </xdr:from>
    <xdr:to xmlns:xdr="http://schemas.openxmlformats.org/drawingml/2006/spreadsheetDrawing">
      <xdr:col>14</xdr:col>
      <xdr:colOff>638175</xdr:colOff>
      <xdr:row>368</xdr:row>
      <xdr:rowOff>177800</xdr:rowOff>
    </xdr:to>
    <xdr:graphicFrame macro="">
      <xdr:nvGraphicFramePr>
        <xdr:cNvPr id="21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 xmlns:xdr="http://schemas.openxmlformats.org/drawingml/2006/spreadsheetDrawing">
      <xdr:col>2</xdr:col>
      <xdr:colOff>38735</xdr:colOff>
      <xdr:row>411</xdr:row>
      <xdr:rowOff>102870</xdr:rowOff>
    </xdr:from>
    <xdr:to xmlns:xdr="http://schemas.openxmlformats.org/drawingml/2006/spreadsheetDrawing">
      <xdr:col>14</xdr:col>
      <xdr:colOff>596900</xdr:colOff>
      <xdr:row>422</xdr:row>
      <xdr:rowOff>177800</xdr:rowOff>
    </xdr:to>
    <xdr:graphicFrame macro="">
      <xdr:nvGraphicFramePr>
        <xdr:cNvPr id="22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 xmlns:xdr="http://schemas.openxmlformats.org/drawingml/2006/spreadsheetDrawing">
      <xdr:col>1</xdr:col>
      <xdr:colOff>194945</xdr:colOff>
      <xdr:row>393</xdr:row>
      <xdr:rowOff>127635</xdr:rowOff>
    </xdr:from>
    <xdr:to xmlns:xdr="http://schemas.openxmlformats.org/drawingml/2006/spreadsheetDrawing">
      <xdr:col>14</xdr:col>
      <xdr:colOff>575945</xdr:colOff>
      <xdr:row>406</xdr:row>
      <xdr:rowOff>135890</xdr:rowOff>
    </xdr:to>
    <xdr:graphicFrame macro="">
      <xdr:nvGraphicFramePr>
        <xdr:cNvPr id="23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4445</xdr:colOff>
      <xdr:row>450</xdr:row>
      <xdr:rowOff>107315</xdr:rowOff>
    </xdr:from>
    <xdr:to xmlns:xdr="http://schemas.openxmlformats.org/drawingml/2006/spreadsheetDrawing">
      <xdr:col>14</xdr:col>
      <xdr:colOff>584200</xdr:colOff>
      <xdr:row>461</xdr:row>
      <xdr:rowOff>130810</xdr:rowOff>
    </xdr:to>
    <xdr:graphicFrame macro="">
      <xdr:nvGraphicFramePr>
        <xdr:cNvPr id="24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 xmlns:xdr="http://schemas.openxmlformats.org/drawingml/2006/spreadsheetDrawing">
      <xdr:col>2</xdr:col>
      <xdr:colOff>9525</xdr:colOff>
      <xdr:row>432</xdr:row>
      <xdr:rowOff>83185</xdr:rowOff>
    </xdr:from>
    <xdr:to xmlns:xdr="http://schemas.openxmlformats.org/drawingml/2006/spreadsheetDrawing">
      <xdr:col>14</xdr:col>
      <xdr:colOff>514350</xdr:colOff>
      <xdr:row>446</xdr:row>
      <xdr:rowOff>95250</xdr:rowOff>
    </xdr:to>
    <xdr:graphicFrame macro="">
      <xdr:nvGraphicFramePr>
        <xdr:cNvPr id="25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oneCellAnchor>
    <xdr:from xmlns:xdr="http://schemas.openxmlformats.org/drawingml/2006/spreadsheetDrawing">
      <xdr:col>14</xdr:col>
      <xdr:colOff>342900</xdr:colOff>
      <xdr:row>332</xdr:row>
      <xdr:rowOff>123825</xdr:rowOff>
    </xdr:from>
    <xdr:ext cx="184150" cy="264795"/>
    <xdr:sp macro="" textlink="">
      <xdr:nvSpPr>
        <xdr:cNvPr id="26" name="テキスト ボックス 25"/>
        <xdr:cNvSpPr txBox="1"/>
      </xdr:nvSpPr>
      <xdr:spPr>
        <a:xfrm>
          <a:off x="9772650" y="63369825"/>
          <a:ext cx="184150" cy="2647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 xmlns:xdr="http://schemas.openxmlformats.org/drawingml/2006/spreadsheetDrawing">
      <xdr:col>4</xdr:col>
      <xdr:colOff>0</xdr:colOff>
      <xdr:row>308</xdr:row>
      <xdr:rowOff>38100</xdr:rowOff>
    </xdr:from>
    <xdr:to xmlns:xdr="http://schemas.openxmlformats.org/drawingml/2006/spreadsheetDrawing">
      <xdr:col>6</xdr:col>
      <xdr:colOff>704850</xdr:colOff>
      <xdr:row>309</xdr:row>
      <xdr:rowOff>104775</xdr:rowOff>
    </xdr:to>
    <xdr:sp macro="" textlink="">
      <xdr:nvSpPr>
        <xdr:cNvPr id="27" name="テキスト ボックス 26"/>
        <xdr:cNvSpPr txBox="1"/>
      </xdr:nvSpPr>
      <xdr:spPr>
        <a:xfrm>
          <a:off x="2095500" y="58712100"/>
          <a:ext cx="2171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平成</a:t>
          </a:r>
          <a:r>
            <a:rPr kumimoji="1" lang="en-US" altLang="ja-JP" sz="1100"/>
            <a:t>30</a:t>
          </a:r>
          <a:r>
            <a:rPr kumimoji="1" lang="ja-JP" altLang="en-US" sz="1100"/>
            <a:t>年入荷なし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0</xdr:colOff>
      <xdr:row>347</xdr:row>
      <xdr:rowOff>0</xdr:rowOff>
    </xdr:from>
    <xdr:to xmlns:xdr="http://schemas.openxmlformats.org/drawingml/2006/spreadsheetDrawing">
      <xdr:col>6</xdr:col>
      <xdr:colOff>704850</xdr:colOff>
      <xdr:row>348</xdr:row>
      <xdr:rowOff>66675</xdr:rowOff>
    </xdr:to>
    <xdr:sp macro="" textlink="">
      <xdr:nvSpPr>
        <xdr:cNvPr id="28" name="テキスト ボックス 27"/>
        <xdr:cNvSpPr txBox="1"/>
      </xdr:nvSpPr>
      <xdr:spPr>
        <a:xfrm>
          <a:off x="2095500" y="66103500"/>
          <a:ext cx="217170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平成</a:t>
          </a:r>
          <a:r>
            <a:rPr kumimoji="1" lang="en-US" altLang="ja-JP" sz="1100"/>
            <a:t>30</a:t>
          </a:r>
          <a:r>
            <a:rPr kumimoji="1" lang="ja-JP" altLang="en-US" sz="1100"/>
            <a:t>年入荷なし</a:t>
          </a:r>
        </a:p>
      </xdr:txBody>
    </xdr:sp>
    <xdr:clientData/>
  </xdr:twoCellAnchor>
  <xdr:twoCellAnchor>
    <xdr:from xmlns:xdr="http://schemas.openxmlformats.org/drawingml/2006/spreadsheetDrawing">
      <xdr:col>4</xdr:col>
      <xdr:colOff>9525</xdr:colOff>
      <xdr:row>385</xdr:row>
      <xdr:rowOff>85725</xdr:rowOff>
    </xdr:from>
    <xdr:to xmlns:xdr="http://schemas.openxmlformats.org/drawingml/2006/spreadsheetDrawing">
      <xdr:col>6</xdr:col>
      <xdr:colOff>685800</xdr:colOff>
      <xdr:row>386</xdr:row>
      <xdr:rowOff>152400</xdr:rowOff>
    </xdr:to>
    <xdr:sp macro="" textlink="">
      <xdr:nvSpPr>
        <xdr:cNvPr id="29" name="テキスト ボックス 28"/>
        <xdr:cNvSpPr txBox="1"/>
      </xdr:nvSpPr>
      <xdr:spPr>
        <a:xfrm>
          <a:off x="2105025" y="73428225"/>
          <a:ext cx="2143125" cy="257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平成</a:t>
          </a:r>
          <a:r>
            <a:rPr kumimoji="1" lang="en-US" altLang="ja-JP" sz="1100"/>
            <a:t>26</a:t>
          </a:r>
          <a:r>
            <a:rPr kumimoji="1" lang="ja-JP" altLang="en-US" sz="1100"/>
            <a:t>年から調査対象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723900</xdr:colOff>
      <xdr:row>424</xdr:row>
      <xdr:rowOff>66675</xdr:rowOff>
    </xdr:from>
    <xdr:to xmlns:xdr="http://schemas.openxmlformats.org/drawingml/2006/spreadsheetDrawing">
      <xdr:col>6</xdr:col>
      <xdr:colOff>666750</xdr:colOff>
      <xdr:row>425</xdr:row>
      <xdr:rowOff>133985</xdr:rowOff>
    </xdr:to>
    <xdr:sp macro="" textlink="">
      <xdr:nvSpPr>
        <xdr:cNvPr id="30" name="テキスト ボックス 29"/>
        <xdr:cNvSpPr txBox="1"/>
      </xdr:nvSpPr>
      <xdr:spPr>
        <a:xfrm>
          <a:off x="2085975" y="80838675"/>
          <a:ext cx="2143125" cy="25781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平成</a:t>
          </a:r>
          <a:r>
            <a:rPr kumimoji="1" lang="en-US" altLang="ja-JP" sz="1100"/>
            <a:t>26</a:t>
          </a:r>
          <a:r>
            <a:rPr kumimoji="1" lang="ja-JP" altLang="en-US" sz="1100"/>
            <a:t>年から調査対象</a:t>
          </a:r>
        </a:p>
      </xdr:txBody>
    </xdr:sp>
    <xdr:clientData/>
  </xdr:twoCellAnchor>
  <xdr:oneCellAnchor>
    <xdr:from xmlns:xdr="http://schemas.openxmlformats.org/drawingml/2006/spreadsheetDrawing">
      <xdr:col>9</xdr:col>
      <xdr:colOff>342900</xdr:colOff>
      <xdr:row>119</xdr:row>
      <xdr:rowOff>9525</xdr:rowOff>
    </xdr:from>
    <xdr:ext cx="371475" cy="188595"/>
    <xdr:sp macro="" textlink="">
      <xdr:nvSpPr>
        <xdr:cNvPr id="32" name="テキスト ボックス 31"/>
        <xdr:cNvSpPr txBox="1"/>
      </xdr:nvSpPr>
      <xdr:spPr>
        <a:xfrm>
          <a:off x="6105525" y="22679025"/>
          <a:ext cx="371475" cy="1885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10</xdr:col>
      <xdr:colOff>342900</xdr:colOff>
      <xdr:row>119</xdr:row>
      <xdr:rowOff>9525</xdr:rowOff>
    </xdr:from>
    <xdr:ext cx="371475" cy="188595"/>
    <xdr:sp macro="" textlink="">
      <xdr:nvSpPr>
        <xdr:cNvPr id="33" name="テキスト ボックス 32"/>
        <xdr:cNvSpPr txBox="1"/>
      </xdr:nvSpPr>
      <xdr:spPr>
        <a:xfrm>
          <a:off x="6838950" y="22679025"/>
          <a:ext cx="371475" cy="1885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428625</xdr:colOff>
      <xdr:row>118</xdr:row>
      <xdr:rowOff>180975</xdr:rowOff>
    </xdr:from>
    <xdr:ext cx="371475" cy="207010"/>
    <xdr:sp macro="" textlink="">
      <xdr:nvSpPr>
        <xdr:cNvPr id="34" name="テキスト ボックス 33"/>
        <xdr:cNvSpPr txBox="1"/>
      </xdr:nvSpPr>
      <xdr:spPr>
        <a:xfrm>
          <a:off x="6191250" y="22659975"/>
          <a:ext cx="37147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9</xdr:col>
      <xdr:colOff>428625</xdr:colOff>
      <xdr:row>118</xdr:row>
      <xdr:rowOff>180975</xdr:rowOff>
    </xdr:from>
    <xdr:ext cx="371475" cy="207010"/>
    <xdr:sp macro="" textlink="">
      <xdr:nvSpPr>
        <xdr:cNvPr id="35" name="テキスト ボックス 34"/>
        <xdr:cNvSpPr txBox="1"/>
      </xdr:nvSpPr>
      <xdr:spPr>
        <a:xfrm>
          <a:off x="6191250" y="22659975"/>
          <a:ext cx="37147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 xmlns:xdr="http://schemas.openxmlformats.org/drawingml/2006/spreadsheetDrawing">
      <xdr:col>10</xdr:col>
      <xdr:colOff>428625</xdr:colOff>
      <xdr:row>118</xdr:row>
      <xdr:rowOff>180975</xdr:rowOff>
    </xdr:from>
    <xdr:ext cx="371475" cy="207010"/>
    <xdr:sp macro="" textlink="">
      <xdr:nvSpPr>
        <xdr:cNvPr id="36" name="テキスト ボックス 35"/>
        <xdr:cNvSpPr txBox="1"/>
      </xdr:nvSpPr>
      <xdr:spPr>
        <a:xfrm>
          <a:off x="6924675" y="22659975"/>
          <a:ext cx="37147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2.1749999999999999e-002</cdr:x>
      <cdr:y>3.5749999999999997e-002</cdr:y>
    </cdr:from>
    <cdr:to>
      <cdr:x>6.5500000000000003e-002</cdr:x>
      <cdr:y>0.11475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08549" y="77615"/>
          <a:ext cx="419496" cy="1715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vert="eaVert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5.0500000000000003e-002</cdr:x>
      <cdr:y>0.14549999999999999</cdr:y>
    </cdr:from>
    <cdr:to>
      <cdr:x>8.2250000000000004e-002</cdr:x>
      <cdr:y>0.27725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84219" y="315889"/>
          <a:ext cx="304434" cy="2860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vert="eaVert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6.25e-002</cdr:x>
      <cdr:y>0.23774999999999999</cdr:y>
    </cdr:from>
    <cdr:to>
      <cdr:x>0.15775</cdr:x>
      <cdr:y>0.65900000000000003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599281" y="516170"/>
          <a:ext cx="913304" cy="914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vert="eaVert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1.4749999999999999e-002</cdr:x>
      <cdr:y>7.5000000000000002e-004</cdr:y>
    </cdr:from>
    <cdr:to>
      <cdr:x>0.11025</cdr:x>
      <cdr:y>0.42199999999999999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141430" y="1628"/>
          <a:ext cx="915701" cy="914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（トン）</a:t>
          </a:r>
        </a:p>
      </cdr:txBody>
    </cdr:sp>
  </cdr:relSizeAnchor>
  <cdr:relSizeAnchor xmlns:cdr="http://schemas.openxmlformats.org/drawingml/2006/chartDrawing">
    <cdr:from>
      <cdr:x>0.90449999999999997</cdr:x>
      <cdr:y>1.8249999999999999e-002</cdr:y>
    </cdr:from>
    <cdr:to>
      <cdr:x>1</cdr:x>
      <cdr:y>0.4395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8672798" y="39621"/>
          <a:ext cx="915701" cy="9145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　　　（円</a:t>
          </a:r>
          <a:r>
            <a:rPr lang="en-US" altLang="ja-JP" sz="800"/>
            <a:t>/</a:t>
          </a:r>
          <a:r>
            <a:rPr lang="en-US" altLang="ja-JP" sz="1000"/>
            <a:t>K</a:t>
          </a:r>
          <a:r>
            <a:rPr lang="ja-JP" altLang="en-US" sz="1000"/>
            <a:t>ｇ</a:t>
          </a:r>
          <a:r>
            <a:rPr lang="ja-JP" altLang="en-US" sz="800"/>
            <a:t>）</a:t>
          </a:r>
          <a:endParaRPr lang="en-US" altLang="ja-JP" sz="800"/>
        </a:p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0.95550000000000002</cdr:x>
      <cdr:y>0.83899999999999997</cdr:y>
    </cdr:from>
    <cdr:to>
      <cdr:x>1</cdr:x>
      <cdr:y>1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9161811" y="1821523"/>
          <a:ext cx="426688" cy="34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overflow" wrap="none" rtlCol="0"/>
        <a:lstStyle xmlns:a="http://schemas.openxmlformats.org/drawingml/2006/main"/>
        <a:p xmlns:a="http://schemas.openxmlformats.org/drawingml/2006/main">
          <a:r>
            <a:rPr lang="en-US" altLang="ja-JP" sz="900"/>
            <a:t>(</a:t>
          </a:r>
          <a:r>
            <a:rPr lang="ja-JP" altLang="en-US" sz="900"/>
            <a:t>年</a:t>
          </a:r>
          <a:r>
            <a:rPr lang="en-US" altLang="ja-JP" sz="900"/>
            <a:t>)</a:t>
          </a:r>
          <a:endParaRPr lang="ja-JP" altLang="en-US" sz="9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27940</xdr:colOff>
      <xdr:row>2</xdr:row>
      <xdr:rowOff>9525</xdr:rowOff>
    </xdr:from>
    <xdr:to xmlns:xdr="http://schemas.openxmlformats.org/drawingml/2006/spreadsheetDrawing">
      <xdr:col>3</xdr:col>
      <xdr:colOff>772795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1437640" y="542925"/>
          <a:ext cx="1706880" cy="409575"/>
        </a:xfrm>
        <a:prstGeom prst="straightConnector1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0</xdr:colOff>
      <xdr:row>2</xdr:row>
      <xdr:rowOff>5080</xdr:rowOff>
    </xdr:from>
    <xdr:to xmlns:xdr="http://schemas.openxmlformats.org/drawingml/2006/spreadsheetDrawing">
      <xdr:col>2</xdr:col>
      <xdr:colOff>12700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0" y="757555"/>
          <a:ext cx="1736725" cy="659765"/>
        </a:xfrm>
        <a:prstGeom prst="straightConnector1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0</xdr:colOff>
      <xdr:row>2</xdr:row>
      <xdr:rowOff>5080</xdr:rowOff>
    </xdr:from>
    <xdr:to xmlns:xdr="http://schemas.openxmlformats.org/drawingml/2006/spreadsheetDrawing">
      <xdr:col>2</xdr:col>
      <xdr:colOff>12700</xdr:colOff>
      <xdr:row>4</xdr:row>
      <xdr:rowOff>0</xdr:rowOff>
    </xdr:to>
    <xdr:cxnSp macro="">
      <xdr:nvCxnSpPr>
        <xdr:cNvPr id="5" name="直線コネクタ 4"/>
        <xdr:cNvCxnSpPr/>
      </xdr:nvCxnSpPr>
      <xdr:spPr>
        <a:xfrm>
          <a:off x="0" y="757555"/>
          <a:ext cx="1736725" cy="659765"/>
        </a:xfrm>
        <a:prstGeom prst="straightConnector1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drawing" Target="../drawings/drawing4.xml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drawing" Target="../drawings/drawing5.xml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</sheetPr>
  <dimension ref="A1:AI41"/>
  <sheetViews>
    <sheetView tabSelected="1" zoomScaleSheetLayoutView="100" workbookViewId="0">
      <selection activeCell="AP5" sqref="AP5"/>
    </sheetView>
  </sheetViews>
  <sheetFormatPr defaultRowHeight="13.5"/>
  <cols>
    <col min="1" max="37" width="2.625" style="1" customWidth="1"/>
    <col min="38" max="40" width="9" style="1" customWidth="1"/>
    <col min="41" max="41" width="8.5" style="1" customWidth="1"/>
    <col min="42" max="42" width="9.5" style="1" customWidth="1"/>
    <col min="43" max="44" width="9.25" style="1" bestFit="1" customWidth="1"/>
    <col min="45" max="45" width="9.125" style="1" customWidth="1"/>
    <col min="46" max="49" width="9" style="1" customWidth="1"/>
    <col min="50" max="50" width="7.5" style="1" customWidth="1"/>
    <col min="51" max="16384" width="9" style="1" customWidth="1"/>
  </cols>
  <sheetData>
    <row r="1" spans="1:33" ht="50.1" customHeight="1">
      <c r="Q1" s="7"/>
    </row>
    <row r="2" spans="1:33" ht="50.1" customHeight="1"/>
    <row r="3" spans="1:33" ht="50.1" customHeight="1">
      <c r="A3" s="2" t="s">
        <v>298</v>
      </c>
      <c r="B3" s="2"/>
      <c r="C3" s="2"/>
      <c r="D3" s="2"/>
      <c r="E3" s="2"/>
      <c r="F3" s="2"/>
      <c r="G3" s="2" t="s">
        <v>90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50.1" customHeight="1"/>
    <row r="5" spans="1:33" ht="50.1" customHeight="1">
      <c r="A5" s="3" t="s">
        <v>104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ht="50.1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19.95" customHeight="1"/>
    <row r="8" spans="1:33" ht="230.1" customHeight="1"/>
    <row r="9" spans="1:33" ht="30" customHeight="1">
      <c r="A9" s="4" t="s">
        <v>281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</row>
    <row r="10" spans="1:33" ht="30" customHeight="1">
      <c r="A10" s="5" t="s">
        <v>31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ht="30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ht="15" customHeight="1"/>
    <row r="13" spans="1:33" ht="15" customHeight="1"/>
    <row r="14" spans="1:33" ht="15" customHeight="1"/>
    <row r="15" spans="1:33" ht="15" customHeight="1"/>
    <row r="16" spans="1:33" ht="15" customHeight="1"/>
    <row r="17" spans="1:35" ht="30" customHeight="1"/>
    <row r="18" spans="1:35" ht="30" customHeight="1">
      <c r="A18" s="6" t="s">
        <v>91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t="30" customHeight="1"/>
    <row r="20" spans="1:35" ht="30" customHeight="1">
      <c r="D20" s="1" t="s">
        <v>63</v>
      </c>
    </row>
    <row r="21" spans="1:35" ht="30" customHeight="1">
      <c r="E21" s="1" t="s">
        <v>92</v>
      </c>
      <c r="J21" s="1" t="s">
        <v>76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8">
        <v>1</v>
      </c>
      <c r="AF21" s="8"/>
      <c r="AG21" s="8"/>
    </row>
    <row r="22" spans="1:35" ht="30" customHeight="1">
      <c r="E22" s="1" t="s">
        <v>35</v>
      </c>
      <c r="J22" s="1" t="s">
        <v>76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8">
        <v>1</v>
      </c>
      <c r="AF22" s="8"/>
      <c r="AG22" s="8"/>
    </row>
    <row r="23" spans="1:35" ht="30" customHeight="1">
      <c r="E23" s="1" t="s">
        <v>95</v>
      </c>
      <c r="L23" s="1" t="s">
        <v>76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8">
        <v>1</v>
      </c>
      <c r="AF23" s="8"/>
      <c r="AG23" s="8"/>
    </row>
    <row r="24" spans="1:35" ht="30" customHeight="1">
      <c r="E24" s="1" t="s">
        <v>86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9"/>
      <c r="AF24" s="9"/>
      <c r="AG24" s="9"/>
    </row>
    <row r="25" spans="1:35" ht="30" customHeight="1">
      <c r="F25" s="1" t="s">
        <v>67</v>
      </c>
      <c r="P25" s="6" t="s">
        <v>76</v>
      </c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10" t="s">
        <v>97</v>
      </c>
      <c r="AF25" s="10"/>
      <c r="AG25" s="10"/>
    </row>
    <row r="26" spans="1:35" ht="30" customHeight="1">
      <c r="F26" s="1" t="s">
        <v>106</v>
      </c>
      <c r="P26" s="1" t="s">
        <v>76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0">
        <v>5</v>
      </c>
      <c r="AF26" s="10"/>
      <c r="AG26" s="10"/>
    </row>
    <row r="27" spans="1:35" ht="30" customHeight="1">
      <c r="AE27" s="9"/>
      <c r="AF27" s="9"/>
      <c r="AG27" s="9"/>
    </row>
    <row r="28" spans="1:35" ht="30" customHeight="1">
      <c r="D28" s="1" t="s">
        <v>96</v>
      </c>
      <c r="AE28" s="9"/>
      <c r="AF28" s="9"/>
      <c r="AG28" s="9"/>
    </row>
    <row r="29" spans="1:35" ht="30" customHeight="1">
      <c r="E29" s="1" t="s">
        <v>116</v>
      </c>
      <c r="Z29" s="1"/>
      <c r="AA29" s="6" t="s">
        <v>100</v>
      </c>
      <c r="AB29" s="6"/>
      <c r="AC29" s="6"/>
      <c r="AD29" s="6"/>
      <c r="AE29" s="10" t="s">
        <v>99</v>
      </c>
      <c r="AF29" s="10"/>
      <c r="AG29" s="10"/>
    </row>
    <row r="30" spans="1:35" ht="30" customHeight="1">
      <c r="E30" s="1" t="s">
        <v>121</v>
      </c>
      <c r="S30" s="1"/>
      <c r="T30" s="6" t="s">
        <v>118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10" t="s">
        <v>127</v>
      </c>
      <c r="AF30" s="10"/>
      <c r="AG30" s="10"/>
    </row>
    <row r="31" spans="1:35" ht="30" customHeight="1">
      <c r="E31" s="1" t="s">
        <v>123</v>
      </c>
      <c r="Z31" s="6" t="s">
        <v>100</v>
      </c>
      <c r="AA31" s="6"/>
      <c r="AB31" s="6"/>
      <c r="AC31" s="6"/>
      <c r="AD31" s="6"/>
      <c r="AE31" s="10" t="s">
        <v>128</v>
      </c>
      <c r="AF31" s="10"/>
      <c r="AG31" s="10"/>
    </row>
    <row r="32" spans="1:35" ht="30" customHeight="1">
      <c r="E32" s="1" t="s">
        <v>124</v>
      </c>
      <c r="P32" s="1" t="s">
        <v>102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0" t="s">
        <v>130</v>
      </c>
      <c r="AF32" s="10"/>
      <c r="AG32" s="10"/>
    </row>
    <row r="33" spans="5:33" s="1" customFormat="1" ht="30" customHeight="1">
      <c r="E33" s="1" t="s">
        <v>125</v>
      </c>
      <c r="Z33" s="6" t="s">
        <v>100</v>
      </c>
      <c r="AA33" s="6"/>
      <c r="AB33" s="6"/>
      <c r="AC33" s="6"/>
      <c r="AD33" s="6"/>
      <c r="AE33" s="10">
        <v>18</v>
      </c>
      <c r="AF33" s="10"/>
      <c r="AG33" s="10"/>
    </row>
    <row r="34" spans="5:33" s="1" customFormat="1" ht="30" customHeight="1">
      <c r="E34" s="1" t="s">
        <v>126</v>
      </c>
      <c r="Y34" s="6" t="s">
        <v>117</v>
      </c>
      <c r="Z34" s="6"/>
      <c r="AA34" s="6"/>
      <c r="AB34" s="6"/>
      <c r="AC34" s="6"/>
      <c r="AD34" s="6"/>
      <c r="AE34" s="10">
        <v>19</v>
      </c>
      <c r="AF34" s="10"/>
      <c r="AG34" s="10"/>
    </row>
    <row r="35" spans="5:33" s="1" customFormat="1" ht="30" customHeight="1">
      <c r="AE35" s="10"/>
      <c r="AF35" s="10"/>
      <c r="AG35" s="10"/>
    </row>
    <row r="36" spans="5:33" s="1" customFormat="1" ht="30" customHeight="1">
      <c r="AE36" s="10"/>
      <c r="AF36" s="10"/>
      <c r="AG36" s="10"/>
    </row>
    <row r="37" spans="5:33" s="1" customFormat="1" ht="30" customHeight="1">
      <c r="AE37" s="10"/>
      <c r="AF37" s="10"/>
      <c r="AG37" s="10"/>
    </row>
    <row r="38" spans="5:33" s="1" customFormat="1" ht="30" customHeight="1">
      <c r="AE38" s="10"/>
      <c r="AF38" s="10"/>
      <c r="AG38" s="10"/>
    </row>
    <row r="39" spans="5:33" s="1" customFormat="1" ht="30" customHeight="1">
      <c r="AE39" s="10"/>
      <c r="AF39" s="10"/>
      <c r="AG39" s="10"/>
    </row>
    <row r="40" spans="5:33" ht="15" customHeight="1"/>
    <row r="41" spans="5:33" ht="15" customHeight="1">
      <c r="E41" s="1"/>
    </row>
    <row r="42" spans="5:33" ht="15" customHeight="1"/>
    <row r="43" spans="5:33" ht="15" customHeight="1"/>
    <row r="44" spans="5:33" ht="15" customHeight="1"/>
    <row r="45" spans="5:33" ht="15" customHeight="1"/>
    <row r="46" spans="5:33" ht="15" customHeight="1"/>
    <row r="47" spans="5:33" ht="15" customHeight="1"/>
    <row r="48" spans="5:33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</sheetData>
  <mergeCells count="28">
    <mergeCell ref="A3:AG3"/>
    <mergeCell ref="A5:AG5"/>
    <mergeCell ref="A9:AG9"/>
    <mergeCell ref="A10:AG10"/>
    <mergeCell ref="A18:AI18"/>
    <mergeCell ref="J21:AD21"/>
    <mergeCell ref="AE21:AG21"/>
    <mergeCell ref="J22:AD22"/>
    <mergeCell ref="AE22:AG22"/>
    <mergeCell ref="L23:AD23"/>
    <mergeCell ref="AE23:AG23"/>
    <mergeCell ref="M24:AD24"/>
    <mergeCell ref="P25:AD25"/>
    <mergeCell ref="AE25:AG25"/>
    <mergeCell ref="P26:AD26"/>
    <mergeCell ref="AE26:AG26"/>
    <mergeCell ref="AA29:AD29"/>
    <mergeCell ref="AE29:AG29"/>
    <mergeCell ref="T30:AD30"/>
    <mergeCell ref="AE30:AG30"/>
    <mergeCell ref="Z31:AD31"/>
    <mergeCell ref="AE31:AG31"/>
    <mergeCell ref="P32:AD32"/>
    <mergeCell ref="AE32:AG32"/>
    <mergeCell ref="Z33:AD33"/>
    <mergeCell ref="AE33:AG33"/>
    <mergeCell ref="Y34:AD34"/>
    <mergeCell ref="AE34:AG34"/>
  </mergeCells>
  <phoneticPr fontId="2"/>
  <pageMargins left="0.78740157480314965" right="0.39370078740157483" top="0.59055118110236227" bottom="0.39370078740157483" header="0.31496062992125984" footer="0.23622047244094488"/>
  <pageSetup paperSize="9" fitToWidth="1" fitToHeight="1" orientation="portrait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</sheetPr>
  <dimension ref="A1:BB233"/>
  <sheetViews>
    <sheetView view="pageBreakPreview" topLeftCell="A77" zoomScale="110" zoomScaleSheetLayoutView="110" workbookViewId="0">
      <selection activeCell="E80" sqref="E80:AI80"/>
    </sheetView>
  </sheetViews>
  <sheetFormatPr defaultRowHeight="13.5"/>
  <cols>
    <col min="1" max="36" width="2.625" style="1" customWidth="1"/>
    <col min="37" max="37" width="3.625" style="1" customWidth="1"/>
    <col min="38" max="40" width="9" style="1" customWidth="1"/>
    <col min="41" max="41" width="8.5" style="1" customWidth="1"/>
    <col min="42" max="42" width="9.5" style="1" customWidth="1"/>
    <col min="43" max="44" width="9.25" style="1" bestFit="1" customWidth="1"/>
    <col min="45" max="45" width="9.125" style="1" customWidth="1"/>
    <col min="46" max="49" width="9" style="1" customWidth="1"/>
    <col min="50" max="50" width="7.5" style="1" customWidth="1"/>
    <col min="51" max="16384" width="9" style="1" customWidth="1"/>
  </cols>
  <sheetData>
    <row r="1" spans="1:37" ht="24.95" customHeight="1">
      <c r="A1" s="11" t="s">
        <v>84</v>
      </c>
      <c r="B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>
      <c r="A2" s="12" t="s">
        <v>27</v>
      </c>
      <c r="B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ht="30" customHeight="1">
      <c r="A3" s="12"/>
      <c r="B3" s="15" t="s">
        <v>107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"/>
      <c r="AK3" s="1"/>
    </row>
    <row r="4" spans="1:37" ht="15" customHeight="1">
      <c r="A4" s="12" t="s">
        <v>44</v>
      </c>
      <c r="B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ht="15" customHeight="1">
      <c r="A5" s="12"/>
      <c r="B5" s="1" t="s">
        <v>108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ht="15" customHeight="1">
      <c r="A6" s="12" t="s">
        <v>7</v>
      </c>
      <c r="B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15" customHeight="1">
      <c r="A7" s="12"/>
      <c r="B7" s="1" t="s">
        <v>299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15" customHeight="1">
      <c r="A8" s="12" t="s">
        <v>50</v>
      </c>
      <c r="B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15" customHeight="1">
      <c r="A9" s="12"/>
      <c r="B9" s="1" t="s">
        <v>40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15" customHeight="1">
      <c r="A10" s="12"/>
      <c r="B10" s="1"/>
      <c r="C10" s="1" t="s">
        <v>52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ht="15" customHeight="1">
      <c r="A11" s="12"/>
      <c r="B11" s="1"/>
      <c r="D11" s="1" t="s">
        <v>13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ht="15" customHeight="1">
      <c r="A12" s="12"/>
      <c r="B12" s="1"/>
      <c r="D12" s="1"/>
      <c r="E12" s="16" t="s">
        <v>30</v>
      </c>
      <c r="F12" s="1" t="s">
        <v>300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5" customHeight="1">
      <c r="A13" s="12"/>
      <c r="B13" s="1"/>
      <c r="D13" s="1"/>
      <c r="E13" s="16" t="s">
        <v>5</v>
      </c>
      <c r="F13" s="1" t="s">
        <v>53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s="1" customFormat="1" ht="15" customHeight="1">
      <c r="A14" s="12"/>
      <c r="B14" s="1"/>
      <c r="C14" s="1"/>
      <c r="D14" s="1"/>
      <c r="E14" s="16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ht="15" customHeight="1">
      <c r="A15" s="12"/>
      <c r="B15" s="1"/>
      <c r="D15" s="1"/>
      <c r="E15" s="1"/>
      <c r="F15" s="20" t="s">
        <v>109</v>
      </c>
      <c r="G15" s="29"/>
      <c r="H15" s="29"/>
      <c r="I15" s="29"/>
      <c r="J15" s="29"/>
      <c r="K15" s="29"/>
      <c r="L15" s="29"/>
      <c r="M15" s="29"/>
      <c r="N15" s="35"/>
      <c r="O15" s="20" t="s">
        <v>36</v>
      </c>
      <c r="P15" s="29"/>
      <c r="Q15" s="29"/>
      <c r="R15" s="29"/>
      <c r="S15" s="29"/>
      <c r="T15" s="29"/>
      <c r="U15" s="29"/>
      <c r="V15" s="29"/>
      <c r="W15" s="29"/>
      <c r="X15" s="35"/>
      <c r="Y15" s="20" t="s">
        <v>301</v>
      </c>
      <c r="Z15" s="29"/>
      <c r="AA15" s="29"/>
      <c r="AB15" s="29"/>
      <c r="AC15" s="29"/>
      <c r="AD15" s="29"/>
      <c r="AE15" s="29"/>
      <c r="AF15" s="29"/>
      <c r="AG15" s="29"/>
      <c r="AH15" s="46"/>
      <c r="AI15" s="53"/>
      <c r="AJ15" s="1"/>
      <c r="AK15" s="1"/>
    </row>
    <row r="16" spans="1:37" ht="54.75" customHeight="1">
      <c r="A16" s="12"/>
      <c r="B16" s="1"/>
      <c r="D16" s="1"/>
      <c r="E16" s="1"/>
      <c r="F16" s="21" t="s">
        <v>70</v>
      </c>
      <c r="G16" s="30"/>
      <c r="H16" s="30"/>
      <c r="I16" s="30"/>
      <c r="J16" s="30"/>
      <c r="K16" s="30"/>
      <c r="L16" s="30"/>
      <c r="M16" s="30"/>
      <c r="N16" s="36"/>
      <c r="O16" s="21" t="s">
        <v>291</v>
      </c>
      <c r="P16" s="30"/>
      <c r="Q16" s="30"/>
      <c r="R16" s="30"/>
      <c r="S16" s="30"/>
      <c r="T16" s="30"/>
      <c r="U16" s="30"/>
      <c r="V16" s="30"/>
      <c r="W16" s="30"/>
      <c r="X16" s="36"/>
      <c r="Y16" s="21" t="s">
        <v>17</v>
      </c>
      <c r="Z16" s="30"/>
      <c r="AA16" s="30"/>
      <c r="AB16" s="30"/>
      <c r="AC16" s="30"/>
      <c r="AD16" s="30"/>
      <c r="AE16" s="30"/>
      <c r="AF16" s="30"/>
      <c r="AG16" s="30"/>
      <c r="AH16" s="51"/>
      <c r="AI16" s="54"/>
      <c r="AJ16" s="1"/>
      <c r="AK16" s="1"/>
    </row>
    <row r="17" spans="1:37" s="1" customFormat="1" ht="16.5" customHeight="1">
      <c r="A17" s="12"/>
      <c r="B17" s="1"/>
      <c r="C17" s="1"/>
      <c r="D17" s="1"/>
      <c r="E17" s="1"/>
      <c r="F17" s="22"/>
      <c r="G17" s="22"/>
      <c r="H17" s="22"/>
      <c r="I17" s="22"/>
      <c r="J17" s="22"/>
      <c r="K17" s="22"/>
      <c r="L17" s="22"/>
      <c r="M17" s="22"/>
      <c r="N17" s="22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52"/>
      <c r="AI17" s="52"/>
      <c r="AJ17" s="1"/>
      <c r="AK17" s="1"/>
    </row>
    <row r="18" spans="1:37" ht="15" customHeight="1">
      <c r="A18" s="12"/>
      <c r="B18" s="1"/>
      <c r="D18" s="1"/>
      <c r="E18" s="16" t="s">
        <v>55</v>
      </c>
      <c r="F18" s="1" t="s">
        <v>3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s="1" customFormat="1" ht="16.5" customHeight="1">
      <c r="A19" s="12"/>
      <c r="B19" s="1"/>
      <c r="C19" s="1"/>
      <c r="D19" s="1"/>
      <c r="E19" s="1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15" customHeight="1">
      <c r="A20" s="12"/>
      <c r="B20" s="1"/>
      <c r="D20" s="1"/>
      <c r="E20" s="1"/>
      <c r="F20" s="23" t="s">
        <v>256</v>
      </c>
      <c r="G20" s="29"/>
      <c r="H20" s="29"/>
      <c r="I20" s="29"/>
      <c r="J20" s="29"/>
      <c r="K20" s="29"/>
      <c r="L20" s="29"/>
      <c r="M20" s="29"/>
      <c r="N20" s="35"/>
      <c r="O20" s="20" t="s">
        <v>302</v>
      </c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35"/>
      <c r="AC20" s="20" t="s">
        <v>83</v>
      </c>
      <c r="AD20" s="29"/>
      <c r="AE20" s="29"/>
      <c r="AF20" s="29"/>
      <c r="AG20" s="29"/>
      <c r="AH20" s="29"/>
      <c r="AI20" s="35"/>
      <c r="AJ20" s="1"/>
      <c r="AK20" s="1"/>
    </row>
    <row r="21" spans="1:37" ht="55.5" customHeight="1">
      <c r="A21" s="12"/>
      <c r="B21" s="1"/>
      <c r="D21" s="1"/>
      <c r="E21" s="1"/>
      <c r="F21" s="21" t="s">
        <v>290</v>
      </c>
      <c r="G21" s="30"/>
      <c r="H21" s="30"/>
      <c r="I21" s="30"/>
      <c r="J21" s="30"/>
      <c r="K21" s="30"/>
      <c r="L21" s="30"/>
      <c r="M21" s="30"/>
      <c r="N21" s="36"/>
      <c r="O21" s="21" t="s">
        <v>122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6"/>
      <c r="AC21" s="48"/>
      <c r="AD21" s="50"/>
      <c r="AE21" s="50"/>
      <c r="AF21" s="50"/>
      <c r="AG21" s="50"/>
      <c r="AH21" s="50"/>
      <c r="AI21" s="55"/>
      <c r="AJ21" s="1"/>
      <c r="AK21" s="1"/>
    </row>
    <row r="22" spans="1:37" s="1" customFormat="1" ht="18" customHeight="1">
      <c r="A22" s="12"/>
      <c r="B22" s="1"/>
      <c r="C22" s="1"/>
      <c r="D22" s="1"/>
      <c r="E22" s="1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49"/>
      <c r="AD22" s="49"/>
      <c r="AE22" s="49"/>
      <c r="AF22" s="49"/>
      <c r="AG22" s="49"/>
      <c r="AH22" s="49"/>
      <c r="AI22" s="49"/>
      <c r="AJ22" s="1"/>
      <c r="AK22" s="1"/>
    </row>
    <row r="23" spans="1:37" ht="20.25" customHeight="1">
      <c r="A23" s="12"/>
      <c r="B23" s="1"/>
      <c r="D23" s="1" t="s">
        <v>56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ht="15" customHeight="1">
      <c r="A24" s="12"/>
      <c r="B24" s="1"/>
      <c r="D24" s="1"/>
      <c r="E24" s="16" t="s">
        <v>30</v>
      </c>
      <c r="F24" s="1" t="s">
        <v>245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5" customHeight="1">
      <c r="A25" s="12"/>
      <c r="B25" s="1"/>
      <c r="D25" s="1"/>
      <c r="E25" s="16" t="s">
        <v>5</v>
      </c>
      <c r="F25" s="1" t="s">
        <v>53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s="1" customFormat="1" ht="15" customHeight="1">
      <c r="A26" s="12"/>
      <c r="B26" s="1"/>
      <c r="C26" s="1"/>
      <c r="D26" s="1"/>
      <c r="E26" s="1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5" customHeight="1">
      <c r="A27" s="12"/>
      <c r="B27" s="1"/>
      <c r="D27" s="1"/>
      <c r="E27" s="1"/>
      <c r="F27" s="20" t="s">
        <v>111</v>
      </c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35"/>
      <c r="R27" s="20" t="s">
        <v>113</v>
      </c>
      <c r="S27" s="29"/>
      <c r="T27" s="29"/>
      <c r="U27" s="29"/>
      <c r="V27" s="29"/>
      <c r="W27" s="29"/>
      <c r="X27" s="29"/>
      <c r="Y27" s="29"/>
      <c r="Z27" s="35"/>
      <c r="AA27" s="20" t="s">
        <v>115</v>
      </c>
      <c r="AB27" s="29"/>
      <c r="AC27" s="29"/>
      <c r="AD27" s="29"/>
      <c r="AE27" s="29"/>
      <c r="AF27" s="29"/>
      <c r="AG27" s="29"/>
      <c r="AH27" s="29"/>
      <c r="AI27" s="35"/>
      <c r="AJ27" s="1"/>
      <c r="AK27" s="1"/>
    </row>
    <row r="28" spans="1:37" ht="69.95" customHeight="1">
      <c r="A28" s="12"/>
      <c r="B28" s="1"/>
      <c r="D28" s="1"/>
      <c r="E28" s="1"/>
      <c r="F28" s="21" t="s">
        <v>46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6"/>
      <c r="R28" s="21" t="s">
        <v>292</v>
      </c>
      <c r="S28" s="30"/>
      <c r="T28" s="30"/>
      <c r="U28" s="30"/>
      <c r="V28" s="30"/>
      <c r="W28" s="30"/>
      <c r="X28" s="30"/>
      <c r="Y28" s="30"/>
      <c r="Z28" s="36"/>
      <c r="AA28" s="21" t="s">
        <v>191</v>
      </c>
      <c r="AB28" s="30"/>
      <c r="AC28" s="30"/>
      <c r="AD28" s="30"/>
      <c r="AE28" s="30"/>
      <c r="AF28" s="30"/>
      <c r="AG28" s="30"/>
      <c r="AH28" s="30"/>
      <c r="AI28" s="36"/>
      <c r="AJ28" s="1"/>
      <c r="AK28" s="1"/>
    </row>
    <row r="29" spans="1:37" s="1" customFormat="1" ht="16.5" customHeight="1">
      <c r="A29" s="12"/>
      <c r="B29" s="1"/>
      <c r="C29" s="1"/>
      <c r="D29" s="1"/>
      <c r="E29" s="1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"/>
      <c r="AK29" s="1"/>
    </row>
    <row r="30" spans="1:37" ht="18.75" customHeight="1">
      <c r="A30" s="12"/>
      <c r="B30" s="1"/>
      <c r="D30" s="1" t="s">
        <v>59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15" customHeight="1">
      <c r="A31" s="12"/>
      <c r="B31" s="1"/>
      <c r="D31" s="1"/>
      <c r="E31" s="16" t="s">
        <v>30</v>
      </c>
      <c r="F31" s="1" t="s">
        <v>303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s="1" customFormat="1" ht="15" customHeight="1">
      <c r="A32" s="12"/>
      <c r="B32" s="1"/>
      <c r="C32" s="1"/>
      <c r="D32" s="1"/>
      <c r="E32" s="16"/>
      <c r="F32" s="1" t="s">
        <v>161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54" ht="15" customHeight="1">
      <c r="A33" s="12"/>
      <c r="B33" s="1"/>
      <c r="D33" s="1"/>
      <c r="E33" s="16" t="s">
        <v>5</v>
      </c>
      <c r="F33" s="1" t="s">
        <v>58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54" s="1" customFormat="1" ht="15" customHeight="1">
      <c r="A34" s="12"/>
      <c r="B34" s="1"/>
      <c r="C34" s="1"/>
      <c r="D34" s="1"/>
      <c r="E34" s="16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54" ht="15" customHeight="1">
      <c r="A35" s="12"/>
      <c r="B35" s="1"/>
      <c r="D35" s="1"/>
      <c r="E35" s="1"/>
      <c r="F35" s="20" t="s">
        <v>109</v>
      </c>
      <c r="G35" s="29"/>
      <c r="H35" s="29"/>
      <c r="I35" s="29"/>
      <c r="J35" s="29"/>
      <c r="K35" s="29"/>
      <c r="L35" s="29"/>
      <c r="M35" s="29"/>
      <c r="N35" s="35"/>
      <c r="O35" s="20" t="s">
        <v>113</v>
      </c>
      <c r="P35" s="29"/>
      <c r="Q35" s="29"/>
      <c r="R35" s="29"/>
      <c r="S35" s="29"/>
      <c r="T35" s="29"/>
      <c r="U35" s="29"/>
      <c r="V35" s="29"/>
      <c r="W35" s="29"/>
      <c r="X35" s="35"/>
      <c r="Y35" s="20" t="s">
        <v>114</v>
      </c>
      <c r="Z35" s="29"/>
      <c r="AA35" s="29"/>
      <c r="AB35" s="29"/>
      <c r="AC35" s="29"/>
      <c r="AD35" s="29"/>
      <c r="AE35" s="29"/>
      <c r="AF35" s="29"/>
      <c r="AG35" s="29"/>
      <c r="AH35" s="45"/>
      <c r="AI35" s="56"/>
      <c r="AJ35" s="1"/>
      <c r="AK35" s="1"/>
    </row>
    <row r="36" spans="1:54" ht="78" customHeight="1">
      <c r="A36" s="12"/>
      <c r="B36" s="1"/>
      <c r="D36" s="1"/>
      <c r="E36" s="1"/>
      <c r="F36" s="21" t="s">
        <v>270</v>
      </c>
      <c r="G36" s="30"/>
      <c r="H36" s="30"/>
      <c r="I36" s="30"/>
      <c r="J36" s="30"/>
      <c r="K36" s="30"/>
      <c r="L36" s="30"/>
      <c r="M36" s="30"/>
      <c r="N36" s="36"/>
      <c r="O36" s="21" t="s">
        <v>293</v>
      </c>
      <c r="P36" s="30"/>
      <c r="Q36" s="30"/>
      <c r="R36" s="30"/>
      <c r="S36" s="30"/>
      <c r="T36" s="30"/>
      <c r="U36" s="30"/>
      <c r="V36" s="30"/>
      <c r="W36" s="30"/>
      <c r="X36" s="36"/>
      <c r="Y36" s="21" t="s">
        <v>10</v>
      </c>
      <c r="Z36" s="30"/>
      <c r="AA36" s="30"/>
      <c r="AB36" s="30"/>
      <c r="AC36" s="30"/>
      <c r="AD36" s="30"/>
      <c r="AE36" s="30"/>
      <c r="AF36" s="30"/>
      <c r="AG36" s="30"/>
      <c r="AH36" s="51"/>
      <c r="AI36" s="54"/>
      <c r="AJ36" s="1"/>
      <c r="AK36" s="1"/>
    </row>
    <row r="37" spans="1:54" ht="15" customHeight="1">
      <c r="A37" s="12"/>
      <c r="B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54" ht="15" customHeight="1">
      <c r="A38" s="12"/>
      <c r="B38" s="1"/>
      <c r="C38" s="1" t="s">
        <v>61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54" ht="15" customHeight="1">
      <c r="A39" s="12"/>
      <c r="B39" s="1"/>
      <c r="D39" s="1" t="s">
        <v>57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P39" s="68"/>
    </row>
    <row r="40" spans="1:54" ht="39.75" customHeight="1">
      <c r="A40" s="12"/>
      <c r="B40" s="1"/>
      <c r="D40" s="1"/>
      <c r="E40" s="15" t="s">
        <v>137</v>
      </c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"/>
      <c r="AK40" s="1"/>
      <c r="AM40" s="58" t="s">
        <v>14</v>
      </c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 t="s">
        <v>82</v>
      </c>
      <c r="AZ40" s="62"/>
      <c r="BA40" s="62"/>
      <c r="BB40" s="62"/>
    </row>
    <row r="41" spans="1:54" ht="41.25" customHeight="1">
      <c r="A41" s="12"/>
      <c r="B41" s="1"/>
      <c r="D41" s="1"/>
      <c r="E41" s="17" t="s">
        <v>258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"/>
      <c r="AM41" s="59" t="s">
        <v>2</v>
      </c>
      <c r="AN41" s="59">
        <v>1</v>
      </c>
      <c r="AO41" s="59">
        <v>2</v>
      </c>
      <c r="AP41" s="59">
        <v>3</v>
      </c>
      <c r="AQ41" s="59">
        <v>4</v>
      </c>
      <c r="AR41" s="59">
        <v>5</v>
      </c>
      <c r="AS41" s="59">
        <v>6</v>
      </c>
      <c r="AT41" s="59">
        <v>7</v>
      </c>
      <c r="AU41" s="59">
        <v>8</v>
      </c>
      <c r="AV41" s="59">
        <v>9</v>
      </c>
      <c r="AW41" s="59">
        <v>10</v>
      </c>
      <c r="AX41" s="59">
        <v>11</v>
      </c>
      <c r="AY41" s="59">
        <v>12</v>
      </c>
    </row>
    <row r="42" spans="1:54" ht="15" customHeight="1">
      <c r="A42" s="13"/>
      <c r="B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59" t="s">
        <v>9</v>
      </c>
      <c r="AN42" s="63">
        <v>116742.2</v>
      </c>
      <c r="AO42" s="63">
        <v>113861.6</v>
      </c>
      <c r="AP42" s="63">
        <v>115405.49999999999</v>
      </c>
      <c r="AQ42" s="63">
        <v>98306.1</v>
      </c>
      <c r="AR42" s="63">
        <v>120488.4</v>
      </c>
      <c r="AS42" s="63">
        <v>108274.3</v>
      </c>
      <c r="AT42" s="65">
        <v>100339.9</v>
      </c>
      <c r="AU42" s="63">
        <v>101038.5</v>
      </c>
      <c r="AV42" s="63">
        <v>94498.1</v>
      </c>
      <c r="AW42" s="63">
        <v>117635.6</v>
      </c>
      <c r="AX42" s="63">
        <v>116933.1</v>
      </c>
      <c r="AY42" s="65">
        <v>135834.70000000001</v>
      </c>
      <c r="BA42" s="72">
        <f>SUM(AN42:AZ42)</f>
        <v>1339358.0000000002</v>
      </c>
    </row>
    <row r="43" spans="1:54" ht="15" customHeight="1">
      <c r="A43" s="13"/>
      <c r="B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59" t="s">
        <v>81</v>
      </c>
      <c r="AN43" s="64">
        <v>763.1134414119316</v>
      </c>
      <c r="AO43" s="64">
        <v>738.33837746878658</v>
      </c>
      <c r="AP43" s="64">
        <v>739.91965720871201</v>
      </c>
      <c r="AQ43" s="64">
        <v>728.71989632382929</v>
      </c>
      <c r="AR43" s="64">
        <v>619.04944376388107</v>
      </c>
      <c r="AS43" s="64">
        <v>669.81170046816283</v>
      </c>
      <c r="AT43" s="69">
        <v>671.62840505123086</v>
      </c>
      <c r="AU43" s="64">
        <v>697.27916586251774</v>
      </c>
      <c r="AV43" s="64">
        <v>758.23002790532303</v>
      </c>
      <c r="AW43" s="64">
        <v>756.32123268806379</v>
      </c>
      <c r="AX43" s="64">
        <v>754.38532802089401</v>
      </c>
      <c r="AY43" s="69">
        <v>799.73329348097354</v>
      </c>
    </row>
    <row r="44" spans="1:54" ht="15" customHeight="1">
      <c r="A44" s="13"/>
      <c r="B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58" t="s">
        <v>16</v>
      </c>
    </row>
    <row r="45" spans="1:54" ht="15" customHeight="1">
      <c r="A45" s="13"/>
      <c r="B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60" t="s">
        <v>2</v>
      </c>
      <c r="AN45" s="60">
        <v>1</v>
      </c>
      <c r="AO45" s="60">
        <v>2</v>
      </c>
      <c r="AP45" s="60">
        <v>3</v>
      </c>
      <c r="AQ45" s="60">
        <v>4</v>
      </c>
      <c r="AR45" s="60">
        <v>5</v>
      </c>
      <c r="AS45" s="60">
        <v>6</v>
      </c>
      <c r="AT45" s="60">
        <v>7</v>
      </c>
      <c r="AU45" s="60">
        <v>8</v>
      </c>
      <c r="AV45" s="60">
        <v>9</v>
      </c>
      <c r="AW45" s="60">
        <v>10</v>
      </c>
      <c r="AX45" s="60">
        <v>11</v>
      </c>
      <c r="AY45" s="60">
        <v>12</v>
      </c>
    </row>
    <row r="46" spans="1:54" ht="15" customHeight="1">
      <c r="A46" s="13"/>
      <c r="B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59" t="s">
        <v>9</v>
      </c>
      <c r="AN46" s="63">
        <v>48136.060000000005</v>
      </c>
      <c r="AO46" s="63">
        <v>49112.7</v>
      </c>
      <c r="AP46" s="65">
        <v>52814.82</v>
      </c>
      <c r="AQ46" s="63">
        <v>48914.2</v>
      </c>
      <c r="AR46" s="63">
        <v>49324.41</v>
      </c>
      <c r="AS46" s="63">
        <v>48388.74</v>
      </c>
      <c r="AT46" s="65">
        <v>40261.340000000004</v>
      </c>
      <c r="AU46" s="63">
        <v>40108.6</v>
      </c>
      <c r="AV46" s="63">
        <v>45945.84</v>
      </c>
      <c r="AW46" s="63">
        <v>60727.94</v>
      </c>
      <c r="AX46" s="63">
        <v>58079.18</v>
      </c>
      <c r="AY46" s="63">
        <v>50178.04</v>
      </c>
      <c r="AZ46" s="72"/>
      <c r="BA46" s="72">
        <f>SUM(AN46:AZ46)</f>
        <v>591991.87000000011</v>
      </c>
    </row>
    <row r="47" spans="1:54" ht="15" customHeight="1">
      <c r="A47" s="13"/>
      <c r="B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59" t="s">
        <v>48</v>
      </c>
      <c r="AN47" s="65">
        <v>385.47895278508457</v>
      </c>
      <c r="AO47" s="63">
        <v>403.83037381369792</v>
      </c>
      <c r="AP47" s="63">
        <v>401.24184840542864</v>
      </c>
      <c r="AQ47" s="63">
        <v>401.31536445449382</v>
      </c>
      <c r="AR47" s="63">
        <v>405.27333221015721</v>
      </c>
      <c r="AS47" s="63">
        <v>378.3309505475861</v>
      </c>
      <c r="AT47" s="63">
        <v>404.86190971289079</v>
      </c>
      <c r="AU47" s="63">
        <v>409.32214038884428</v>
      </c>
      <c r="AV47" s="63">
        <v>401.09666076406484</v>
      </c>
      <c r="AW47" s="63">
        <v>385.54426512738615</v>
      </c>
      <c r="AX47" s="65">
        <v>393.44477659636379</v>
      </c>
      <c r="AY47" s="63">
        <v>400.4447563117252</v>
      </c>
      <c r="AZ47" s="72"/>
      <c r="BA47" s="72"/>
    </row>
    <row r="48" spans="1:54" ht="15" customHeight="1">
      <c r="A48" s="13"/>
      <c r="B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58" t="s">
        <v>18</v>
      </c>
    </row>
    <row r="49" spans="1:53" ht="15" customHeight="1">
      <c r="A49" s="13"/>
      <c r="B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60" t="s">
        <v>2</v>
      </c>
      <c r="AN49" s="60">
        <v>1</v>
      </c>
      <c r="AO49" s="60">
        <v>2</v>
      </c>
      <c r="AP49" s="60">
        <v>3</v>
      </c>
      <c r="AQ49" s="60">
        <v>4</v>
      </c>
      <c r="AR49" s="60">
        <v>5</v>
      </c>
      <c r="AS49" s="60">
        <v>6</v>
      </c>
      <c r="AT49" s="60">
        <v>7</v>
      </c>
      <c r="AU49" s="60">
        <v>8</v>
      </c>
      <c r="AV49" s="60">
        <v>9</v>
      </c>
      <c r="AW49" s="60">
        <v>10</v>
      </c>
      <c r="AX49" s="60">
        <v>11</v>
      </c>
      <c r="AY49" s="60">
        <v>12</v>
      </c>
    </row>
    <row r="50" spans="1:53" ht="15" customHeight="1">
      <c r="A50" s="13"/>
      <c r="B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59" t="s">
        <v>9</v>
      </c>
      <c r="AN50" s="63">
        <v>173265.4</v>
      </c>
      <c r="AO50" s="65">
        <v>171049.8</v>
      </c>
      <c r="AP50" s="63">
        <v>114836.2</v>
      </c>
      <c r="AQ50" s="63">
        <v>85948</v>
      </c>
      <c r="AR50" s="63">
        <v>65805.2</v>
      </c>
      <c r="AS50" s="65">
        <v>57845.4</v>
      </c>
      <c r="AT50" s="63">
        <v>45775.6</v>
      </c>
      <c r="AU50" s="63">
        <v>56740.4</v>
      </c>
      <c r="AV50" s="63">
        <v>90670.6</v>
      </c>
      <c r="AW50" s="63">
        <v>145545.9</v>
      </c>
      <c r="AX50" s="63">
        <v>154695.4</v>
      </c>
      <c r="AY50" s="63">
        <v>164306.20000000001</v>
      </c>
      <c r="BA50" s="1">
        <f>SUM(AN50:AZ50)</f>
        <v>1326484.0999999999</v>
      </c>
    </row>
    <row r="51" spans="1:53" ht="15" customHeight="1">
      <c r="A51" s="12"/>
      <c r="B51" s="1"/>
      <c r="D51" s="1" t="s">
        <v>66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59" t="s">
        <v>48</v>
      </c>
      <c r="AN51" s="64">
        <v>285.39189590073954</v>
      </c>
      <c r="AO51" s="64">
        <v>285.30731401030579</v>
      </c>
      <c r="AP51" s="64">
        <v>281.53846957666661</v>
      </c>
      <c r="AQ51" s="64">
        <v>254.25093079536464</v>
      </c>
      <c r="AR51" s="64">
        <v>282.02594931707523</v>
      </c>
      <c r="AS51" s="69">
        <v>294.22726785535235</v>
      </c>
      <c r="AT51" s="64">
        <v>300.23396744116957</v>
      </c>
      <c r="AU51" s="64">
        <v>299.18909630527804</v>
      </c>
      <c r="AV51" s="64">
        <v>308.10082871404842</v>
      </c>
      <c r="AW51" s="64">
        <v>285.81391162512995</v>
      </c>
      <c r="AX51" s="64">
        <v>287.66277471728313</v>
      </c>
      <c r="AY51" s="64">
        <v>273.73394308918347</v>
      </c>
    </row>
    <row r="52" spans="1:53" ht="37.5" customHeight="1">
      <c r="A52" s="12"/>
      <c r="B52" s="1"/>
      <c r="D52" s="1"/>
      <c r="E52" s="15" t="s">
        <v>235</v>
      </c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"/>
      <c r="AK52" s="1"/>
      <c r="AM52" s="61" t="s">
        <v>19</v>
      </c>
    </row>
    <row r="53" spans="1:53" ht="23.25" customHeight="1">
      <c r="A53" s="12"/>
      <c r="B53" s="1"/>
      <c r="D53" s="1"/>
      <c r="E53" s="16" t="s">
        <v>289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"/>
      <c r="AK53" s="1"/>
      <c r="AM53" s="60" t="s">
        <v>2</v>
      </c>
      <c r="AN53" s="60">
        <v>1</v>
      </c>
      <c r="AO53" s="60">
        <v>2</v>
      </c>
      <c r="AP53" s="60">
        <v>3</v>
      </c>
      <c r="AQ53" s="60">
        <v>4</v>
      </c>
      <c r="AR53" s="60">
        <v>5</v>
      </c>
      <c r="AS53" s="60">
        <v>6</v>
      </c>
      <c r="AT53" s="60">
        <v>7</v>
      </c>
      <c r="AU53" s="60">
        <v>8</v>
      </c>
      <c r="AV53" s="60">
        <v>9</v>
      </c>
      <c r="AW53" s="60">
        <v>10</v>
      </c>
      <c r="AX53" s="60">
        <v>11</v>
      </c>
      <c r="AY53" s="60">
        <v>12</v>
      </c>
    </row>
    <row r="54" spans="1:53" s="1" customFormat="1" ht="15" customHeight="1">
      <c r="A54" s="12"/>
      <c r="B54" s="1"/>
      <c r="C54" s="1"/>
      <c r="D54" s="1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"/>
      <c r="AK54" s="1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</row>
    <row r="55" spans="1:53" ht="15" customHeight="1">
      <c r="A55" s="12"/>
      <c r="B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59" t="s">
        <v>9</v>
      </c>
      <c r="AN55" s="59">
        <v>2051</v>
      </c>
      <c r="AO55" s="59">
        <v>1582</v>
      </c>
      <c r="AP55" s="59">
        <v>1036</v>
      </c>
      <c r="AQ55" s="59">
        <v>1102</v>
      </c>
      <c r="AR55" s="59">
        <v>573</v>
      </c>
      <c r="AS55" s="59">
        <v>480</v>
      </c>
      <c r="AT55" s="59">
        <v>422</v>
      </c>
      <c r="AU55" s="59">
        <v>346</v>
      </c>
      <c r="AV55" s="59">
        <v>1742</v>
      </c>
      <c r="AW55" s="71">
        <v>2050.1999999999998</v>
      </c>
      <c r="AX55" s="59">
        <v>2145</v>
      </c>
      <c r="AY55" s="71">
        <v>2284.6</v>
      </c>
      <c r="BA55" s="1">
        <f>SUM(AN55:AZ55)</f>
        <v>15813.8</v>
      </c>
    </row>
    <row r="56" spans="1:53" ht="15" customHeight="1">
      <c r="A56" s="13"/>
      <c r="B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59" t="s">
        <v>48</v>
      </c>
      <c r="AN56" s="63">
        <v>961.84300341296932</v>
      </c>
      <c r="AO56" s="63">
        <v>924.29077117572695</v>
      </c>
      <c r="AP56" s="63">
        <v>866.4749034749035</v>
      </c>
      <c r="AQ56" s="63">
        <v>773.63430127041738</v>
      </c>
      <c r="AR56" s="63">
        <v>726.75741710296688</v>
      </c>
      <c r="AS56" s="63">
        <v>690.91250000000002</v>
      </c>
      <c r="AT56" s="63">
        <v>737.64928909952607</v>
      </c>
      <c r="AU56" s="63">
        <v>888.92485549132948</v>
      </c>
      <c r="AV56" s="63">
        <v>1028.4735935706085</v>
      </c>
      <c r="AW56" s="63">
        <v>1015.4580040971614</v>
      </c>
      <c r="AX56" s="63">
        <v>1136.7757575757576</v>
      </c>
      <c r="AY56" s="63">
        <v>1106.5184277335202</v>
      </c>
    </row>
    <row r="57" spans="1:53" ht="15" customHeight="1">
      <c r="A57" s="13"/>
      <c r="B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58" t="s">
        <v>15</v>
      </c>
    </row>
    <row r="58" spans="1:53" ht="15" customHeight="1">
      <c r="A58" s="13"/>
      <c r="B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60" t="s">
        <v>2</v>
      </c>
      <c r="AN58" s="60">
        <v>1</v>
      </c>
      <c r="AO58" s="60">
        <v>2</v>
      </c>
      <c r="AP58" s="60">
        <v>3</v>
      </c>
      <c r="AQ58" s="60">
        <v>4</v>
      </c>
      <c r="AR58" s="60">
        <v>5</v>
      </c>
      <c r="AS58" s="60">
        <v>6</v>
      </c>
      <c r="AT58" s="60">
        <v>7</v>
      </c>
      <c r="AU58" s="60">
        <v>8</v>
      </c>
      <c r="AV58" s="60">
        <v>9</v>
      </c>
      <c r="AW58" s="60">
        <v>10</v>
      </c>
      <c r="AX58" s="60">
        <v>11</v>
      </c>
      <c r="AY58" s="60">
        <v>12</v>
      </c>
    </row>
    <row r="59" spans="1:53" ht="15" customHeight="1">
      <c r="A59" s="13"/>
      <c r="B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59" t="s">
        <v>9</v>
      </c>
      <c r="AN59" s="63">
        <v>602</v>
      </c>
      <c r="AO59" s="63">
        <v>628.79999999999995</v>
      </c>
      <c r="AP59" s="63">
        <v>930.8</v>
      </c>
      <c r="AQ59" s="63">
        <v>784.9</v>
      </c>
      <c r="AR59" s="63">
        <v>1268.5</v>
      </c>
      <c r="AS59" s="63">
        <v>753.6</v>
      </c>
      <c r="AT59" s="63">
        <v>1236</v>
      </c>
      <c r="AU59" s="63">
        <v>1601.8</v>
      </c>
      <c r="AV59" s="63">
        <v>1434.6</v>
      </c>
      <c r="AW59" s="63">
        <v>1341.3</v>
      </c>
      <c r="AX59" s="63">
        <v>1723.4</v>
      </c>
      <c r="AY59" s="63">
        <v>1719.3</v>
      </c>
      <c r="BA59" s="73">
        <f>SUM(AN59:AZ59)</f>
        <v>14024.999999999998</v>
      </c>
    </row>
    <row r="60" spans="1:53" ht="15" customHeight="1">
      <c r="A60" s="13"/>
      <c r="B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59" t="s">
        <v>48</v>
      </c>
      <c r="AN60" s="63">
        <v>1156.8704318936877</v>
      </c>
      <c r="AO60" s="63">
        <v>1118.6036895674301</v>
      </c>
      <c r="AP60" s="63">
        <v>1104.963472281908</v>
      </c>
      <c r="AQ60" s="63">
        <v>1080.6586826347307</v>
      </c>
      <c r="AR60" s="63">
        <v>1001.1588490342924</v>
      </c>
      <c r="AS60" s="63">
        <v>1010.999203821656</v>
      </c>
      <c r="AT60" s="63">
        <v>986.06634304207125</v>
      </c>
      <c r="AU60" s="63">
        <v>995.93519790235985</v>
      </c>
      <c r="AV60" s="63">
        <v>1055.1909940052976</v>
      </c>
      <c r="AW60" s="63">
        <v>1114.7811824349512</v>
      </c>
      <c r="AX60" s="63">
        <v>1104.1992572821166</v>
      </c>
      <c r="AY60" s="63">
        <v>1130.064561158611</v>
      </c>
    </row>
    <row r="61" spans="1:53" ht="15" customHeight="1">
      <c r="A61" s="13"/>
      <c r="B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58" t="s">
        <v>8</v>
      </c>
    </row>
    <row r="62" spans="1:53" ht="15" customHeight="1">
      <c r="A62" s="13"/>
      <c r="B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60" t="s">
        <v>2</v>
      </c>
      <c r="AN62" s="60">
        <v>1</v>
      </c>
      <c r="AO62" s="60">
        <v>2</v>
      </c>
      <c r="AP62" s="60">
        <v>3</v>
      </c>
      <c r="AQ62" s="60">
        <v>4</v>
      </c>
      <c r="AR62" s="60">
        <v>5</v>
      </c>
      <c r="AS62" s="60">
        <v>6</v>
      </c>
      <c r="AT62" s="60">
        <v>7</v>
      </c>
      <c r="AU62" s="60">
        <v>8</v>
      </c>
      <c r="AV62" s="60">
        <v>9</v>
      </c>
      <c r="AW62" s="60">
        <v>10</v>
      </c>
      <c r="AX62" s="60">
        <v>11</v>
      </c>
      <c r="AY62" s="60">
        <v>12</v>
      </c>
    </row>
    <row r="63" spans="1:53" ht="15" customHeight="1">
      <c r="A63" s="13"/>
      <c r="B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59" t="s">
        <v>9</v>
      </c>
      <c r="AN63" s="63">
        <v>71551.8</v>
      </c>
      <c r="AO63" s="63">
        <v>63814.7</v>
      </c>
      <c r="AP63" s="63">
        <v>70924.2</v>
      </c>
      <c r="AQ63" s="63">
        <v>63100.9</v>
      </c>
      <c r="AR63" s="63">
        <v>66461.700000000012</v>
      </c>
      <c r="AS63" s="63">
        <v>64945.6</v>
      </c>
      <c r="AT63" s="63">
        <v>66023.2</v>
      </c>
      <c r="AU63" s="63">
        <v>65904.100000000006</v>
      </c>
      <c r="AV63" s="63">
        <v>44976.25</v>
      </c>
      <c r="AW63" s="63">
        <v>65270.04</v>
      </c>
      <c r="AX63" s="63">
        <v>81698.8</v>
      </c>
      <c r="AY63" s="63">
        <v>67514.399999999994</v>
      </c>
      <c r="BA63" s="74">
        <f>SUM(AN63:AZ63)</f>
        <v>792185.69000000018</v>
      </c>
    </row>
    <row r="64" spans="1:53" ht="15" customHeight="1">
      <c r="A64" s="13"/>
      <c r="B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59" t="s">
        <v>48</v>
      </c>
      <c r="AN64" s="64">
        <v>783.63484915823221</v>
      </c>
      <c r="AO64" s="64">
        <v>792.92579922807761</v>
      </c>
      <c r="AP64" s="64">
        <v>685.49199004007096</v>
      </c>
      <c r="AQ64" s="64">
        <v>629.5520507631428</v>
      </c>
      <c r="AR64" s="64">
        <v>629.90352338263983</v>
      </c>
      <c r="AS64" s="64">
        <v>584.9389643024316</v>
      </c>
      <c r="AT64" s="64">
        <v>571.973548691975</v>
      </c>
      <c r="AU64" s="64">
        <v>661.62228146655514</v>
      </c>
      <c r="AV64" s="64">
        <v>999.46756343625805</v>
      </c>
      <c r="AW64" s="64">
        <v>1049.6980850632235</v>
      </c>
      <c r="AX64" s="64">
        <v>965.10126219724157</v>
      </c>
      <c r="AY64" s="64">
        <v>894.1669925230766</v>
      </c>
    </row>
    <row r="65" spans="1:53" ht="15" customHeight="1">
      <c r="A65" s="13"/>
      <c r="B65" s="1"/>
      <c r="D65" s="1" t="s">
        <v>69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58" t="s">
        <v>22</v>
      </c>
    </row>
    <row r="66" spans="1:53" ht="30" customHeight="1">
      <c r="A66" s="12"/>
      <c r="B66" s="1"/>
      <c r="D66" s="1"/>
      <c r="E66" s="15" t="s">
        <v>51</v>
      </c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"/>
      <c r="AK66" s="1"/>
      <c r="AM66" s="60" t="s">
        <v>2</v>
      </c>
      <c r="AN66" s="60">
        <v>1</v>
      </c>
      <c r="AO66" s="60">
        <v>2</v>
      </c>
      <c r="AP66" s="60">
        <v>3</v>
      </c>
      <c r="AQ66" s="60">
        <v>4</v>
      </c>
      <c r="AR66" s="60">
        <v>5</v>
      </c>
      <c r="AS66" s="60">
        <v>6</v>
      </c>
      <c r="AT66" s="60">
        <v>7</v>
      </c>
      <c r="AU66" s="60">
        <v>8</v>
      </c>
      <c r="AV66" s="60">
        <v>9</v>
      </c>
      <c r="AW66" s="60">
        <v>10</v>
      </c>
      <c r="AX66" s="60">
        <v>11</v>
      </c>
      <c r="AY66" s="60">
        <v>12</v>
      </c>
    </row>
    <row r="67" spans="1:53" ht="24" customHeight="1">
      <c r="A67" s="12"/>
      <c r="B67" s="1"/>
      <c r="D67" s="1"/>
      <c r="E67" s="15" t="s">
        <v>294</v>
      </c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"/>
      <c r="AK67" s="1"/>
      <c r="AM67" s="59" t="s">
        <v>9</v>
      </c>
      <c r="AN67" s="63">
        <v>73018.2</v>
      </c>
      <c r="AO67" s="63">
        <v>87707.8</v>
      </c>
      <c r="AP67" s="63">
        <v>66741.600000000006</v>
      </c>
      <c r="AQ67" s="63">
        <v>71496</v>
      </c>
      <c r="AR67" s="63">
        <v>73239</v>
      </c>
      <c r="AS67" s="63">
        <v>87607.6</v>
      </c>
      <c r="AT67" s="63">
        <v>67367</v>
      </c>
      <c r="AU67" s="63">
        <v>85611.2</v>
      </c>
      <c r="AV67" s="63">
        <v>41566</v>
      </c>
      <c r="AW67" s="63">
        <v>64965</v>
      </c>
      <c r="AX67" s="63">
        <v>50026</v>
      </c>
      <c r="AY67" s="63">
        <v>56050</v>
      </c>
      <c r="BA67" s="73">
        <f>SUM(AN67:AZ67)</f>
        <v>825395.39999999991</v>
      </c>
    </row>
    <row r="68" spans="1:53" s="1" customFormat="1" ht="15" customHeight="1">
      <c r="A68" s="12"/>
      <c r="B68" s="1"/>
      <c r="C68" s="1"/>
      <c r="D68" s="1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"/>
      <c r="AK68" s="1"/>
      <c r="AM68" s="60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BA68" s="73"/>
    </row>
    <row r="69" spans="1:53" ht="15" customHeight="1">
      <c r="A69" s="12"/>
      <c r="B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59" t="s">
        <v>48</v>
      </c>
      <c r="AN69" s="64">
        <v>727.13312571386314</v>
      </c>
      <c r="AO69" s="64">
        <v>702.28934028672472</v>
      </c>
      <c r="AP69" s="64">
        <v>643.43605787095294</v>
      </c>
      <c r="AQ69" s="64">
        <v>504.89719704598861</v>
      </c>
      <c r="AR69" s="64">
        <v>458.66325318477863</v>
      </c>
      <c r="AS69" s="64">
        <v>440.16101342805871</v>
      </c>
      <c r="AT69" s="64">
        <v>475.44060148143751</v>
      </c>
      <c r="AU69" s="64">
        <v>524.02106266469809</v>
      </c>
      <c r="AV69" s="64">
        <v>708.00052927873742</v>
      </c>
      <c r="AW69" s="64">
        <v>740.85907796505808</v>
      </c>
      <c r="AX69" s="64">
        <v>858.59958821412863</v>
      </c>
      <c r="AY69" s="64">
        <v>743.54642283675287</v>
      </c>
    </row>
    <row r="70" spans="1:53" ht="15" customHeight="1">
      <c r="A70" s="12"/>
      <c r="B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58" t="s">
        <v>23</v>
      </c>
    </row>
    <row r="71" spans="1:53" ht="15" customHeight="1">
      <c r="A71" s="13"/>
      <c r="B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60" t="s">
        <v>2</v>
      </c>
      <c r="AN71" s="60">
        <v>1</v>
      </c>
      <c r="AO71" s="60">
        <v>2</v>
      </c>
      <c r="AP71" s="60">
        <v>3</v>
      </c>
      <c r="AQ71" s="60">
        <v>4</v>
      </c>
      <c r="AR71" s="60">
        <v>5</v>
      </c>
      <c r="AS71" s="60">
        <v>6</v>
      </c>
      <c r="AT71" s="60">
        <v>7</v>
      </c>
      <c r="AU71" s="60">
        <v>8</v>
      </c>
      <c r="AV71" s="60">
        <v>9</v>
      </c>
      <c r="AW71" s="60">
        <v>10</v>
      </c>
      <c r="AX71" s="60">
        <v>11</v>
      </c>
      <c r="AY71" s="60">
        <v>12</v>
      </c>
    </row>
    <row r="72" spans="1:53" ht="15" customHeight="1">
      <c r="A72" s="13"/>
      <c r="B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59" t="s">
        <v>9</v>
      </c>
      <c r="AN72" s="63">
        <v>21843.6</v>
      </c>
      <c r="AO72" s="63">
        <v>16597.600000000002</v>
      </c>
      <c r="AP72" s="63">
        <v>18518.399999999998</v>
      </c>
      <c r="AQ72" s="63">
        <v>18500.799999999996</v>
      </c>
      <c r="AR72" s="63">
        <v>21903.2</v>
      </c>
      <c r="AS72" s="63">
        <v>22772.800000000003</v>
      </c>
      <c r="AT72" s="63">
        <v>19079.400000000001</v>
      </c>
      <c r="AU72" s="63">
        <v>19672.400000000001</v>
      </c>
      <c r="AV72" s="63">
        <v>12211.8</v>
      </c>
      <c r="AW72" s="63">
        <v>29704.6</v>
      </c>
      <c r="AX72" s="63">
        <v>28958.500000000004</v>
      </c>
      <c r="AY72" s="63">
        <v>23183.5</v>
      </c>
      <c r="BA72" s="74">
        <f>SUM(AN72:AZ72)</f>
        <v>252946.59999999998</v>
      </c>
    </row>
    <row r="73" spans="1:53" ht="15" customHeight="1">
      <c r="A73" s="13"/>
      <c r="B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59" t="s">
        <v>48</v>
      </c>
      <c r="AN73" s="64">
        <v>704.15279532677755</v>
      </c>
      <c r="AO73" s="64">
        <v>716.55721309104922</v>
      </c>
      <c r="AP73" s="64">
        <v>655.24985959910146</v>
      </c>
      <c r="AQ73" s="64">
        <v>566.50793479200911</v>
      </c>
      <c r="AR73" s="64">
        <v>539.7207713941342</v>
      </c>
      <c r="AS73" s="64">
        <v>523.70349715450004</v>
      </c>
      <c r="AT73" s="64">
        <v>537.76717297189634</v>
      </c>
      <c r="AU73" s="64">
        <v>653.53627417091957</v>
      </c>
      <c r="AV73" s="64">
        <v>726.14356605905766</v>
      </c>
      <c r="AW73" s="64">
        <v>676.61022198582032</v>
      </c>
      <c r="AX73" s="64">
        <v>669.72488215895157</v>
      </c>
      <c r="AY73" s="64">
        <v>657.07999223585739</v>
      </c>
    </row>
    <row r="74" spans="1:53" ht="15" customHeight="1">
      <c r="A74" s="13"/>
      <c r="B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58" t="s">
        <v>32</v>
      </c>
    </row>
    <row r="75" spans="1:53" ht="15" customHeight="1">
      <c r="A75" s="13"/>
      <c r="B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60" t="s">
        <v>2</v>
      </c>
      <c r="AN75" s="60">
        <v>1</v>
      </c>
      <c r="AO75" s="60">
        <v>2</v>
      </c>
      <c r="AP75" s="60">
        <v>3</v>
      </c>
      <c r="AQ75" s="60">
        <v>4</v>
      </c>
      <c r="AR75" s="60">
        <v>5</v>
      </c>
      <c r="AS75" s="60">
        <v>6</v>
      </c>
      <c r="AT75" s="60">
        <v>7</v>
      </c>
      <c r="AU75" s="60">
        <v>8</v>
      </c>
      <c r="AV75" s="60">
        <v>9</v>
      </c>
      <c r="AW75" s="60">
        <v>10</v>
      </c>
      <c r="AX75" s="60">
        <v>11</v>
      </c>
      <c r="AY75" s="60">
        <v>12</v>
      </c>
    </row>
    <row r="76" spans="1:53" ht="15" customHeight="1">
      <c r="A76" s="13"/>
      <c r="B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59" t="s">
        <v>9</v>
      </c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BA76" s="73">
        <f>SUM(AN76:AZ76)</f>
        <v>0</v>
      </c>
    </row>
    <row r="77" spans="1:53" ht="15" customHeight="1">
      <c r="A77" s="13"/>
      <c r="B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59" t="s">
        <v>48</v>
      </c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</row>
    <row r="78" spans="1:53" ht="15" customHeight="1">
      <c r="A78" s="13"/>
      <c r="B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58" t="s">
        <v>34</v>
      </c>
    </row>
    <row r="79" spans="1:53" ht="15" customHeight="1">
      <c r="A79" s="13"/>
      <c r="B79" s="1"/>
      <c r="D79" s="1" t="s">
        <v>87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60" t="s">
        <v>2</v>
      </c>
      <c r="AN79" s="60">
        <v>1</v>
      </c>
      <c r="AO79" s="60">
        <v>2</v>
      </c>
      <c r="AP79" s="60">
        <v>3</v>
      </c>
      <c r="AQ79" s="60">
        <v>4</v>
      </c>
      <c r="AR79" s="60">
        <v>5</v>
      </c>
      <c r="AS79" s="60">
        <v>6</v>
      </c>
      <c r="AT79" s="60">
        <v>7</v>
      </c>
      <c r="AU79" s="60">
        <v>8</v>
      </c>
      <c r="AV79" s="60">
        <v>9</v>
      </c>
      <c r="AW79" s="60">
        <v>10</v>
      </c>
      <c r="AX79" s="60">
        <v>11</v>
      </c>
      <c r="AY79" s="60">
        <v>12</v>
      </c>
    </row>
    <row r="80" spans="1:53" ht="31.5" customHeight="1">
      <c r="A80" s="13"/>
      <c r="B80" s="1"/>
      <c r="D80" s="1"/>
      <c r="E80" s="15" t="s">
        <v>259</v>
      </c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"/>
      <c r="AK80" s="1"/>
      <c r="AM80" s="59" t="s">
        <v>9</v>
      </c>
      <c r="AN80" s="66"/>
      <c r="AO80" s="66"/>
      <c r="AP80" s="66"/>
      <c r="AQ80" s="66"/>
      <c r="AR80" s="66"/>
      <c r="AS80" s="66"/>
      <c r="AT80" s="66"/>
      <c r="AU80" s="66"/>
      <c r="AV80" s="66"/>
      <c r="AW80" s="66"/>
      <c r="AX80" s="66"/>
      <c r="AY80" s="66"/>
      <c r="BA80" s="73">
        <f>SUM(AN80:AZ80)</f>
        <v>0</v>
      </c>
    </row>
    <row r="81" spans="1:53" ht="30" customHeight="1">
      <c r="A81" s="12"/>
      <c r="B81" s="1"/>
      <c r="D81" s="1"/>
      <c r="E81" s="15" t="s">
        <v>295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"/>
      <c r="AK81" s="1"/>
      <c r="AM81" s="59" t="s">
        <v>48</v>
      </c>
      <c r="AN81" s="66"/>
      <c r="AO81" s="66"/>
      <c r="AP81" s="66"/>
      <c r="AQ81" s="66"/>
      <c r="AR81" s="66"/>
      <c r="AS81" s="66"/>
      <c r="AT81" s="66"/>
      <c r="AU81" s="66"/>
      <c r="AV81" s="66"/>
      <c r="AW81" s="66"/>
      <c r="AX81" s="66"/>
      <c r="AY81" s="66"/>
      <c r="AZ81" s="1">
        <v>11696</v>
      </c>
    </row>
    <row r="82" spans="1:53" s="1" customFormat="1" ht="15" customHeight="1">
      <c r="A82" s="12"/>
      <c r="B82" s="1"/>
      <c r="C82" s="1"/>
      <c r="D82" s="1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"/>
      <c r="AK82" s="1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</row>
    <row r="83" spans="1:53" ht="15" customHeight="1">
      <c r="A83" s="12"/>
      <c r="B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58" t="s">
        <v>37</v>
      </c>
    </row>
    <row r="84" spans="1:53" ht="15" customHeight="1">
      <c r="A84" s="12"/>
      <c r="B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60" t="s">
        <v>2</v>
      </c>
      <c r="AN84" s="60">
        <v>1</v>
      </c>
      <c r="AO84" s="60">
        <v>2</v>
      </c>
      <c r="AP84" s="60">
        <v>3</v>
      </c>
      <c r="AQ84" s="60">
        <v>4</v>
      </c>
      <c r="AR84" s="60">
        <v>5</v>
      </c>
      <c r="AS84" s="60">
        <v>6</v>
      </c>
      <c r="AT84" s="60">
        <v>7</v>
      </c>
      <c r="AU84" s="60">
        <v>8</v>
      </c>
      <c r="AV84" s="60">
        <v>9</v>
      </c>
      <c r="AW84" s="60">
        <v>10</v>
      </c>
      <c r="AX84" s="60">
        <v>11</v>
      </c>
      <c r="AY84" s="60">
        <v>12</v>
      </c>
    </row>
    <row r="85" spans="1:53" ht="15" customHeight="1">
      <c r="A85" s="12"/>
      <c r="B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59" t="s">
        <v>9</v>
      </c>
      <c r="AN85" s="63">
        <v>286</v>
      </c>
      <c r="AO85" s="63">
        <v>211</v>
      </c>
      <c r="AP85" s="63">
        <v>251</v>
      </c>
      <c r="AQ85" s="63">
        <v>233</v>
      </c>
      <c r="AR85" s="63">
        <v>282</v>
      </c>
      <c r="AS85" s="63">
        <v>445</v>
      </c>
      <c r="AT85" s="63">
        <v>326</v>
      </c>
      <c r="AU85" s="63">
        <v>224</v>
      </c>
      <c r="AV85" s="63">
        <v>217</v>
      </c>
      <c r="AW85" s="63">
        <v>271</v>
      </c>
      <c r="AX85" s="63">
        <v>210</v>
      </c>
      <c r="AY85" s="63">
        <v>248</v>
      </c>
      <c r="BA85" s="73">
        <f>SUM(AN85:AZ85)</f>
        <v>3204</v>
      </c>
    </row>
    <row r="86" spans="1:53" ht="15" customHeight="1">
      <c r="A86" s="13"/>
      <c r="B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59" t="s">
        <v>48</v>
      </c>
      <c r="AN86" s="63">
        <v>1487.3111888111889</v>
      </c>
      <c r="AO86" s="63">
        <v>1541.1469194312797</v>
      </c>
      <c r="AP86" s="63">
        <v>1524.6294820717133</v>
      </c>
      <c r="AQ86" s="63">
        <v>1504.8669527896996</v>
      </c>
      <c r="AR86" s="63">
        <v>1506.9539007092199</v>
      </c>
      <c r="AS86" s="63">
        <v>1223.5932584269663</v>
      </c>
      <c r="AT86" s="63">
        <v>1273.6073619631902</v>
      </c>
      <c r="AU86" s="63">
        <v>1505.8928571428571</v>
      </c>
      <c r="AV86" s="63">
        <v>1520.7327188940092</v>
      </c>
      <c r="AW86" s="63">
        <v>1572.9188191881919</v>
      </c>
      <c r="AX86" s="63">
        <v>1581.0428571428572</v>
      </c>
      <c r="AY86" s="63">
        <v>1507.5645161290322</v>
      </c>
    </row>
    <row r="87" spans="1:53" ht="15" customHeight="1">
      <c r="A87" s="13"/>
      <c r="B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58" t="s">
        <v>41</v>
      </c>
      <c r="AP87" s="68"/>
    </row>
    <row r="88" spans="1:53" ht="15" customHeight="1">
      <c r="A88" s="13"/>
      <c r="B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60" t="s">
        <v>2</v>
      </c>
      <c r="AN88" s="60">
        <v>1</v>
      </c>
      <c r="AO88" s="60">
        <v>2</v>
      </c>
      <c r="AP88" s="60">
        <v>3</v>
      </c>
      <c r="AQ88" s="60">
        <v>4</v>
      </c>
      <c r="AR88" s="60">
        <v>5</v>
      </c>
      <c r="AS88" s="60">
        <v>6</v>
      </c>
      <c r="AT88" s="60">
        <v>7</v>
      </c>
      <c r="AU88" s="60">
        <v>8</v>
      </c>
      <c r="AV88" s="60">
        <v>9</v>
      </c>
      <c r="AW88" s="60">
        <v>10</v>
      </c>
      <c r="AX88" s="60">
        <v>11</v>
      </c>
      <c r="AY88" s="60">
        <v>12</v>
      </c>
    </row>
    <row r="89" spans="1:53" ht="15" customHeight="1">
      <c r="A89" s="13"/>
      <c r="B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59" t="s">
        <v>9</v>
      </c>
      <c r="AN89" s="63">
        <v>489</v>
      </c>
      <c r="AO89" s="63">
        <v>546</v>
      </c>
      <c r="AP89" s="63">
        <v>567</v>
      </c>
      <c r="AQ89" s="63">
        <v>498</v>
      </c>
      <c r="AR89" s="63">
        <v>81</v>
      </c>
      <c r="AS89" s="63">
        <v>18</v>
      </c>
      <c r="AT89" s="63">
        <v>18</v>
      </c>
      <c r="AU89" s="63">
        <v>18</v>
      </c>
      <c r="AV89" s="63">
        <v>24</v>
      </c>
      <c r="AW89" s="63">
        <v>495</v>
      </c>
      <c r="AX89" s="63">
        <v>631.6</v>
      </c>
      <c r="AY89" s="63">
        <v>765</v>
      </c>
      <c r="BA89" s="74">
        <f>SUM(AN89:AZ89)</f>
        <v>4150.6000000000004</v>
      </c>
    </row>
    <row r="90" spans="1:53" ht="15" customHeight="1">
      <c r="A90" s="13"/>
      <c r="B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59" t="s">
        <v>48</v>
      </c>
      <c r="AN90" s="63">
        <v>754.601226993865</v>
      </c>
      <c r="AO90" s="63">
        <v>752.74725274725279</v>
      </c>
      <c r="AP90" s="63">
        <v>752.38095238095241</v>
      </c>
      <c r="AQ90" s="63">
        <v>751.20481927710841</v>
      </c>
      <c r="AR90" s="63">
        <v>766.66666666666663</v>
      </c>
      <c r="AS90" s="63">
        <v>800</v>
      </c>
      <c r="AT90" s="63">
        <v>800</v>
      </c>
      <c r="AU90" s="63">
        <v>800</v>
      </c>
      <c r="AV90" s="63">
        <v>800</v>
      </c>
      <c r="AW90" s="63">
        <v>738.969696969697</v>
      </c>
      <c r="AX90" s="63">
        <v>740.65864471184295</v>
      </c>
      <c r="AY90" s="63">
        <v>727.25490196078431</v>
      </c>
    </row>
    <row r="91" spans="1:53" ht="15" customHeight="1">
      <c r="A91" s="13"/>
      <c r="B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53" ht="9" customHeight="1">
      <c r="A92" s="13"/>
      <c r="B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53" ht="16.5" customHeight="1">
      <c r="A93" s="13"/>
      <c r="B93" s="1"/>
      <c r="D93" s="1" t="s">
        <v>71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53" ht="35.25" customHeight="1">
      <c r="A94" s="14"/>
      <c r="B94" s="15"/>
      <c r="C94" s="15"/>
      <c r="D94" s="15"/>
      <c r="E94" s="15" t="s">
        <v>314</v>
      </c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U94" s="70"/>
    </row>
    <row r="95" spans="1:53" ht="20.25" customHeight="1">
      <c r="A95" s="13"/>
      <c r="B95" s="1"/>
      <c r="D95" s="1"/>
      <c r="E95" s="18" t="s">
        <v>282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</row>
    <row r="96" spans="1:53" s="1" customFormat="1" ht="15" customHeight="1">
      <c r="A96" s="13"/>
      <c r="B96" s="1"/>
      <c r="C96" s="1"/>
      <c r="D96" s="1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</row>
    <row r="97" spans="1:38" ht="15" customHeight="1">
      <c r="A97" s="12"/>
      <c r="B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8" ht="15" customHeight="1">
      <c r="A98" s="12"/>
      <c r="B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8" ht="15" customHeight="1">
      <c r="A99" s="12"/>
      <c r="B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8" ht="15" customHeight="1">
      <c r="A100" s="12"/>
      <c r="B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8" ht="15" customHeight="1">
      <c r="A101" s="13"/>
      <c r="B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8" ht="15" customHeight="1">
      <c r="A102" s="13"/>
      <c r="B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8" ht="15" customHeight="1">
      <c r="A103" s="13"/>
      <c r="B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8" ht="15" customHeight="1">
      <c r="A104" s="13"/>
      <c r="B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8" ht="15" customHeight="1">
      <c r="A105" s="13"/>
      <c r="B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8" ht="15" customHeight="1">
      <c r="A106" s="13"/>
      <c r="B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8" ht="15" customHeight="1">
      <c r="A107" s="13"/>
      <c r="B107" s="1"/>
      <c r="D107" s="1" t="s">
        <v>60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8" ht="42" customHeight="1">
      <c r="A108" s="13"/>
      <c r="B108" s="1"/>
      <c r="D108" s="1"/>
      <c r="E108" s="15" t="s">
        <v>287</v>
      </c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"/>
      <c r="AK108" s="1"/>
    </row>
    <row r="109" spans="1:38" ht="30" customHeight="1">
      <c r="A109" s="13"/>
      <c r="B109" s="1"/>
      <c r="D109" s="1"/>
      <c r="E109" s="15" t="s">
        <v>285</v>
      </c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"/>
      <c r="AK109" s="1"/>
    </row>
    <row r="110" spans="1:38" s="1" customFormat="1" ht="15" customHeight="1">
      <c r="A110" s="13"/>
      <c r="B110" s="1"/>
      <c r="C110" s="1"/>
      <c r="D110" s="1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"/>
      <c r="AK110" s="1"/>
    </row>
    <row r="111" spans="1:38" ht="15" customHeight="1">
      <c r="A111" s="13"/>
      <c r="B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8" ht="15" customHeight="1">
      <c r="A112" s="12"/>
      <c r="B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57"/>
    </row>
    <row r="113" spans="1:38" ht="15" customHeight="1">
      <c r="A113" s="12"/>
      <c r="B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8" ht="15" customHeight="1">
      <c r="A114" s="12"/>
      <c r="B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8" ht="15" customHeight="1">
      <c r="A115" s="12"/>
      <c r="B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8" ht="15" customHeight="1">
      <c r="A116" s="13"/>
      <c r="B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8" ht="15" customHeight="1">
      <c r="A117" s="13"/>
      <c r="B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8" ht="15" customHeight="1">
      <c r="A118" s="13"/>
      <c r="B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8" ht="15" customHeight="1">
      <c r="A119" s="13"/>
      <c r="B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8" ht="15" customHeight="1">
      <c r="A120" s="13"/>
      <c r="B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8" ht="9.9499999999999993" customHeight="1">
      <c r="A121" s="13"/>
      <c r="B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8" ht="15" customHeight="1">
      <c r="A122" s="13"/>
      <c r="B122" s="1"/>
      <c r="D122" s="1" t="s">
        <v>72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8" ht="39.75" customHeight="1">
      <c r="A123" s="13"/>
      <c r="B123" s="1"/>
      <c r="D123" s="1"/>
      <c r="E123" s="15" t="s">
        <v>28</v>
      </c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"/>
      <c r="AK123" s="1"/>
    </row>
    <row r="124" spans="1:38" ht="38.25" customHeight="1">
      <c r="A124" s="13"/>
      <c r="B124" s="1"/>
      <c r="D124" s="1"/>
      <c r="E124" s="19" t="s">
        <v>286</v>
      </c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"/>
      <c r="AK124" s="1"/>
    </row>
    <row r="125" spans="1:38" s="1" customFormat="1" ht="15" customHeight="1">
      <c r="A125" s="13"/>
      <c r="B125" s="1"/>
      <c r="C125" s="1"/>
      <c r="D125" s="1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"/>
      <c r="AK125" s="1"/>
    </row>
    <row r="126" spans="1:38" ht="15" customHeight="1">
      <c r="A126" s="13"/>
      <c r="B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8" ht="15" customHeight="1">
      <c r="A127" s="13"/>
      <c r="B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8" ht="15" customHeight="1">
      <c r="A128" s="12"/>
      <c r="B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57" t="s">
        <v>284</v>
      </c>
    </row>
    <row r="129" spans="1:37" ht="15" customHeight="1">
      <c r="A129" s="12"/>
      <c r="B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37" ht="15" customHeight="1">
      <c r="A130" s="12"/>
      <c r="B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</row>
    <row r="131" spans="1:37" ht="15" customHeight="1">
      <c r="A131" s="12"/>
      <c r="B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</row>
    <row r="132" spans="1:37" ht="15" customHeight="1">
      <c r="A132" s="13"/>
      <c r="B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</row>
    <row r="133" spans="1:37" ht="15" customHeight="1">
      <c r="A133" s="13"/>
      <c r="B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</row>
    <row r="134" spans="1:37" ht="15" customHeight="1">
      <c r="A134" s="13"/>
      <c r="B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</row>
    <row r="135" spans="1:37" ht="9.9499999999999993" customHeight="1">
      <c r="A135" s="13"/>
      <c r="B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</row>
    <row r="136" spans="1:37" ht="15" customHeight="1">
      <c r="A136" s="13"/>
      <c r="B136" s="1"/>
      <c r="D136" s="1" t="s">
        <v>73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</row>
    <row r="137" spans="1:37" ht="36" customHeight="1">
      <c r="A137" s="13"/>
      <c r="B137" s="1"/>
      <c r="D137" s="1"/>
      <c r="E137" s="15" t="s">
        <v>296</v>
      </c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"/>
      <c r="AK137" s="1"/>
    </row>
    <row r="138" spans="1:37" ht="30" customHeight="1">
      <c r="A138" s="13"/>
      <c r="B138" s="1"/>
      <c r="D138" s="1"/>
      <c r="E138" s="15" t="s">
        <v>297</v>
      </c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"/>
      <c r="AK138" s="1"/>
    </row>
    <row r="139" spans="1:37" s="1" customFormat="1" ht="15" customHeight="1">
      <c r="A139" s="13"/>
      <c r="B139" s="1"/>
      <c r="C139" s="1"/>
      <c r="D139" s="1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"/>
      <c r="AK139" s="1"/>
    </row>
    <row r="140" spans="1:37" ht="15" customHeight="1">
      <c r="A140" s="13"/>
      <c r="B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</row>
    <row r="141" spans="1:37" ht="15" customHeight="1">
      <c r="A141" s="13"/>
      <c r="B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</row>
    <row r="142" spans="1:37" ht="15" customHeight="1">
      <c r="A142" s="13"/>
      <c r="B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</row>
    <row r="143" spans="1:37" ht="15" customHeight="1">
      <c r="A143" s="12"/>
      <c r="B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</row>
    <row r="144" spans="1:37" ht="15" customHeight="1">
      <c r="A144" s="12"/>
      <c r="B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</row>
    <row r="145" spans="1:37" ht="15" customHeight="1">
      <c r="A145" s="12"/>
      <c r="B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</row>
    <row r="146" spans="1:37" ht="15" customHeight="1">
      <c r="A146" s="12"/>
      <c r="B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</row>
    <row r="147" spans="1:37" ht="15" customHeight="1">
      <c r="A147" s="12"/>
      <c r="B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</row>
    <row r="148" spans="1:37" ht="15" customHeight="1">
      <c r="A148" s="13"/>
      <c r="B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</row>
    <row r="149" spans="1:37" ht="9.9499999999999993" customHeight="1">
      <c r="A149" s="13"/>
      <c r="B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</row>
    <row r="150" spans="1:37" ht="15" customHeight="1">
      <c r="A150" s="13"/>
      <c r="B150" s="1"/>
      <c r="D150" s="1" t="s">
        <v>74</v>
      </c>
      <c r="E150" s="1"/>
      <c r="F150" s="1"/>
      <c r="G150" s="1"/>
      <c r="H150" s="1"/>
      <c r="I150" s="33"/>
      <c r="J150" s="33"/>
      <c r="K150" s="33"/>
      <c r="L150" s="33"/>
      <c r="M150" s="33"/>
      <c r="N150" s="33"/>
      <c r="O150" s="33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</row>
    <row r="151" spans="1:37" ht="30" customHeight="1">
      <c r="A151" s="13"/>
      <c r="B151" s="1"/>
      <c r="D151" s="1"/>
      <c r="E151" s="15" t="s">
        <v>260</v>
      </c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"/>
      <c r="AK151" s="1"/>
    </row>
    <row r="152" spans="1:37" ht="21.75" customHeight="1">
      <c r="A152" s="13"/>
      <c r="B152" s="1"/>
      <c r="D152" s="1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"/>
    </row>
    <row r="153" spans="1:37" s="1" customFormat="1" ht="15" customHeight="1">
      <c r="A153" s="13"/>
      <c r="B153" s="1"/>
      <c r="C153" s="1"/>
      <c r="D153" s="1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"/>
    </row>
    <row r="154" spans="1:37" ht="15" customHeight="1">
      <c r="A154" s="13"/>
      <c r="B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</row>
    <row r="155" spans="1:37" ht="15" customHeight="1">
      <c r="A155" s="13"/>
      <c r="B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</row>
    <row r="156" spans="1:37" ht="15" customHeight="1">
      <c r="A156" s="13"/>
      <c r="B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</row>
    <row r="157" spans="1:37" ht="15" customHeight="1">
      <c r="A157" s="13"/>
      <c r="B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</row>
    <row r="158" spans="1:37" ht="15" customHeight="1">
      <c r="A158" s="12"/>
      <c r="B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</row>
    <row r="159" spans="1:37" ht="15" customHeight="1">
      <c r="A159" s="12"/>
      <c r="B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</row>
    <row r="160" spans="1:37" ht="15" customHeight="1">
      <c r="A160" s="12"/>
      <c r="B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</row>
    <row r="161" spans="1:37" ht="15" customHeight="1">
      <c r="A161" s="12"/>
      <c r="B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</row>
    <row r="162" spans="1:37" ht="15" customHeight="1">
      <c r="A162" s="13"/>
      <c r="B162" s="1"/>
      <c r="D162" s="1" t="s">
        <v>77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</row>
    <row r="163" spans="1:37" ht="20.25" customHeight="1">
      <c r="A163" s="13"/>
      <c r="B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</row>
    <row r="164" spans="1:37" ht="33.75" customHeight="1">
      <c r="A164" s="13"/>
      <c r="B164" s="1"/>
      <c r="D164" s="1"/>
      <c r="E164" s="15" t="s">
        <v>260</v>
      </c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"/>
      <c r="AK164" s="1"/>
    </row>
    <row r="165" spans="1:37" s="1" customFormat="1" ht="15" customHeight="1">
      <c r="A165" s="13"/>
      <c r="B165" s="1"/>
      <c r="C165" s="1"/>
      <c r="D165" s="1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"/>
      <c r="AK165" s="1"/>
    </row>
    <row r="166" spans="1:37" ht="15" customHeight="1">
      <c r="A166" s="13"/>
      <c r="B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7" ht="15" customHeight="1">
      <c r="A167" s="13"/>
      <c r="B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7" ht="15" customHeight="1">
      <c r="A168" s="13"/>
      <c r="B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7" ht="15" customHeight="1">
      <c r="A169" s="13"/>
      <c r="B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</row>
    <row r="170" spans="1:37" ht="15" customHeight="1">
      <c r="A170" s="12"/>
      <c r="B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7" ht="15" customHeight="1">
      <c r="A171" s="12"/>
      <c r="B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</row>
    <row r="172" spans="1:37" ht="15" customHeight="1">
      <c r="A172" s="12"/>
      <c r="B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</row>
    <row r="173" spans="1:37" ht="15" customHeight="1">
      <c r="A173" s="12"/>
      <c r="B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</row>
    <row r="174" spans="1:37" ht="15" customHeight="1">
      <c r="A174" s="12"/>
      <c r="B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</row>
    <row r="175" spans="1:37" ht="15" customHeight="1">
      <c r="A175" s="13"/>
      <c r="B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7" ht="15" customHeight="1">
      <c r="A176" s="13"/>
      <c r="B176" s="1"/>
      <c r="D176" s="1" t="s">
        <v>79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</row>
    <row r="177" spans="1:37" ht="36" customHeight="1">
      <c r="A177" s="13"/>
      <c r="B177" s="1"/>
      <c r="D177" s="1"/>
      <c r="E177" s="15" t="s">
        <v>261</v>
      </c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"/>
      <c r="AK177" s="1"/>
    </row>
    <row r="178" spans="1:37" ht="31.5" customHeight="1">
      <c r="A178" s="13"/>
      <c r="B178" s="1"/>
      <c r="D178" s="1"/>
      <c r="E178" s="18" t="s">
        <v>206</v>
      </c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18"/>
      <c r="AI178" s="18"/>
      <c r="AJ178" s="18"/>
      <c r="AK178" s="1"/>
    </row>
    <row r="179" spans="1:37" s="1" customFormat="1" ht="15" customHeight="1">
      <c r="A179" s="13"/>
      <c r="B179" s="1"/>
      <c r="C179" s="1"/>
      <c r="D179" s="1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"/>
      <c r="AK179" s="1"/>
    </row>
    <row r="180" spans="1:37" ht="15" customHeight="1">
      <c r="A180" s="13"/>
      <c r="B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</row>
    <row r="181" spans="1:37" ht="15" customHeight="1">
      <c r="A181" s="13"/>
      <c r="B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</row>
    <row r="182" spans="1:37" ht="15" customHeight="1">
      <c r="A182" s="13"/>
      <c r="B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7" ht="15" customHeight="1">
      <c r="A183" s="13"/>
      <c r="B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</row>
    <row r="184" spans="1:37" ht="15" customHeight="1">
      <c r="A184" s="13"/>
      <c r="B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7" ht="15" customHeight="1">
      <c r="A185" s="13"/>
      <c r="B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15" customHeight="1">
      <c r="A186" s="12"/>
      <c r="B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</row>
    <row r="187" spans="1:37" ht="15" customHeight="1">
      <c r="A187" s="12"/>
      <c r="B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</row>
    <row r="188" spans="1:37" ht="15" customHeight="1">
      <c r="A188" s="12"/>
      <c r="B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</row>
    <row r="189" spans="1:37" ht="15" customHeight="1">
      <c r="A189" s="13"/>
      <c r="B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</row>
    <row r="190" spans="1:37" ht="15" customHeight="1">
      <c r="A190" s="13"/>
      <c r="B190" s="1"/>
      <c r="D190" s="1" t="s">
        <v>80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7" ht="44.25" customHeight="1">
      <c r="A191" s="13"/>
      <c r="B191" s="1"/>
      <c r="D191" s="1"/>
      <c r="E191" s="15" t="s">
        <v>288</v>
      </c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"/>
      <c r="AK191" s="1"/>
    </row>
    <row r="192" spans="1:37" ht="18.75" customHeight="1">
      <c r="A192" s="13"/>
      <c r="B192" s="1"/>
      <c r="D192" s="1"/>
      <c r="E192" s="17" t="s">
        <v>262</v>
      </c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</row>
    <row r="193" spans="1:37" s="1" customFormat="1" ht="15" customHeight="1">
      <c r="A193" s="13"/>
      <c r="B193" s="1"/>
      <c r="C193" s="1"/>
      <c r="D193" s="1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</row>
    <row r="194" spans="1:37" ht="15" customHeight="1">
      <c r="A194" s="13"/>
      <c r="B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</row>
    <row r="195" spans="1:37" ht="15" customHeight="1">
      <c r="A195" s="13"/>
      <c r="B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</row>
    <row r="196" spans="1:37" ht="15" customHeight="1">
      <c r="A196" s="13"/>
      <c r="B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</row>
    <row r="197" spans="1:37" ht="15" customHeight="1">
      <c r="A197" s="13"/>
      <c r="B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</row>
    <row r="198" spans="1:37" ht="15" customHeight="1">
      <c r="A198" s="13"/>
      <c r="B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</row>
    <row r="199" spans="1:37" ht="15" customHeight="1">
      <c r="A199" s="13"/>
      <c r="B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</row>
    <row r="200" spans="1:37" ht="15" customHeight="1">
      <c r="A200" s="13"/>
      <c r="B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</row>
    <row r="201" spans="1:37" ht="15" customHeight="1">
      <c r="A201" s="12"/>
      <c r="B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</row>
    <row r="202" spans="1:37" ht="15" customHeight="1">
      <c r="A202" s="12"/>
      <c r="B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</row>
    <row r="203" spans="1:37" ht="15" customHeight="1">
      <c r="A203" s="12"/>
      <c r="B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</row>
    <row r="204" spans="1:37" ht="15" customHeight="1">
      <c r="A204" s="13"/>
      <c r="B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</row>
    <row r="205" spans="1:37" ht="15" customHeight="1">
      <c r="A205" s="13"/>
      <c r="B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</row>
    <row r="206" spans="1:37" ht="15" customHeight="1">
      <c r="A206" s="13"/>
      <c r="B206" s="1" t="s">
        <v>106</v>
      </c>
      <c r="D206" s="1"/>
      <c r="E206" s="1"/>
      <c r="F206" s="1"/>
      <c r="G206" s="1"/>
      <c r="H206" s="1"/>
      <c r="I206" s="33"/>
      <c r="J206" s="33"/>
      <c r="K206" s="33"/>
      <c r="L206" s="33"/>
      <c r="M206" s="33"/>
      <c r="N206" s="33"/>
      <c r="O206" s="33"/>
      <c r="P206" s="33"/>
      <c r="Q206" s="33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</row>
    <row r="207" spans="1:37" ht="15" customHeight="1">
      <c r="A207" s="13"/>
      <c r="B207" s="1"/>
      <c r="C207" s="1" t="s">
        <v>52</v>
      </c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</row>
    <row r="208" spans="1:37" ht="15" customHeight="1">
      <c r="A208" s="13"/>
      <c r="B208" s="1"/>
      <c r="D208" s="1" t="s">
        <v>13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</row>
    <row r="209" spans="1:37" ht="15" customHeight="1">
      <c r="A209" s="13"/>
      <c r="B209" s="1"/>
      <c r="D209" s="1"/>
      <c r="E209" s="16" t="s">
        <v>30</v>
      </c>
      <c r="F209" s="1" t="s">
        <v>304</v>
      </c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</row>
    <row r="210" spans="1:37" ht="21" customHeight="1">
      <c r="A210" s="13"/>
      <c r="B210" s="1"/>
      <c r="D210" s="1"/>
      <c r="E210" s="16" t="s">
        <v>5</v>
      </c>
      <c r="F210" s="1" t="s">
        <v>53</v>
      </c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</row>
    <row r="211" spans="1:37" s="1" customFormat="1" ht="9.75" customHeight="1">
      <c r="A211" s="13"/>
      <c r="B211" s="1"/>
      <c r="C211" s="1"/>
      <c r="D211" s="1"/>
      <c r="E211" s="16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</row>
    <row r="212" spans="1:37" ht="18" customHeight="1">
      <c r="A212" s="13"/>
      <c r="B212" s="1"/>
      <c r="D212" s="1"/>
      <c r="E212" s="1"/>
      <c r="F212" s="20" t="s">
        <v>109</v>
      </c>
      <c r="G212" s="29"/>
      <c r="H212" s="29"/>
      <c r="I212" s="29"/>
      <c r="J212" s="29"/>
      <c r="K212" s="29"/>
      <c r="L212" s="29"/>
      <c r="M212" s="29"/>
      <c r="N212" s="35"/>
      <c r="O212" s="38" t="s">
        <v>113</v>
      </c>
      <c r="P212" s="40"/>
      <c r="Q212" s="40"/>
      <c r="R212" s="40"/>
      <c r="S212" s="40"/>
      <c r="T212" s="40"/>
      <c r="U212" s="40"/>
      <c r="V212" s="43"/>
      <c r="W212" s="27" t="s">
        <v>114</v>
      </c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56"/>
      <c r="AJ212" s="1"/>
      <c r="AK212" s="1"/>
    </row>
    <row r="213" spans="1:37" ht="60" customHeight="1">
      <c r="A213" s="13"/>
      <c r="B213" s="1"/>
      <c r="D213" s="1"/>
      <c r="E213" s="1"/>
      <c r="F213" s="25" t="s">
        <v>265</v>
      </c>
      <c r="G213" s="31"/>
      <c r="H213" s="31"/>
      <c r="I213" s="31"/>
      <c r="J213" s="31"/>
      <c r="K213" s="31"/>
      <c r="L213" s="31"/>
      <c r="M213" s="31"/>
      <c r="N213" s="37"/>
      <c r="O213" s="27"/>
      <c r="P213" s="32"/>
      <c r="Q213" s="32"/>
      <c r="R213" s="32"/>
      <c r="S213" s="32"/>
      <c r="T213" s="32"/>
      <c r="U213" s="32"/>
      <c r="V213" s="34"/>
      <c r="W213" s="21" t="s">
        <v>266</v>
      </c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6"/>
      <c r="AJ213" s="1"/>
      <c r="AK213" s="1"/>
    </row>
    <row r="214" spans="1:37" s="1" customFormat="1" ht="15.75" customHeight="1">
      <c r="A214" s="13"/>
      <c r="B214" s="1"/>
      <c r="C214" s="1"/>
      <c r="D214" s="1"/>
      <c r="E214" s="1"/>
      <c r="F214" s="22"/>
      <c r="G214" s="22"/>
      <c r="H214" s="22"/>
      <c r="I214" s="22"/>
      <c r="J214" s="22"/>
      <c r="K214" s="22"/>
      <c r="L214" s="22"/>
      <c r="M214" s="22"/>
      <c r="N214" s="22"/>
      <c r="O214" s="28"/>
      <c r="P214" s="28"/>
      <c r="Q214" s="28"/>
      <c r="R214" s="28"/>
      <c r="S214" s="28"/>
      <c r="T214" s="28"/>
      <c r="U214" s="28"/>
      <c r="V214" s="28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1"/>
      <c r="AK214" s="1"/>
    </row>
    <row r="215" spans="1:37" ht="15" customHeight="1">
      <c r="A215" s="13"/>
      <c r="B215" s="1"/>
      <c r="D215" s="1"/>
      <c r="E215" s="16" t="s">
        <v>55</v>
      </c>
      <c r="F215" s="1" t="s">
        <v>3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</row>
    <row r="216" spans="1:37" s="1" customFormat="1" ht="16.5" customHeight="1">
      <c r="A216" s="13"/>
      <c r="B216" s="1"/>
      <c r="C216" s="1"/>
      <c r="D216" s="1"/>
      <c r="E216" s="16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</row>
    <row r="217" spans="1:37" ht="15" customHeight="1">
      <c r="A217" s="13"/>
      <c r="B217" s="1"/>
      <c r="D217" s="1"/>
      <c r="E217" s="1"/>
      <c r="F217" s="26">
        <v>1</v>
      </c>
      <c r="G217" s="32"/>
      <c r="H217" s="32"/>
      <c r="I217" s="32"/>
      <c r="J217" s="32"/>
      <c r="K217" s="34"/>
      <c r="L217" s="20" t="s">
        <v>45</v>
      </c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35"/>
      <c r="AA217" s="20" t="s">
        <v>83</v>
      </c>
      <c r="AB217" s="29"/>
      <c r="AC217" s="29"/>
      <c r="AD217" s="29"/>
      <c r="AE217" s="29"/>
      <c r="AF217" s="29"/>
      <c r="AG217" s="29"/>
      <c r="AH217" s="29"/>
      <c r="AI217" s="35"/>
      <c r="AJ217" s="1"/>
      <c r="AK217" s="1"/>
    </row>
    <row r="218" spans="1:37" ht="60" customHeight="1">
      <c r="A218" s="13"/>
      <c r="B218" s="1"/>
      <c r="D218" s="1"/>
      <c r="E218" s="1"/>
      <c r="F218" s="27"/>
      <c r="G218" s="32"/>
      <c r="H218" s="32"/>
      <c r="I218" s="32"/>
      <c r="J218" s="32"/>
      <c r="K218" s="34"/>
      <c r="L218" s="21" t="s">
        <v>131</v>
      </c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6"/>
      <c r="AA218" s="39" t="s">
        <v>238</v>
      </c>
      <c r="AB218" s="41"/>
      <c r="AC218" s="41"/>
      <c r="AD218" s="41"/>
      <c r="AE218" s="41"/>
      <c r="AF218" s="41"/>
      <c r="AG218" s="41"/>
      <c r="AH218" s="41"/>
      <c r="AI218" s="44"/>
      <c r="AJ218" s="1"/>
      <c r="AK218" s="1"/>
    </row>
    <row r="219" spans="1:37" s="1" customFormat="1" ht="16.5" customHeight="1">
      <c r="A219" s="13"/>
      <c r="B219" s="1"/>
      <c r="C219" s="1"/>
      <c r="D219" s="1"/>
      <c r="E219" s="1"/>
      <c r="F219" s="28"/>
      <c r="G219" s="28"/>
      <c r="H219" s="28"/>
      <c r="I219" s="28"/>
      <c r="J219" s="28"/>
      <c r="K219" s="28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47"/>
      <c r="AB219" s="47"/>
      <c r="AC219" s="47"/>
      <c r="AD219" s="47"/>
      <c r="AE219" s="47"/>
      <c r="AF219" s="47"/>
      <c r="AG219" s="47"/>
      <c r="AH219" s="47"/>
      <c r="AI219" s="47"/>
      <c r="AJ219" s="1"/>
      <c r="AK219" s="1"/>
    </row>
    <row r="220" spans="1:37" ht="15" customHeight="1">
      <c r="A220" s="13"/>
      <c r="B220" s="1"/>
      <c r="D220" s="1" t="s">
        <v>56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</row>
    <row r="221" spans="1:37" ht="15" customHeight="1">
      <c r="A221" s="12"/>
      <c r="B221" s="1"/>
      <c r="D221" s="1"/>
      <c r="E221" s="16" t="s">
        <v>30</v>
      </c>
      <c r="F221" s="1" t="s">
        <v>305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5" customHeight="1">
      <c r="A222" s="12"/>
      <c r="B222" s="1"/>
      <c r="D222" s="1"/>
      <c r="E222" s="16" t="s">
        <v>5</v>
      </c>
      <c r="F222" s="1" t="s">
        <v>53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</row>
    <row r="223" spans="1:37" s="1" customFormat="1" ht="16.5" customHeight="1">
      <c r="A223" s="12"/>
      <c r="B223" s="1"/>
      <c r="C223" s="1"/>
      <c r="D223" s="1"/>
      <c r="E223" s="16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</row>
    <row r="224" spans="1:37" ht="15" customHeight="1">
      <c r="A224" s="12"/>
      <c r="B224" s="1"/>
      <c r="D224" s="1"/>
      <c r="E224" s="1"/>
      <c r="F224" s="27" t="s">
        <v>111</v>
      </c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4"/>
      <c r="R224" s="38" t="s">
        <v>113</v>
      </c>
      <c r="S224" s="40"/>
      <c r="T224" s="40"/>
      <c r="U224" s="40"/>
      <c r="V224" s="40"/>
      <c r="W224" s="40"/>
      <c r="X224" s="40"/>
      <c r="Y224" s="43"/>
      <c r="Z224" s="20" t="s">
        <v>115</v>
      </c>
      <c r="AA224" s="29"/>
      <c r="AB224" s="29"/>
      <c r="AC224" s="29"/>
      <c r="AD224" s="29"/>
      <c r="AE224" s="29"/>
      <c r="AF224" s="29"/>
      <c r="AG224" s="29"/>
      <c r="AH224" s="29"/>
      <c r="AI224" s="56"/>
      <c r="AJ224" s="1"/>
      <c r="AK224" s="1"/>
    </row>
    <row r="225" spans="1:37" ht="45" customHeight="1">
      <c r="A225" s="12"/>
      <c r="B225" s="1"/>
      <c r="D225" s="1"/>
      <c r="E225" s="1"/>
      <c r="F225" s="25" t="s">
        <v>263</v>
      </c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7"/>
      <c r="R225" s="38"/>
      <c r="S225" s="40"/>
      <c r="T225" s="40"/>
      <c r="U225" s="40"/>
      <c r="V225" s="40"/>
      <c r="W225" s="40"/>
      <c r="X225" s="40"/>
      <c r="Y225" s="40"/>
      <c r="Z225" s="25" t="s">
        <v>193</v>
      </c>
      <c r="AA225" s="31"/>
      <c r="AB225" s="31"/>
      <c r="AC225" s="31"/>
      <c r="AD225" s="31"/>
      <c r="AE225" s="31"/>
      <c r="AF225" s="31"/>
      <c r="AG225" s="31"/>
      <c r="AH225" s="31"/>
      <c r="AI225" s="56"/>
      <c r="AJ225" s="1"/>
      <c r="AK225" s="1"/>
    </row>
    <row r="226" spans="1:37" s="1" customFormat="1" ht="16.5" customHeight="1">
      <c r="A226" s="12"/>
      <c r="B226" s="1"/>
      <c r="C226" s="1"/>
      <c r="D226" s="1"/>
      <c r="E226" s="1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42"/>
      <c r="S226" s="42"/>
      <c r="T226" s="42"/>
      <c r="U226" s="42"/>
      <c r="V226" s="42"/>
      <c r="W226" s="42"/>
      <c r="X226" s="42"/>
      <c r="Y226" s="42"/>
      <c r="Z226" s="22"/>
      <c r="AA226" s="22"/>
      <c r="AB226" s="22"/>
      <c r="AC226" s="22"/>
      <c r="AD226" s="22"/>
      <c r="AE226" s="22"/>
      <c r="AF226" s="22"/>
      <c r="AG226" s="22"/>
      <c r="AH226" s="22"/>
      <c r="AI226" s="12"/>
      <c r="AJ226" s="1"/>
      <c r="AK226" s="1"/>
    </row>
    <row r="227" spans="1:37" ht="15" customHeight="1">
      <c r="A227" s="12"/>
      <c r="B227" s="1"/>
      <c r="D227" s="1" t="s">
        <v>59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</row>
    <row r="228" spans="1:37" ht="15" customHeight="1">
      <c r="A228" s="12"/>
      <c r="B228" s="1"/>
      <c r="D228" s="1"/>
      <c r="E228" s="16" t="s">
        <v>30</v>
      </c>
      <c r="F228" s="1" t="s">
        <v>306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</row>
    <row r="229" spans="1:37" ht="15" customHeight="1">
      <c r="A229" s="12"/>
      <c r="B229" s="1"/>
      <c r="D229" s="1"/>
      <c r="E229" s="16" t="s">
        <v>5</v>
      </c>
      <c r="F229" s="1" t="s">
        <v>53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</row>
    <row r="230" spans="1:37" s="1" customFormat="1" ht="16.5" customHeight="1">
      <c r="A230" s="12"/>
      <c r="B230" s="1"/>
      <c r="C230" s="1"/>
      <c r="D230" s="1"/>
      <c r="E230" s="16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</row>
    <row r="231" spans="1:37" ht="15" customHeight="1">
      <c r="A231" s="12"/>
      <c r="B231" s="1"/>
      <c r="D231" s="1"/>
      <c r="E231" s="1"/>
      <c r="F231" s="20" t="s">
        <v>109</v>
      </c>
      <c r="G231" s="29"/>
      <c r="H231" s="29"/>
      <c r="I231" s="29"/>
      <c r="J231" s="29"/>
      <c r="K231" s="29"/>
      <c r="L231" s="29"/>
      <c r="M231" s="29"/>
      <c r="N231" s="35"/>
      <c r="O231" s="38" t="s">
        <v>113</v>
      </c>
      <c r="P231" s="40"/>
      <c r="Q231" s="40"/>
      <c r="R231" s="40"/>
      <c r="S231" s="40"/>
      <c r="T231" s="40"/>
      <c r="U231" s="40"/>
      <c r="V231" s="43"/>
      <c r="W231" s="20" t="s">
        <v>114</v>
      </c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53"/>
      <c r="AJ231" s="1"/>
      <c r="AK231" s="1"/>
    </row>
    <row r="232" spans="1:37" ht="60" customHeight="1">
      <c r="A232" s="12"/>
      <c r="B232" s="1"/>
      <c r="D232" s="1"/>
      <c r="E232" s="1"/>
      <c r="F232" s="21" t="s">
        <v>267</v>
      </c>
      <c r="G232" s="30"/>
      <c r="H232" s="30"/>
      <c r="I232" s="30"/>
      <c r="J232" s="30"/>
      <c r="K232" s="30"/>
      <c r="L232" s="30"/>
      <c r="M232" s="30"/>
      <c r="N232" s="36"/>
      <c r="O232" s="39" t="s">
        <v>38</v>
      </c>
      <c r="P232" s="41"/>
      <c r="Q232" s="41"/>
      <c r="R232" s="41"/>
      <c r="S232" s="41"/>
      <c r="T232" s="41"/>
      <c r="U232" s="41"/>
      <c r="V232" s="44"/>
      <c r="W232" s="21" t="s">
        <v>264</v>
      </c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6"/>
      <c r="AJ232" s="1"/>
      <c r="AK232" s="1"/>
    </row>
    <row r="233" spans="1:37" ht="15" customHeight="1">
      <c r="A233" s="12"/>
      <c r="B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</row>
    <row r="234" spans="1:37" ht="15" customHeight="1"/>
    <row r="235" spans="1:37" ht="15" customHeight="1"/>
    <row r="236" spans="1:37" ht="15" customHeight="1"/>
    <row r="237" spans="1:37" ht="15" customHeight="1"/>
    <row r="238" spans="1:37" ht="15" customHeight="1"/>
    <row r="239" spans="1:37" ht="15" customHeight="1"/>
    <row r="240" spans="1:37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30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30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30" customHeight="1"/>
    <row r="307" ht="30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60" customHeight="1"/>
    <row r="336" ht="15" customHeight="1"/>
    <row r="337" ht="15" customHeight="1"/>
    <row r="338" ht="60" customHeight="1"/>
    <row r="339" ht="15" customHeight="1"/>
    <row r="340" ht="15" customHeight="1"/>
    <row r="341" ht="15" customHeight="1"/>
    <row r="342" ht="15" customHeight="1"/>
    <row r="343" ht="69.95" customHeight="1"/>
    <row r="344" ht="15" customHeight="1"/>
    <row r="345" ht="15" customHeight="1"/>
    <row r="346" ht="15" customHeight="1"/>
    <row r="347" ht="15" customHeight="1"/>
    <row r="348" ht="60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</sheetData>
  <mergeCells count="72">
    <mergeCell ref="B3:AI3"/>
    <mergeCell ref="F15:N15"/>
    <mergeCell ref="O15:X15"/>
    <mergeCell ref="Y15:AI15"/>
    <mergeCell ref="F16:N16"/>
    <mergeCell ref="O16:X16"/>
    <mergeCell ref="Y16:AI16"/>
    <mergeCell ref="F20:N20"/>
    <mergeCell ref="O20:AB20"/>
    <mergeCell ref="AC20:AI20"/>
    <mergeCell ref="F21:N21"/>
    <mergeCell ref="O21:AB21"/>
    <mergeCell ref="AC21:AI21"/>
    <mergeCell ref="F27:Q27"/>
    <mergeCell ref="R27:Z27"/>
    <mergeCell ref="AA27:AI27"/>
    <mergeCell ref="F28:Q28"/>
    <mergeCell ref="R28:Z28"/>
    <mergeCell ref="AA28:AI28"/>
    <mergeCell ref="F35:N35"/>
    <mergeCell ref="O35:X35"/>
    <mergeCell ref="Y35:AI35"/>
    <mergeCell ref="F36:N36"/>
    <mergeCell ref="O36:X36"/>
    <mergeCell ref="Y36:AI36"/>
    <mergeCell ref="E40:AI40"/>
    <mergeCell ref="E41:AJ41"/>
    <mergeCell ref="E52:AI52"/>
    <mergeCell ref="E53:AI53"/>
    <mergeCell ref="E66:AI66"/>
    <mergeCell ref="E67:AI67"/>
    <mergeCell ref="E80:AI80"/>
    <mergeCell ref="E81:AI81"/>
    <mergeCell ref="E94:AK94"/>
    <mergeCell ref="E95:AK95"/>
    <mergeCell ref="E108:AI108"/>
    <mergeCell ref="E109:AI109"/>
    <mergeCell ref="E123:AI123"/>
    <mergeCell ref="E124:AI124"/>
    <mergeCell ref="E137:AI137"/>
    <mergeCell ref="E138:AI138"/>
    <mergeCell ref="E151:AI151"/>
    <mergeCell ref="E152:AJ152"/>
    <mergeCell ref="E164:AI164"/>
    <mergeCell ref="E177:AI177"/>
    <mergeCell ref="E178:AJ178"/>
    <mergeCell ref="E191:AI191"/>
    <mergeCell ref="E192:AK192"/>
    <mergeCell ref="F212:N212"/>
    <mergeCell ref="O212:V212"/>
    <mergeCell ref="W212:AI212"/>
    <mergeCell ref="F213:N213"/>
    <mergeCell ref="O213:V213"/>
    <mergeCell ref="W213:AI213"/>
    <mergeCell ref="F217:K217"/>
    <mergeCell ref="L217:Z217"/>
    <mergeCell ref="AA217:AI217"/>
    <mergeCell ref="F218:K218"/>
    <mergeCell ref="L218:Z218"/>
    <mergeCell ref="AA218:AI218"/>
    <mergeCell ref="F224:Q224"/>
    <mergeCell ref="R224:Y224"/>
    <mergeCell ref="Z224:AI224"/>
    <mergeCell ref="F225:Q225"/>
    <mergeCell ref="R225:Y225"/>
    <mergeCell ref="Z225:AI225"/>
    <mergeCell ref="F231:N231"/>
    <mergeCell ref="O231:V231"/>
    <mergeCell ref="W231:AI231"/>
    <mergeCell ref="F232:N232"/>
    <mergeCell ref="O232:V232"/>
    <mergeCell ref="W232:AI232"/>
  </mergeCells>
  <phoneticPr fontId="2"/>
  <pageMargins left="0.78740157480314965" right="0.39370078740157483" top="0.39370078740157483" bottom="0.39370078740157483" header="0.31496062992125984" footer="0.23622047244094488"/>
  <pageSetup paperSize="9" fitToWidth="1" fitToHeight="1" orientation="portrait"/>
  <headerFooter>
    <oddFooter>&amp;C－&amp;P－</oddFooter>
  </headerFooter>
  <rowBreaks count="5" manualBreakCount="5">
    <brk id="50" max="16383" man="1"/>
    <brk id="106" max="36" man="1"/>
    <brk id="161" max="36" man="1"/>
    <brk id="205" max="36" man="1"/>
    <brk id="233" max="34" man="1"/>
  </rowBreaks>
  <drawing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</sheetPr>
  <dimension ref="A1:L458"/>
  <sheetViews>
    <sheetView view="pageBreakPreview" topLeftCell="A68" zoomScaleSheetLayoutView="100" workbookViewId="0">
      <selection activeCell="G15" sqref="G15:I15"/>
    </sheetView>
  </sheetViews>
  <sheetFormatPr defaultColWidth="9" defaultRowHeight="13.5"/>
  <cols>
    <col min="1" max="1" width="9.625" style="75" customWidth="1"/>
    <col min="2" max="2" width="3.625" style="76" customWidth="1"/>
    <col min="3" max="3" width="7.625" style="77" customWidth="1"/>
    <col min="4" max="4" width="10.625" style="76" customWidth="1"/>
    <col min="5" max="5" width="10.5" style="76" customWidth="1"/>
    <col min="6" max="6" width="8.625" style="76" customWidth="1"/>
    <col min="7" max="7" width="8.125" style="76" customWidth="1"/>
    <col min="8" max="8" width="9.375" style="76" customWidth="1"/>
    <col min="9" max="9" width="9.125" style="76" customWidth="1"/>
    <col min="10" max="11" width="10.625" style="76" customWidth="1"/>
    <col min="12" max="12" width="10.25" style="76" customWidth="1"/>
    <col min="13" max="16384" width="9" style="76"/>
  </cols>
  <sheetData>
    <row r="1" spans="1:12" ht="18.75">
      <c r="A1" s="80" t="s">
        <v>133</v>
      </c>
      <c r="D1" s="110"/>
    </row>
    <row r="2" spans="1:12" ht="24.95" customHeight="1">
      <c r="A2" s="81" t="s">
        <v>268</v>
      </c>
    </row>
    <row r="3" spans="1:12" s="78" customFormat="1" ht="18" customHeight="1">
      <c r="A3" s="82"/>
      <c r="B3" s="91"/>
      <c r="C3" s="100"/>
      <c r="D3" s="111" t="s">
        <v>134</v>
      </c>
      <c r="E3" s="131"/>
      <c r="F3" s="147"/>
      <c r="G3" s="163" t="s">
        <v>135</v>
      </c>
      <c r="H3" s="178"/>
      <c r="I3" s="178"/>
      <c r="J3" s="206" t="s">
        <v>136</v>
      </c>
      <c r="K3" s="131"/>
      <c r="L3" s="147"/>
    </row>
    <row r="4" spans="1:12" s="78" customFormat="1" ht="18" customHeight="1">
      <c r="A4" s="83"/>
      <c r="B4" s="92"/>
      <c r="C4" s="101"/>
      <c r="D4" s="112" t="s">
        <v>138</v>
      </c>
      <c r="E4" s="132" t="s">
        <v>269</v>
      </c>
      <c r="F4" s="35" t="s">
        <v>139</v>
      </c>
      <c r="G4" s="112" t="s">
        <v>138</v>
      </c>
      <c r="H4" s="132" t="s">
        <v>269</v>
      </c>
      <c r="I4" s="190" t="s">
        <v>139</v>
      </c>
      <c r="J4" s="207" t="s">
        <v>138</v>
      </c>
      <c r="K4" s="132" t="s">
        <v>269</v>
      </c>
      <c r="L4" s="221" t="s">
        <v>139</v>
      </c>
    </row>
    <row r="5" spans="1:12" s="78" customFormat="1" ht="18" customHeight="1">
      <c r="A5" s="84" t="s">
        <v>140</v>
      </c>
      <c r="B5" s="93" t="s">
        <v>54</v>
      </c>
      <c r="C5" s="102"/>
      <c r="D5" s="113">
        <v>1349623.9</v>
      </c>
      <c r="E5" s="133">
        <v>1339358.0000000002</v>
      </c>
      <c r="F5" s="148">
        <f>+E5-D5</f>
        <v>-10265.899999999674</v>
      </c>
      <c r="G5" s="164">
        <v>47689</v>
      </c>
      <c r="H5" s="179">
        <v>1944</v>
      </c>
      <c r="I5" s="148">
        <f>+H5-G5</f>
        <v>-45745</v>
      </c>
      <c r="J5" s="208">
        <f>+D5+G5</f>
        <v>1397312.9</v>
      </c>
      <c r="K5" s="137">
        <f>+E5+H5</f>
        <v>1341302.0000000002</v>
      </c>
      <c r="L5" s="148">
        <f>+K5-J5</f>
        <v>-56010.899999999674</v>
      </c>
    </row>
    <row r="6" spans="1:12" s="78" customFormat="1" ht="18" customHeight="1">
      <c r="A6" s="85" t="s">
        <v>271</v>
      </c>
      <c r="B6" s="94"/>
      <c r="C6" s="103" t="s">
        <v>141</v>
      </c>
      <c r="D6" s="114"/>
      <c r="E6" s="134">
        <f>+E5/D5</f>
        <v>0.99239351051800451</v>
      </c>
      <c r="F6" s="149"/>
      <c r="G6" s="165"/>
      <c r="H6" s="180">
        <f>+H5/G5</f>
        <v>4.0764117511375791e-002</v>
      </c>
      <c r="I6" s="191"/>
      <c r="J6" s="209"/>
      <c r="K6" s="134">
        <f>K5/J5</f>
        <v>0.95991527738704785</v>
      </c>
      <c r="L6" s="222"/>
    </row>
    <row r="7" spans="1:12" s="78" customFormat="1" ht="18" customHeight="1">
      <c r="A7" s="85"/>
      <c r="B7" s="95"/>
      <c r="C7" s="104" t="s">
        <v>142</v>
      </c>
      <c r="D7" s="115">
        <f>+D5/J5</f>
        <v>0.96587092268310115</v>
      </c>
      <c r="E7" s="135">
        <f>+E5/K5</f>
        <v>0.99855066196874365</v>
      </c>
      <c r="F7" s="150"/>
      <c r="G7" s="115">
        <f>+G5/J5</f>
        <v>3.4129077316898744e-002</v>
      </c>
      <c r="H7" s="135">
        <f>+H5/K5</f>
        <v>1.4493380312561972e-003</v>
      </c>
      <c r="I7" s="192"/>
      <c r="J7" s="210"/>
      <c r="K7" s="217"/>
      <c r="L7" s="223"/>
    </row>
    <row r="8" spans="1:12" s="78" customFormat="1" ht="18" customHeight="1">
      <c r="A8" s="85"/>
      <c r="B8" s="93" t="s">
        <v>307</v>
      </c>
      <c r="C8" s="105"/>
      <c r="D8" s="116">
        <f>+D10*1000/D5</f>
        <v>723.64086024262019</v>
      </c>
      <c r="E8" s="136">
        <f>+E10*1000/E5</f>
        <v>726.17253938080773</v>
      </c>
      <c r="F8" s="148">
        <f>+E8-D8</f>
        <v>2.5316791381875419</v>
      </c>
      <c r="G8" s="116">
        <f>+G10*1000/G5</f>
        <v>776.51030635995721</v>
      </c>
      <c r="H8" s="136">
        <f>+H10*1000/H5</f>
        <v>1038.5802469135801</v>
      </c>
      <c r="I8" s="148">
        <f>+H8-G8</f>
        <v>262.06994055362293</v>
      </c>
      <c r="J8" s="211">
        <f>+J10*1000/J5</f>
        <v>725.44524565686049</v>
      </c>
      <c r="K8" s="218">
        <f>+K10*1000/K5</f>
        <v>726.62532375259252</v>
      </c>
      <c r="L8" s="148">
        <f>+K8-J8</f>
        <v>1.1800780957320285</v>
      </c>
    </row>
    <row r="9" spans="1:12" s="78" customFormat="1" ht="18" customHeight="1">
      <c r="A9" s="85"/>
      <c r="B9" s="96"/>
      <c r="C9" s="103" t="s">
        <v>141</v>
      </c>
      <c r="D9" s="114"/>
      <c r="E9" s="134">
        <f>+E8/D8</f>
        <v>1.0034985298333468</v>
      </c>
      <c r="F9" s="149"/>
      <c r="G9" s="165"/>
      <c r="H9" s="134">
        <f>+H8/G8</f>
        <v>1.3374970536864175</v>
      </c>
      <c r="I9" s="191"/>
      <c r="J9" s="209"/>
      <c r="K9" s="134">
        <f>K8/J8</f>
        <v>1.0016266949198398</v>
      </c>
      <c r="L9" s="222"/>
    </row>
    <row r="10" spans="1:12" s="78" customFormat="1" ht="18" customHeight="1">
      <c r="A10" s="85"/>
      <c r="B10" s="93" t="s">
        <v>68</v>
      </c>
      <c r="C10" s="105"/>
      <c r="D10" s="117">
        <v>976643</v>
      </c>
      <c r="E10" s="137">
        <v>972605</v>
      </c>
      <c r="F10" s="148">
        <f>+E10-D10</f>
        <v>-4038</v>
      </c>
      <c r="G10" s="166">
        <v>37031</v>
      </c>
      <c r="H10" s="181">
        <v>2019</v>
      </c>
      <c r="I10" s="148">
        <f>+H10-G10</f>
        <v>-35012</v>
      </c>
      <c r="J10" s="208">
        <f>+D10+G10</f>
        <v>1013674</v>
      </c>
      <c r="K10" s="137">
        <f>+E10+H10</f>
        <v>974624</v>
      </c>
      <c r="L10" s="148">
        <f>+K10-J10</f>
        <v>-39050</v>
      </c>
    </row>
    <row r="11" spans="1:12" s="78" customFormat="1" ht="18" customHeight="1">
      <c r="A11" s="86"/>
      <c r="B11" s="95"/>
      <c r="C11" s="103" t="s">
        <v>141</v>
      </c>
      <c r="D11" s="114"/>
      <c r="E11" s="134">
        <f>+E10/D10</f>
        <v>0.9958654288209714</v>
      </c>
      <c r="F11" s="149"/>
      <c r="G11" s="165"/>
      <c r="H11" s="134">
        <f>+H10/G10</f>
        <v>5.452188706759202e-002</v>
      </c>
      <c r="I11" s="191"/>
      <c r="J11" s="209"/>
      <c r="K11" s="134">
        <f>K10/J10</f>
        <v>0.96147676669224991</v>
      </c>
      <c r="L11" s="222"/>
    </row>
    <row r="12" spans="1:12" s="78" customFormat="1" ht="18" customHeight="1">
      <c r="A12" s="84" t="s">
        <v>140</v>
      </c>
      <c r="B12" s="93" t="s">
        <v>308</v>
      </c>
      <c r="C12" s="105"/>
      <c r="D12" s="118"/>
      <c r="E12" s="138"/>
      <c r="F12" s="151"/>
      <c r="G12" s="118"/>
      <c r="H12" s="138"/>
      <c r="I12" s="193"/>
      <c r="J12" s="212"/>
      <c r="K12" s="138"/>
      <c r="L12" s="151"/>
    </row>
    <row r="13" spans="1:12" s="78" customFormat="1" ht="18" customHeight="1">
      <c r="A13" s="87" t="s">
        <v>272</v>
      </c>
      <c r="B13" s="94"/>
      <c r="C13" s="103" t="s">
        <v>141</v>
      </c>
      <c r="D13" s="119"/>
      <c r="E13" s="139"/>
      <c r="F13" s="152"/>
      <c r="G13" s="118"/>
      <c r="H13" s="138"/>
      <c r="I13" s="193"/>
      <c r="J13" s="212"/>
      <c r="K13" s="138"/>
      <c r="L13" s="151"/>
    </row>
    <row r="14" spans="1:12" s="78" customFormat="1" ht="18" customHeight="1">
      <c r="A14" s="87"/>
      <c r="B14" s="93" t="s">
        <v>307</v>
      </c>
      <c r="C14" s="105"/>
      <c r="D14" s="120"/>
      <c r="E14" s="140"/>
      <c r="F14" s="153"/>
      <c r="G14" s="118"/>
      <c r="H14" s="138"/>
      <c r="I14" s="193"/>
      <c r="J14" s="212"/>
      <c r="K14" s="138"/>
      <c r="L14" s="151"/>
    </row>
    <row r="15" spans="1:12" s="78" customFormat="1" ht="18" customHeight="1">
      <c r="A15" s="87"/>
      <c r="B15" s="96"/>
      <c r="C15" s="103" t="s">
        <v>141</v>
      </c>
      <c r="D15" s="121"/>
      <c r="E15" s="141"/>
      <c r="F15" s="154"/>
      <c r="G15" s="118"/>
      <c r="H15" s="138"/>
      <c r="I15" s="193"/>
      <c r="J15" s="212"/>
      <c r="K15" s="138"/>
      <c r="L15" s="151"/>
    </row>
    <row r="16" spans="1:12" s="78" customFormat="1" ht="18" customHeight="1">
      <c r="A16" s="85"/>
      <c r="B16" s="93" t="s">
        <v>68</v>
      </c>
      <c r="C16" s="105"/>
      <c r="D16" s="122"/>
      <c r="E16" s="142"/>
      <c r="F16" s="155"/>
      <c r="G16" s="118"/>
      <c r="H16" s="138"/>
      <c r="I16" s="193"/>
      <c r="J16" s="212"/>
      <c r="K16" s="138"/>
      <c r="L16" s="151"/>
    </row>
    <row r="17" spans="1:12" s="78" customFormat="1" ht="18" customHeight="1">
      <c r="A17" s="85"/>
      <c r="B17" s="96"/>
      <c r="C17" s="106" t="s">
        <v>141</v>
      </c>
      <c r="D17" s="123"/>
      <c r="E17" s="143"/>
      <c r="F17" s="156"/>
      <c r="G17" s="167"/>
      <c r="H17" s="182"/>
      <c r="I17" s="194"/>
      <c r="J17" s="213"/>
      <c r="K17" s="182"/>
      <c r="L17" s="224"/>
    </row>
    <row r="18" spans="1:12" s="78" customFormat="1" ht="18" customHeight="1">
      <c r="A18" s="88" t="s">
        <v>143</v>
      </c>
      <c r="B18" s="97" t="s">
        <v>54</v>
      </c>
      <c r="C18" s="107"/>
      <c r="D18" s="124">
        <v>675671</v>
      </c>
      <c r="E18" s="144">
        <v>591931.87000000011</v>
      </c>
      <c r="F18" s="148">
        <f>+E18-D18</f>
        <v>-83739.129999999888</v>
      </c>
      <c r="G18" s="168">
        <v>8735</v>
      </c>
      <c r="H18" s="183">
        <v>6397</v>
      </c>
      <c r="I18" s="148">
        <f>+H18-G18</f>
        <v>-2338</v>
      </c>
      <c r="J18" s="214">
        <f>+D18+G18</f>
        <v>684406</v>
      </c>
      <c r="K18" s="219">
        <f>+E18+H18</f>
        <v>598328.87000000011</v>
      </c>
      <c r="L18" s="161">
        <f>+K18-J18</f>
        <v>-86077.129999999888</v>
      </c>
    </row>
    <row r="19" spans="1:12" s="78" customFormat="1" ht="18" customHeight="1">
      <c r="A19" s="85"/>
      <c r="B19" s="94"/>
      <c r="C19" s="103" t="s">
        <v>141</v>
      </c>
      <c r="D19" s="114"/>
      <c r="E19" s="134">
        <f>+E18/D18</f>
        <v>0.87606522997139169</v>
      </c>
      <c r="F19" s="149"/>
      <c r="G19" s="165"/>
      <c r="H19" s="134">
        <f>+H18/G18</f>
        <v>0.73234115626788765</v>
      </c>
      <c r="I19" s="191"/>
      <c r="J19" s="209"/>
      <c r="K19" s="134">
        <f>+K18/J18</f>
        <v>0.87423089511196572</v>
      </c>
      <c r="L19" s="222"/>
    </row>
    <row r="20" spans="1:12" s="78" customFormat="1" ht="18" customHeight="1">
      <c r="A20" s="85"/>
      <c r="B20" s="95"/>
      <c r="C20" s="104" t="s">
        <v>142</v>
      </c>
      <c r="D20" s="115">
        <f>+D18/J18</f>
        <v>0.98723710779858731</v>
      </c>
      <c r="E20" s="135">
        <f>+E18/K18</f>
        <v>0.98930855534348516</v>
      </c>
      <c r="F20" s="157"/>
      <c r="G20" s="115">
        <f>+G18/J18</f>
        <v>1.2762892201412612e-002</v>
      </c>
      <c r="H20" s="135">
        <f>+H18/K18</f>
        <v>1.0691444656514735e-002</v>
      </c>
      <c r="I20" s="195"/>
      <c r="J20" s="210"/>
      <c r="K20" s="217"/>
      <c r="L20" s="223"/>
    </row>
    <row r="21" spans="1:12" s="78" customFormat="1" ht="18" customHeight="1">
      <c r="A21" s="85"/>
      <c r="B21" s="93" t="s">
        <v>307</v>
      </c>
      <c r="C21" s="105"/>
      <c r="D21" s="116">
        <f>+D23*1000/D18</f>
        <v>380.93243605245749</v>
      </c>
      <c r="E21" s="136">
        <f>+E23*1000/E18</f>
        <v>396.97980782822179</v>
      </c>
      <c r="F21" s="148">
        <f>+E21-D21</f>
        <v>16.047371775764304</v>
      </c>
      <c r="G21" s="116">
        <f>+G23*1000/G18</f>
        <v>587.75042930738414</v>
      </c>
      <c r="H21" s="136">
        <f>+H23*1000/H18</f>
        <v>545.72455838674375</v>
      </c>
      <c r="I21" s="196">
        <f>+H21-G21</f>
        <v>-42.025870920640386</v>
      </c>
      <c r="J21" s="215">
        <f>+J23*1000/J18</f>
        <v>383.57203180568257</v>
      </c>
      <c r="K21" s="136">
        <f>+K23*1000/K18</f>
        <v>398.57010409676531</v>
      </c>
      <c r="L21" s="148">
        <f>+K21-J21</f>
        <v>14.998072291082735</v>
      </c>
    </row>
    <row r="22" spans="1:12" s="78" customFormat="1" ht="18" customHeight="1">
      <c r="A22" s="85"/>
      <c r="B22" s="96"/>
      <c r="C22" s="103" t="s">
        <v>141</v>
      </c>
      <c r="D22" s="114"/>
      <c r="E22" s="134">
        <f>+E21/D21</f>
        <v>1.0421265564625073</v>
      </c>
      <c r="F22" s="149"/>
      <c r="G22" s="165"/>
      <c r="H22" s="134">
        <f>+H21/G21</f>
        <v>0.92849708171176604</v>
      </c>
      <c r="I22" s="191"/>
      <c r="J22" s="209"/>
      <c r="K22" s="134">
        <f>+K21/J21</f>
        <v>1.0391010580737043</v>
      </c>
      <c r="L22" s="222"/>
    </row>
    <row r="23" spans="1:12" s="78" customFormat="1" ht="18" customHeight="1">
      <c r="A23" s="85"/>
      <c r="B23" s="93" t="s">
        <v>68</v>
      </c>
      <c r="C23" s="105"/>
      <c r="D23" s="125">
        <v>257385</v>
      </c>
      <c r="E23" s="137">
        <v>234985</v>
      </c>
      <c r="F23" s="148">
        <f>+E23-D23</f>
        <v>-22400</v>
      </c>
      <c r="G23" s="166">
        <v>5134</v>
      </c>
      <c r="H23" s="181">
        <v>3491</v>
      </c>
      <c r="I23" s="148">
        <f>+H23-G23</f>
        <v>-1643</v>
      </c>
      <c r="J23" s="208">
        <f>+D23+G23</f>
        <v>262519</v>
      </c>
      <c r="K23" s="137">
        <f>+E23+H23</f>
        <v>238476</v>
      </c>
      <c r="L23" s="148">
        <f>+K23-J23</f>
        <v>-24043</v>
      </c>
    </row>
    <row r="24" spans="1:12" s="78" customFormat="1" ht="18" customHeight="1">
      <c r="A24" s="85"/>
      <c r="B24" s="98"/>
      <c r="C24" s="108" t="s">
        <v>141</v>
      </c>
      <c r="D24" s="114"/>
      <c r="E24" s="134">
        <f>+E23/D23</f>
        <v>0.91297084134662077</v>
      </c>
      <c r="F24" s="158"/>
      <c r="G24" s="165"/>
      <c r="H24" s="134">
        <f>+H23/G23</f>
        <v>0.67997662641215428</v>
      </c>
      <c r="I24" s="197"/>
      <c r="J24" s="216"/>
      <c r="K24" s="145">
        <f>+K23/J23</f>
        <v>0.90841424811156513</v>
      </c>
      <c r="L24" s="225"/>
    </row>
    <row r="25" spans="1:12" s="78" customFormat="1" ht="18" customHeight="1">
      <c r="A25" s="88" t="s">
        <v>145</v>
      </c>
      <c r="B25" s="97" t="s">
        <v>54</v>
      </c>
      <c r="C25" s="107"/>
      <c r="D25" s="126">
        <v>1294855</v>
      </c>
      <c r="E25" s="144">
        <v>1326484</v>
      </c>
      <c r="F25" s="159">
        <f>+E25-D25</f>
        <v>31629</v>
      </c>
      <c r="G25" s="169">
        <v>237246</v>
      </c>
      <c r="H25" s="183">
        <v>179277.21</v>
      </c>
      <c r="I25" s="198">
        <f>+H25-G25</f>
        <v>-57968.790000000008</v>
      </c>
      <c r="J25" s="214">
        <f>+D25+G25</f>
        <v>1532101</v>
      </c>
      <c r="K25" s="219">
        <f>+E25+H25</f>
        <v>1505761.21</v>
      </c>
      <c r="L25" s="148">
        <f>+K25-J25</f>
        <v>-26339.790000000037</v>
      </c>
    </row>
    <row r="26" spans="1:12" s="78" customFormat="1" ht="18" customHeight="1">
      <c r="A26" s="85"/>
      <c r="B26" s="94"/>
      <c r="C26" s="103" t="s">
        <v>141</v>
      </c>
      <c r="D26" s="114"/>
      <c r="E26" s="134">
        <f>+E25/D25</f>
        <v>1.0244266732568512</v>
      </c>
      <c r="F26" s="149"/>
      <c r="G26" s="165"/>
      <c r="H26" s="134">
        <f>+H25/G25</f>
        <v>0.75565956854910077</v>
      </c>
      <c r="I26" s="191"/>
      <c r="J26" s="209"/>
      <c r="K26" s="134">
        <f>+K25/J25</f>
        <v>0.98280805899872126</v>
      </c>
      <c r="L26" s="222"/>
    </row>
    <row r="27" spans="1:12" s="78" customFormat="1" ht="18" customHeight="1">
      <c r="A27" s="85"/>
      <c r="B27" s="95"/>
      <c r="C27" s="104" t="s">
        <v>142</v>
      </c>
      <c r="D27" s="115">
        <f>+D25/J25</f>
        <v>0.84514989547033781</v>
      </c>
      <c r="E27" s="135">
        <f>+E25/K25</f>
        <v>0.88093914970754239</v>
      </c>
      <c r="F27" s="157"/>
      <c r="G27" s="115">
        <f>+G25/J25</f>
        <v>0.15485010452966222</v>
      </c>
      <c r="H27" s="135">
        <f>+H25/K25</f>
        <v>0.11906085029245772</v>
      </c>
      <c r="I27" s="195"/>
      <c r="J27" s="210"/>
      <c r="K27" s="217"/>
      <c r="L27" s="223"/>
    </row>
    <row r="28" spans="1:12" s="78" customFormat="1" ht="18" customHeight="1">
      <c r="A28" s="85"/>
      <c r="B28" s="93" t="s">
        <v>307</v>
      </c>
      <c r="C28" s="105"/>
      <c r="D28" s="116">
        <f>+D30*1000/D25</f>
        <v>293.90240606091032</v>
      </c>
      <c r="E28" s="136">
        <f>+E30*1000/E25</f>
        <v>284.76936020336467</v>
      </c>
      <c r="F28" s="148">
        <f>+E28-D28</f>
        <v>-9.1330458575456532</v>
      </c>
      <c r="G28" s="170">
        <f>+G30*1000/G25</f>
        <v>203.82640803216913</v>
      </c>
      <c r="H28" s="184">
        <f>+H30*1000/H25</f>
        <v>197.79982073571983</v>
      </c>
      <c r="I28" s="148">
        <f>+H28-G28</f>
        <v>-6.0265872964492928</v>
      </c>
      <c r="J28" s="211">
        <f>+J30*1000/J25</f>
        <v>279.95412835054606</v>
      </c>
      <c r="K28" s="218">
        <f>+K30*1000/K25</f>
        <v>274.41469288480346</v>
      </c>
      <c r="L28" s="148">
        <f>+K28-J28</f>
        <v>-5.5394354657425993</v>
      </c>
    </row>
    <row r="29" spans="1:12" s="78" customFormat="1" ht="18" customHeight="1">
      <c r="A29" s="85"/>
      <c r="B29" s="96"/>
      <c r="C29" s="103" t="s">
        <v>141</v>
      </c>
      <c r="D29" s="114"/>
      <c r="E29" s="134">
        <f>+E28/D28</f>
        <v>0.96892490272552279</v>
      </c>
      <c r="F29" s="149"/>
      <c r="G29" s="165"/>
      <c r="H29" s="134">
        <f>+H28/G28</f>
        <v>0.97043274541982716</v>
      </c>
      <c r="I29" s="191"/>
      <c r="J29" s="209"/>
      <c r="K29" s="134">
        <f>+K28/J28</f>
        <v>0.98021306026676491</v>
      </c>
      <c r="L29" s="222"/>
    </row>
    <row r="30" spans="1:12" s="78" customFormat="1" ht="18" customHeight="1">
      <c r="A30" s="85"/>
      <c r="B30" s="93" t="s">
        <v>68</v>
      </c>
      <c r="C30" s="105"/>
      <c r="D30" s="125">
        <v>380561</v>
      </c>
      <c r="E30" s="137">
        <v>377742</v>
      </c>
      <c r="F30" s="148">
        <f>+E30-D30</f>
        <v>-2819</v>
      </c>
      <c r="G30" s="166">
        <v>48357</v>
      </c>
      <c r="H30" s="181">
        <v>35461</v>
      </c>
      <c r="I30" s="148">
        <f>+H30-G30</f>
        <v>-12896</v>
      </c>
      <c r="J30" s="208">
        <f>+D30+G30</f>
        <v>428918</v>
      </c>
      <c r="K30" s="137">
        <f>+E30+H30</f>
        <v>413203</v>
      </c>
      <c r="L30" s="148">
        <f>+K30-J30</f>
        <v>-15715</v>
      </c>
    </row>
    <row r="31" spans="1:12" s="78" customFormat="1" ht="18" customHeight="1">
      <c r="A31" s="89"/>
      <c r="B31" s="98"/>
      <c r="C31" s="108" t="s">
        <v>141</v>
      </c>
      <c r="D31" s="127"/>
      <c r="E31" s="145">
        <f>+E30/D30</f>
        <v>0.99259251473482557</v>
      </c>
      <c r="F31" s="160"/>
      <c r="G31" s="171"/>
      <c r="H31" s="145">
        <f>+H30/G30</f>
        <v>0.73331678970986625</v>
      </c>
      <c r="I31" s="199"/>
      <c r="J31" s="216"/>
      <c r="K31" s="145">
        <f>+K30/J30</f>
        <v>0.9633612951659758</v>
      </c>
      <c r="L31" s="225"/>
    </row>
    <row r="32" spans="1:12" s="78" customFormat="1" ht="18" customHeight="1">
      <c r="A32" s="85" t="s">
        <v>132</v>
      </c>
      <c r="B32" s="97" t="s">
        <v>54</v>
      </c>
      <c r="C32" s="107"/>
      <c r="D32" s="128">
        <v>10347</v>
      </c>
      <c r="E32" s="146">
        <v>15814</v>
      </c>
      <c r="F32" s="161">
        <f>+E32-D32</f>
        <v>5467</v>
      </c>
      <c r="G32" s="172">
        <v>4902</v>
      </c>
      <c r="H32" s="185">
        <v>4032</v>
      </c>
      <c r="I32" s="161">
        <f>+H32-G32</f>
        <v>-870</v>
      </c>
      <c r="J32" s="214">
        <f>+D32+G32</f>
        <v>15249</v>
      </c>
      <c r="K32" s="219">
        <f>+E32+H32</f>
        <v>19846</v>
      </c>
      <c r="L32" s="161">
        <f>+K32-J32</f>
        <v>4597</v>
      </c>
    </row>
    <row r="33" spans="1:12" s="78" customFormat="1" ht="18" customHeight="1">
      <c r="A33" s="85"/>
      <c r="B33" s="94"/>
      <c r="C33" s="103" t="s">
        <v>141</v>
      </c>
      <c r="D33" s="114"/>
      <c r="E33" s="134">
        <f>+E32/D32</f>
        <v>1.5283657098675945</v>
      </c>
      <c r="F33" s="149"/>
      <c r="G33" s="165"/>
      <c r="H33" s="134">
        <f>+H32/G32</f>
        <v>0.82252141982864124</v>
      </c>
      <c r="I33" s="191"/>
      <c r="J33" s="209"/>
      <c r="K33" s="134">
        <f>+K32/J32</f>
        <v>1.3014623909764576</v>
      </c>
      <c r="L33" s="222"/>
    </row>
    <row r="34" spans="1:12" s="78" customFormat="1" ht="18" customHeight="1">
      <c r="A34" s="85"/>
      <c r="B34" s="95"/>
      <c r="C34" s="104" t="s">
        <v>142</v>
      </c>
      <c r="D34" s="115">
        <f>+D32/J32</f>
        <v>0.67853629746212862</v>
      </c>
      <c r="E34" s="135">
        <f>+E32/K32</f>
        <v>0.79683563438476257</v>
      </c>
      <c r="F34" s="157"/>
      <c r="G34" s="115">
        <f>+G32/J32</f>
        <v>0.32146370253787127</v>
      </c>
      <c r="H34" s="135">
        <f>+H32/K32</f>
        <v>0.20316436561523729</v>
      </c>
      <c r="I34" s="195"/>
      <c r="J34" s="210"/>
      <c r="K34" s="217"/>
      <c r="L34" s="223"/>
    </row>
    <row r="35" spans="1:12" s="78" customFormat="1" ht="18" customHeight="1">
      <c r="A35" s="85"/>
      <c r="B35" s="93" t="s">
        <v>307</v>
      </c>
      <c r="C35" s="105"/>
      <c r="D35" s="116">
        <f>+D37*1000/D32</f>
        <v>897.45820044457332</v>
      </c>
      <c r="E35" s="136">
        <f>+E37*1000/E32</f>
        <v>973.31478436828127</v>
      </c>
      <c r="F35" s="148">
        <f>+E35-D35</f>
        <v>75.856583923707944</v>
      </c>
      <c r="G35" s="170">
        <f>+G37*1000/G32</f>
        <v>1016.5238678090575</v>
      </c>
      <c r="H35" s="184">
        <f>+H37*1000/H32</f>
        <v>1064.7321428571429</v>
      </c>
      <c r="I35" s="148">
        <f>+H35-G35</f>
        <v>48.208275048085397</v>
      </c>
      <c r="J35" s="211">
        <f>+J37*1000/J32</f>
        <v>935.733490720703</v>
      </c>
      <c r="K35" s="218">
        <f>+K37*1000/K32</f>
        <v>991.8875340118916</v>
      </c>
      <c r="L35" s="148">
        <f>+K35-J35</f>
        <v>56.1540432911886</v>
      </c>
    </row>
    <row r="36" spans="1:12" s="78" customFormat="1" ht="18" customHeight="1">
      <c r="A36" s="85"/>
      <c r="B36" s="96"/>
      <c r="C36" s="103" t="s">
        <v>141</v>
      </c>
      <c r="D36" s="114"/>
      <c r="E36" s="134">
        <f>+E35/D35</f>
        <v>1.0845238072214738</v>
      </c>
      <c r="F36" s="149"/>
      <c r="G36" s="165"/>
      <c r="H36" s="134">
        <f>+H35/G35</f>
        <v>1.0474246366216566</v>
      </c>
      <c r="I36" s="191"/>
      <c r="J36" s="209"/>
      <c r="K36" s="134">
        <f>+K35/J35</f>
        <v>1.0600107229761957</v>
      </c>
      <c r="L36" s="222"/>
    </row>
    <row r="37" spans="1:12" s="78" customFormat="1" ht="18" customHeight="1">
      <c r="A37" s="85"/>
      <c r="B37" s="93" t="s">
        <v>68</v>
      </c>
      <c r="C37" s="105"/>
      <c r="D37" s="125">
        <v>9286</v>
      </c>
      <c r="E37" s="137">
        <v>15392</v>
      </c>
      <c r="F37" s="148">
        <f>+E37-D37</f>
        <v>6106</v>
      </c>
      <c r="G37" s="173">
        <v>4983</v>
      </c>
      <c r="H37" s="181">
        <v>4293</v>
      </c>
      <c r="I37" s="148">
        <f>+H37-G37</f>
        <v>-690</v>
      </c>
      <c r="J37" s="208">
        <f>+D37+G37</f>
        <v>14269</v>
      </c>
      <c r="K37" s="137">
        <f>+E37+H37</f>
        <v>19685</v>
      </c>
      <c r="L37" s="148">
        <f>+K37-J37</f>
        <v>5416</v>
      </c>
    </row>
    <row r="38" spans="1:12" s="78" customFormat="1" ht="18" customHeight="1">
      <c r="A38" s="85"/>
      <c r="B38" s="98"/>
      <c r="C38" s="108" t="s">
        <v>141</v>
      </c>
      <c r="D38" s="114"/>
      <c r="E38" s="134">
        <f>+E37/D37</f>
        <v>1.6575489984923542</v>
      </c>
      <c r="F38" s="160"/>
      <c r="G38" s="165"/>
      <c r="H38" s="134">
        <f>+H37/G37</f>
        <v>0.86152919927754368</v>
      </c>
      <c r="I38" s="199"/>
      <c r="J38" s="216"/>
      <c r="K38" s="145">
        <f>+K37/J37</f>
        <v>1.3795640899852828</v>
      </c>
      <c r="L38" s="225"/>
    </row>
    <row r="39" spans="1:12" s="78" customFormat="1" ht="18" customHeight="1">
      <c r="A39" s="88" t="s">
        <v>146</v>
      </c>
      <c r="B39" s="97" t="s">
        <v>54</v>
      </c>
      <c r="C39" s="107"/>
      <c r="D39" s="124">
        <v>31257</v>
      </c>
      <c r="E39" s="144">
        <v>14025</v>
      </c>
      <c r="F39" s="161">
        <f>+E39-D39</f>
        <v>-17232</v>
      </c>
      <c r="G39" s="124">
        <v>108</v>
      </c>
      <c r="H39" s="183">
        <v>1056</v>
      </c>
      <c r="I39" s="148">
        <f>+H39-G39</f>
        <v>948</v>
      </c>
      <c r="J39" s="214">
        <f>+D39+G39</f>
        <v>31365</v>
      </c>
      <c r="K39" s="219">
        <f>+E39+H39</f>
        <v>15081</v>
      </c>
      <c r="L39" s="161">
        <f>+K39-J39</f>
        <v>-16284</v>
      </c>
    </row>
    <row r="40" spans="1:12" s="78" customFormat="1" ht="18" customHeight="1">
      <c r="A40" s="85"/>
      <c r="B40" s="94"/>
      <c r="C40" s="103" t="s">
        <v>141</v>
      </c>
      <c r="D40" s="114"/>
      <c r="E40" s="134">
        <f>+E39/D39</f>
        <v>0.44869949131394565</v>
      </c>
      <c r="F40" s="149"/>
      <c r="G40" s="165"/>
      <c r="H40" s="134">
        <f>+H39/G39</f>
        <v>9.7777777777777786</v>
      </c>
      <c r="I40" s="191"/>
      <c r="J40" s="209"/>
      <c r="K40" s="134">
        <f>+K39/J39</f>
        <v>0.48082257293161168</v>
      </c>
      <c r="L40" s="222"/>
    </row>
    <row r="41" spans="1:12" s="78" customFormat="1" ht="18" customHeight="1">
      <c r="A41" s="85"/>
      <c r="B41" s="95"/>
      <c r="C41" s="104" t="s">
        <v>142</v>
      </c>
      <c r="D41" s="115">
        <f>+D39/J39</f>
        <v>0.99655667144906734</v>
      </c>
      <c r="E41" s="135">
        <f>+E39/K39</f>
        <v>0.92997811816192555</v>
      </c>
      <c r="F41" s="157"/>
      <c r="G41" s="115">
        <f>+G39/J39</f>
        <v>3.4433285509325681e-003</v>
      </c>
      <c r="H41" s="135">
        <f>+H39/K39</f>
        <v>7.0021881838074396e-002</v>
      </c>
      <c r="I41" s="195"/>
      <c r="J41" s="210"/>
      <c r="K41" s="217"/>
      <c r="L41" s="223"/>
    </row>
    <row r="42" spans="1:12" s="78" customFormat="1" ht="18" customHeight="1">
      <c r="A42" s="85"/>
      <c r="B42" s="93" t="s">
        <v>307</v>
      </c>
      <c r="C42" s="105"/>
      <c r="D42" s="116">
        <f>+D44*1000/D39</f>
        <v>1263.9728700771027</v>
      </c>
      <c r="E42" s="136">
        <f>+E44*1000/E39</f>
        <v>1067.878787878788</v>
      </c>
      <c r="F42" s="148">
        <f>+E42-D42</f>
        <v>-196.09408219831471</v>
      </c>
      <c r="G42" s="170">
        <v>842.59259259259261</v>
      </c>
      <c r="H42" s="133">
        <f>+H44*1000/H39</f>
        <v>1105.1136363636363</v>
      </c>
      <c r="I42" s="148">
        <f>+H42-G42</f>
        <v>262.52104377104365</v>
      </c>
      <c r="J42" s="211">
        <f>+J44*1000/J39</f>
        <v>1262.5219193368405</v>
      </c>
      <c r="K42" s="218">
        <f>+K44*1000/K39</f>
        <v>1070.4860420396526</v>
      </c>
      <c r="L42" s="148">
        <f>+K42-J42</f>
        <v>-192.03587729718788</v>
      </c>
    </row>
    <row r="43" spans="1:12" s="78" customFormat="1" ht="18" customHeight="1">
      <c r="A43" s="85"/>
      <c r="B43" s="96"/>
      <c r="C43" s="103" t="s">
        <v>141</v>
      </c>
      <c r="D43" s="114"/>
      <c r="E43" s="134">
        <f>+E42/D42</f>
        <v>0.8448589468646166</v>
      </c>
      <c r="F43" s="149"/>
      <c r="G43" s="165"/>
      <c r="H43" s="134">
        <f>+H42/G42</f>
        <v>1.3115634365634363</v>
      </c>
      <c r="I43" s="191"/>
      <c r="J43" s="209"/>
      <c r="K43" s="134">
        <f>+K42/J42</f>
        <v>0.84789501524214494</v>
      </c>
      <c r="L43" s="222"/>
    </row>
    <row r="44" spans="1:12" s="78" customFormat="1" ht="18" customHeight="1">
      <c r="A44" s="85"/>
      <c r="B44" s="93" t="s">
        <v>68</v>
      </c>
      <c r="C44" s="105"/>
      <c r="D44" s="125">
        <v>39508</v>
      </c>
      <c r="E44" s="137">
        <v>14977</v>
      </c>
      <c r="F44" s="148">
        <f>+E44-D44</f>
        <v>-24531</v>
      </c>
      <c r="G44" s="166">
        <v>91</v>
      </c>
      <c r="H44" s="181">
        <v>1167</v>
      </c>
      <c r="I44" s="148">
        <f>+H44-G44</f>
        <v>1076</v>
      </c>
      <c r="J44" s="208">
        <f>+D44+G44</f>
        <v>39599</v>
      </c>
      <c r="K44" s="137">
        <f>+E44+H44</f>
        <v>16144</v>
      </c>
      <c r="L44" s="148">
        <f>+K44-J44</f>
        <v>-23455</v>
      </c>
    </row>
    <row r="45" spans="1:12" s="78" customFormat="1" ht="18" customHeight="1">
      <c r="A45" s="89"/>
      <c r="B45" s="98"/>
      <c r="C45" s="108" t="s">
        <v>141</v>
      </c>
      <c r="D45" s="127"/>
      <c r="E45" s="145">
        <f>+E44/D44</f>
        <v>0.37908777969018925</v>
      </c>
      <c r="F45" s="160"/>
      <c r="G45" s="171"/>
      <c r="H45" s="145">
        <f>+H44/G44</f>
        <v>12.824175824175825</v>
      </c>
      <c r="I45" s="199"/>
      <c r="J45" s="216"/>
      <c r="K45" s="145">
        <f>+K44/J44</f>
        <v>0.40768706280461625</v>
      </c>
      <c r="L45" s="225"/>
    </row>
    <row r="46" spans="1:12" s="78" customFormat="1" ht="18" customHeight="1">
      <c r="A46" s="85" t="s">
        <v>147</v>
      </c>
      <c r="B46" s="99" t="s">
        <v>54</v>
      </c>
      <c r="C46" s="109"/>
      <c r="D46" s="129">
        <v>999906</v>
      </c>
      <c r="E46" s="146">
        <v>792186</v>
      </c>
      <c r="F46" s="161">
        <f>+E46-D46</f>
        <v>-207720</v>
      </c>
      <c r="G46" s="174">
        <v>40610</v>
      </c>
      <c r="H46" s="185">
        <v>44537.5</v>
      </c>
      <c r="I46" s="161">
        <f>+H46-G46</f>
        <v>3927.5</v>
      </c>
      <c r="J46" s="214">
        <f>+D46+G46</f>
        <v>1040516</v>
      </c>
      <c r="K46" s="219">
        <f>+E46+H46</f>
        <v>836723.5</v>
      </c>
      <c r="L46" s="161">
        <f>+K46-J46</f>
        <v>-203792.5</v>
      </c>
    </row>
    <row r="47" spans="1:12" s="78" customFormat="1" ht="18" customHeight="1">
      <c r="A47" s="85"/>
      <c r="B47" s="94"/>
      <c r="C47" s="103" t="s">
        <v>141</v>
      </c>
      <c r="D47" s="114"/>
      <c r="E47" s="134">
        <f>+E46/D46</f>
        <v>0.79226047248441345</v>
      </c>
      <c r="F47" s="149"/>
      <c r="G47" s="165"/>
      <c r="H47" s="134">
        <f>+H46/G46</f>
        <v>1.0967126323565624</v>
      </c>
      <c r="I47" s="191"/>
      <c r="J47" s="209"/>
      <c r="K47" s="134">
        <f>+K46/J46</f>
        <v>0.80414284835600802</v>
      </c>
      <c r="L47" s="222"/>
    </row>
    <row r="48" spans="1:12" s="78" customFormat="1" ht="18" customHeight="1">
      <c r="A48" s="85"/>
      <c r="B48" s="95"/>
      <c r="C48" s="104" t="s">
        <v>142</v>
      </c>
      <c r="D48" s="115">
        <f>+D46/J46</f>
        <v>0.96097128732282844</v>
      </c>
      <c r="E48" s="135">
        <f>+E46/K46</f>
        <v>0.94677154400468</v>
      </c>
      <c r="F48" s="157"/>
      <c r="G48" s="115">
        <f>+G46/J46</f>
        <v>3.9028712677171708e-002</v>
      </c>
      <c r="H48" s="135">
        <f>+H46/K46</f>
        <v>5.3228455995319841e-002</v>
      </c>
      <c r="I48" s="195"/>
      <c r="J48" s="210"/>
      <c r="K48" s="217"/>
      <c r="L48" s="223"/>
    </row>
    <row r="49" spans="1:12" s="78" customFormat="1" ht="18" customHeight="1">
      <c r="A49" s="85"/>
      <c r="B49" s="93" t="s">
        <v>307</v>
      </c>
      <c r="C49" s="105"/>
      <c r="D49" s="116">
        <f>+D51*1000/D46</f>
        <v>647.88290099269329</v>
      </c>
      <c r="E49" s="136">
        <f>+E51*1000/E46</f>
        <v>768.65534104364383</v>
      </c>
      <c r="F49" s="148">
        <f>+E49-D49</f>
        <v>120.77244005095054</v>
      </c>
      <c r="G49" s="170">
        <f>+G51*1000/G46</f>
        <v>626.66830829844866</v>
      </c>
      <c r="H49" s="136">
        <f>+H51*1000/H46</f>
        <v>767.35335391523995</v>
      </c>
      <c r="I49" s="200">
        <f>+H49-G49</f>
        <v>140.68504561679129</v>
      </c>
      <c r="J49" s="116">
        <f>+J51*1000/J46</f>
        <v>647.05492274986636</v>
      </c>
      <c r="K49" s="220">
        <f>+K51*1000/K46</f>
        <v>768.58603827907302</v>
      </c>
      <c r="L49" s="148">
        <f>+K49-J49</f>
        <v>121.53111552920666</v>
      </c>
    </row>
    <row r="50" spans="1:12" s="78" customFormat="1" ht="18" customHeight="1">
      <c r="A50" s="85"/>
      <c r="B50" s="96"/>
      <c r="C50" s="103" t="s">
        <v>141</v>
      </c>
      <c r="D50" s="114"/>
      <c r="E50" s="134">
        <f>+E49/D49</f>
        <v>1.186410908307507</v>
      </c>
      <c r="F50" s="149"/>
      <c r="G50" s="165"/>
      <c r="H50" s="134">
        <f>+H49/G49</f>
        <v>1.2244968251207471</v>
      </c>
      <c r="I50" s="191"/>
      <c r="J50" s="209"/>
      <c r="K50" s="134">
        <f>+K49/J49</f>
        <v>1.1878219471891527</v>
      </c>
      <c r="L50" s="222"/>
    </row>
    <row r="51" spans="1:12" s="78" customFormat="1" ht="18" customHeight="1">
      <c r="A51" s="85"/>
      <c r="B51" s="93" t="s">
        <v>68</v>
      </c>
      <c r="C51" s="105"/>
      <c r="D51" s="125">
        <v>647822</v>
      </c>
      <c r="E51" s="137">
        <v>608918</v>
      </c>
      <c r="F51" s="148">
        <f>+E51-D51</f>
        <v>-38904</v>
      </c>
      <c r="G51" s="173">
        <v>25449</v>
      </c>
      <c r="H51" s="181">
        <v>34176</v>
      </c>
      <c r="I51" s="148">
        <f>+H51-G51</f>
        <v>8727</v>
      </c>
      <c r="J51" s="208">
        <f>+D51+G51</f>
        <v>673271</v>
      </c>
      <c r="K51" s="137">
        <f>+E51+H51</f>
        <v>643094</v>
      </c>
      <c r="L51" s="148">
        <f>+K51-J51</f>
        <v>-30177</v>
      </c>
    </row>
    <row r="52" spans="1:12" s="78" customFormat="1" ht="18" customHeight="1">
      <c r="A52" s="89"/>
      <c r="B52" s="98"/>
      <c r="C52" s="108" t="s">
        <v>141</v>
      </c>
      <c r="D52" s="127"/>
      <c r="E52" s="145">
        <f>+E51/D51</f>
        <v>0.93994646677636773</v>
      </c>
      <c r="F52" s="160"/>
      <c r="G52" s="171"/>
      <c r="H52" s="145">
        <f>+H51/G51</f>
        <v>1.3429211363904279</v>
      </c>
      <c r="I52" s="199"/>
      <c r="J52" s="216"/>
      <c r="K52" s="145">
        <f>+K51/J51</f>
        <v>0.95517852395246483</v>
      </c>
      <c r="L52" s="225"/>
    </row>
    <row r="53" spans="1:12" s="78" customFormat="1" ht="18" customHeight="1">
      <c r="A53" s="85" t="s">
        <v>149</v>
      </c>
      <c r="B53" s="99" t="s">
        <v>54</v>
      </c>
      <c r="C53" s="109"/>
      <c r="D53" s="129">
        <v>1324397</v>
      </c>
      <c r="E53" s="146">
        <v>825395</v>
      </c>
      <c r="F53" s="161">
        <f>+E53-D53</f>
        <v>-499002</v>
      </c>
      <c r="G53" s="172">
        <v>220221</v>
      </c>
      <c r="H53" s="185">
        <v>303721</v>
      </c>
      <c r="I53" s="161">
        <f>+H53-G53</f>
        <v>83500</v>
      </c>
      <c r="J53" s="214">
        <f>+D53+G53</f>
        <v>1544618</v>
      </c>
      <c r="K53" s="219">
        <f>+E53+H53</f>
        <v>1129116</v>
      </c>
      <c r="L53" s="161">
        <f>+K53-J53</f>
        <v>-415502</v>
      </c>
    </row>
    <row r="54" spans="1:12" s="78" customFormat="1" ht="18" customHeight="1">
      <c r="A54" s="85"/>
      <c r="B54" s="94"/>
      <c r="C54" s="103" t="s">
        <v>141</v>
      </c>
      <c r="D54" s="114"/>
      <c r="E54" s="134">
        <f>+E53/D53</f>
        <v>0.62322324801400186</v>
      </c>
      <c r="F54" s="149"/>
      <c r="G54" s="165"/>
      <c r="H54" s="134">
        <f>+H53/G53</f>
        <v>1.3791645665036487</v>
      </c>
      <c r="I54" s="191"/>
      <c r="J54" s="209"/>
      <c r="K54" s="134">
        <f>+K53/J53</f>
        <v>0.73100015667304141</v>
      </c>
      <c r="L54" s="222"/>
    </row>
    <row r="55" spans="1:12" s="78" customFormat="1" ht="18" customHeight="1">
      <c r="A55" s="85"/>
      <c r="B55" s="95"/>
      <c r="C55" s="104" t="s">
        <v>142</v>
      </c>
      <c r="D55" s="115">
        <f>+D53/J53</f>
        <v>0.85742688483495599</v>
      </c>
      <c r="E55" s="135">
        <f>+E53/K53</f>
        <v>0.7310099228068685</v>
      </c>
      <c r="F55" s="157"/>
      <c r="G55" s="115">
        <f>+G53/J53</f>
        <v>0.14257311516504403</v>
      </c>
      <c r="H55" s="135">
        <f>+H53/K53</f>
        <v>0.26899007719313162</v>
      </c>
      <c r="I55" s="195"/>
      <c r="J55" s="210"/>
      <c r="K55" s="217"/>
      <c r="L55" s="223"/>
    </row>
    <row r="56" spans="1:12" s="78" customFormat="1" ht="18" customHeight="1">
      <c r="A56" s="85"/>
      <c r="B56" s="93" t="s">
        <v>307</v>
      </c>
      <c r="C56" s="105"/>
      <c r="D56" s="116">
        <f>+D58*1000/D53</f>
        <v>574.31797263207329</v>
      </c>
      <c r="E56" s="136">
        <f>+E58*1000/E53</f>
        <v>611.78466067761497</v>
      </c>
      <c r="F56" s="161">
        <f>+E56-D56</f>
        <v>37.466688045541673</v>
      </c>
      <c r="G56" s="170">
        <f>+G58*1000/G53</f>
        <v>259.91163422198611</v>
      </c>
      <c r="H56" s="136">
        <f>+H58*1000/H53</f>
        <v>476.31872672617305</v>
      </c>
      <c r="I56" s="200">
        <f>+H56-G56</f>
        <v>216.40709250418695</v>
      </c>
      <c r="J56" s="116">
        <f>+J58*1000/J53</f>
        <v>529.49208153731217</v>
      </c>
      <c r="K56" s="136">
        <f>+K58*1000/K53</f>
        <v>575.34566864697695</v>
      </c>
      <c r="L56" s="161">
        <v>-32</v>
      </c>
    </row>
    <row r="57" spans="1:12" s="78" customFormat="1" ht="18" customHeight="1">
      <c r="A57" s="85"/>
      <c r="B57" s="96"/>
      <c r="C57" s="103" t="s">
        <v>141</v>
      </c>
      <c r="D57" s="114"/>
      <c r="E57" s="134">
        <f>+E56/D56</f>
        <v>1.0652368371371586</v>
      </c>
      <c r="F57" s="150"/>
      <c r="G57" s="175"/>
      <c r="H57" s="186">
        <f>+H56/G56</f>
        <v>1.8326179516818295</v>
      </c>
      <c r="I57" s="197"/>
      <c r="J57" s="209"/>
      <c r="K57" s="134">
        <f>+K56/J56</f>
        <v>1.0865991932807282</v>
      </c>
      <c r="L57" s="222"/>
    </row>
    <row r="58" spans="1:12" s="78" customFormat="1" ht="18" customHeight="1">
      <c r="A58" s="85"/>
      <c r="B58" s="93" t="s">
        <v>68</v>
      </c>
      <c r="C58" s="105"/>
      <c r="D58" s="125">
        <v>760625</v>
      </c>
      <c r="E58" s="137">
        <v>504964</v>
      </c>
      <c r="F58" s="161">
        <f>+E58-D58</f>
        <v>-255661</v>
      </c>
      <c r="G58" s="176">
        <v>57238</v>
      </c>
      <c r="H58" s="179">
        <v>144668</v>
      </c>
      <c r="I58" s="200">
        <f>+H58-G58</f>
        <v>87430</v>
      </c>
      <c r="J58" s="208">
        <f>+D58+G58</f>
        <v>817863</v>
      </c>
      <c r="K58" s="137">
        <f>+E58+H58</f>
        <v>649632</v>
      </c>
      <c r="L58" s="148">
        <f>+K58-J58</f>
        <v>-168231</v>
      </c>
    </row>
    <row r="59" spans="1:12" s="78" customFormat="1" ht="18" customHeight="1">
      <c r="A59" s="89"/>
      <c r="B59" s="98"/>
      <c r="C59" s="108" t="s">
        <v>141</v>
      </c>
      <c r="D59" s="127"/>
      <c r="E59" s="145">
        <f>+E58/D58</f>
        <v>0.66388036154478236</v>
      </c>
      <c r="F59" s="160"/>
      <c r="G59" s="171"/>
      <c r="H59" s="145">
        <f>+H58/G58</f>
        <v>2.5274817428980749</v>
      </c>
      <c r="I59" s="199"/>
      <c r="J59" s="216"/>
      <c r="K59" s="145">
        <f>+K58/J58</f>
        <v>0.79430418052901275</v>
      </c>
      <c r="L59" s="225"/>
    </row>
    <row r="60" spans="1:12" s="78" customFormat="1" ht="18" customHeight="1">
      <c r="A60" s="85" t="s">
        <v>151</v>
      </c>
      <c r="B60" s="97" t="s">
        <v>54</v>
      </c>
      <c r="C60" s="107"/>
      <c r="D60" s="129">
        <v>323474</v>
      </c>
      <c r="E60" s="146">
        <v>252947</v>
      </c>
      <c r="F60" s="161">
        <f>+E60-D60</f>
        <v>-70527</v>
      </c>
      <c r="G60" s="172">
        <v>138944</v>
      </c>
      <c r="H60" s="185">
        <v>105993.70000000001</v>
      </c>
      <c r="I60" s="161">
        <f>+H60-G60</f>
        <v>-32950.299999999988</v>
      </c>
      <c r="J60" s="214">
        <f>+D60+G60</f>
        <v>462418</v>
      </c>
      <c r="K60" s="219">
        <f>+E60+H60</f>
        <v>358940.7</v>
      </c>
      <c r="L60" s="161">
        <f>+K60-J60</f>
        <v>-103477.29999999999</v>
      </c>
    </row>
    <row r="61" spans="1:12" s="78" customFormat="1" ht="18" customHeight="1">
      <c r="A61" s="85"/>
      <c r="B61" s="94"/>
      <c r="C61" s="103" t="s">
        <v>141</v>
      </c>
      <c r="D61" s="114"/>
      <c r="E61" s="134">
        <f>+E60/D60</f>
        <v>0.78197011197190491</v>
      </c>
      <c r="F61" s="149"/>
      <c r="G61" s="165"/>
      <c r="H61" s="134">
        <f>+H60/G60</f>
        <v>0.7628519403500692</v>
      </c>
      <c r="I61" s="191"/>
      <c r="J61" s="209"/>
      <c r="K61" s="134">
        <f>+K60/J60</f>
        <v>0.77622562270499851</v>
      </c>
      <c r="L61" s="222"/>
    </row>
    <row r="62" spans="1:12" s="78" customFormat="1" ht="18" customHeight="1">
      <c r="A62" s="85"/>
      <c r="B62" s="95"/>
      <c r="C62" s="104" t="s">
        <v>142</v>
      </c>
      <c r="D62" s="115">
        <f>+D60/J60</f>
        <v>0.69952726753716332</v>
      </c>
      <c r="E62" s="135">
        <f>+E60/K60</f>
        <v>0.70470414750960253</v>
      </c>
      <c r="F62" s="157"/>
      <c r="G62" s="115">
        <f>+G60/J60</f>
        <v>0.30047273246283668</v>
      </c>
      <c r="H62" s="135">
        <f>+H60/K60</f>
        <v>0.29529585249039747</v>
      </c>
      <c r="I62" s="195"/>
      <c r="J62" s="210"/>
      <c r="K62" s="217"/>
      <c r="L62" s="223"/>
    </row>
    <row r="63" spans="1:12" s="78" customFormat="1" ht="18" customHeight="1">
      <c r="A63" s="85"/>
      <c r="B63" s="93" t="s">
        <v>307</v>
      </c>
      <c r="C63" s="105"/>
      <c r="D63" s="116">
        <f>+D65*1000/D60</f>
        <v>594.36616234998792</v>
      </c>
      <c r="E63" s="136">
        <v>634</v>
      </c>
      <c r="F63" s="161">
        <f>+E63-D63</f>
        <v>39.633837650012083</v>
      </c>
      <c r="G63" s="170">
        <f>+G65*1000/G60</f>
        <v>339.15822201750348</v>
      </c>
      <c r="H63" s="136">
        <f>+H65*1000/H60</f>
        <v>446.91335428426402</v>
      </c>
      <c r="I63" s="200">
        <f>+H63-G63</f>
        <v>107.75513226676054</v>
      </c>
      <c r="J63" s="116">
        <f>+J65*1000/J60</f>
        <v>517.68313517207378</v>
      </c>
      <c r="K63" s="136">
        <f>+K65*1000/K60</f>
        <v>578.69726113533511</v>
      </c>
      <c r="L63" s="161">
        <f>+K63-J63</f>
        <v>61.014125963261336</v>
      </c>
    </row>
    <row r="64" spans="1:12" s="78" customFormat="1" ht="18" customHeight="1">
      <c r="A64" s="85"/>
      <c r="B64" s="96"/>
      <c r="C64" s="103" t="s">
        <v>141</v>
      </c>
      <c r="D64" s="114"/>
      <c r="E64" s="134">
        <f>+E63/D63</f>
        <v>1.0666825269684077</v>
      </c>
      <c r="F64" s="150"/>
      <c r="G64" s="165"/>
      <c r="H64" s="134">
        <f>+H63/G63</f>
        <v>1.3177134601831928</v>
      </c>
      <c r="I64" s="201"/>
      <c r="J64" s="209"/>
      <c r="K64" s="134">
        <f>+K63/J63</f>
        <v>1.1178599838740753</v>
      </c>
      <c r="L64" s="150"/>
    </row>
    <row r="65" spans="1:12" s="78" customFormat="1" ht="18" customHeight="1">
      <c r="A65" s="85"/>
      <c r="B65" s="93" t="s">
        <v>68</v>
      </c>
      <c r="C65" s="105"/>
      <c r="D65" s="125">
        <v>192262</v>
      </c>
      <c r="E65" s="137">
        <v>160348</v>
      </c>
      <c r="F65" s="161">
        <f>+E65-D65</f>
        <v>-31914</v>
      </c>
      <c r="G65" s="166">
        <v>47124</v>
      </c>
      <c r="H65" s="181">
        <v>47370</v>
      </c>
      <c r="I65" s="161">
        <f>+H65-G65</f>
        <v>246</v>
      </c>
      <c r="J65" s="208">
        <f>+D65+G65</f>
        <v>239386</v>
      </c>
      <c r="K65" s="137">
        <f>+E65+H65</f>
        <v>207718</v>
      </c>
      <c r="L65" s="161">
        <f>+K65-J65</f>
        <v>-31668</v>
      </c>
    </row>
    <row r="66" spans="1:12" s="78" customFormat="1" ht="18" customHeight="1">
      <c r="A66" s="85"/>
      <c r="B66" s="98"/>
      <c r="C66" s="108" t="s">
        <v>141</v>
      </c>
      <c r="D66" s="114"/>
      <c r="E66" s="134">
        <f>+E65/D65</f>
        <v>0.83400776024383394</v>
      </c>
      <c r="F66" s="158"/>
      <c r="G66" s="165"/>
      <c r="H66" s="134">
        <f>+H65/G65</f>
        <v>1.0052202699261523</v>
      </c>
      <c r="I66" s="191"/>
      <c r="J66" s="216"/>
      <c r="K66" s="145">
        <f>+K65/J65</f>
        <v>0.86771156207965372</v>
      </c>
      <c r="L66" s="225"/>
    </row>
    <row r="67" spans="1:12" s="78" customFormat="1" ht="18" customHeight="1">
      <c r="A67" s="88" t="s">
        <v>75</v>
      </c>
      <c r="B67" s="97" t="s">
        <v>54</v>
      </c>
      <c r="C67" s="107"/>
      <c r="D67" s="124">
        <v>85.36</v>
      </c>
      <c r="E67" s="144">
        <v>0</v>
      </c>
      <c r="F67" s="159">
        <f>+E67-D67</f>
        <v>-85.36</v>
      </c>
      <c r="G67" s="169">
        <v>0</v>
      </c>
      <c r="H67" s="183">
        <v>0</v>
      </c>
      <c r="I67" s="159">
        <f>+H67-G67</f>
        <v>0</v>
      </c>
      <c r="J67" s="214">
        <f>+D67+G67</f>
        <v>85.36</v>
      </c>
      <c r="K67" s="219">
        <f>+E67+H67</f>
        <v>0</v>
      </c>
      <c r="L67" s="161">
        <f>+K67-J67</f>
        <v>-85.36</v>
      </c>
    </row>
    <row r="68" spans="1:12" s="78" customFormat="1" ht="18" customHeight="1">
      <c r="A68" s="85"/>
      <c r="B68" s="94"/>
      <c r="C68" s="103" t="s">
        <v>141</v>
      </c>
      <c r="D68" s="114"/>
      <c r="E68" s="134"/>
      <c r="F68" s="149"/>
      <c r="G68" s="165"/>
      <c r="H68" s="187"/>
      <c r="I68" s="191"/>
      <c r="J68" s="209"/>
      <c r="K68" s="134"/>
      <c r="L68" s="222"/>
    </row>
    <row r="69" spans="1:12" s="78" customFormat="1" ht="18" customHeight="1">
      <c r="A69" s="85"/>
      <c r="B69" s="95"/>
      <c r="C69" s="104" t="s">
        <v>142</v>
      </c>
      <c r="D69" s="115">
        <f>+D67/J67</f>
        <v>1</v>
      </c>
      <c r="E69" s="135"/>
      <c r="F69" s="157"/>
      <c r="G69" s="177"/>
      <c r="H69" s="188"/>
      <c r="I69" s="192"/>
      <c r="J69" s="210"/>
      <c r="K69" s="217"/>
      <c r="L69" s="223"/>
    </row>
    <row r="70" spans="1:12" s="78" customFormat="1" ht="18" customHeight="1">
      <c r="A70" s="85"/>
      <c r="B70" s="93" t="s">
        <v>307</v>
      </c>
      <c r="C70" s="105"/>
      <c r="D70" s="116">
        <f>+D72*1000/D67</f>
        <v>2284.4423617619495</v>
      </c>
      <c r="E70" s="136"/>
      <c r="F70" s="161">
        <f>+E70-D70</f>
        <v>-2284.4423617619495</v>
      </c>
      <c r="G70" s="170"/>
      <c r="H70" s="136"/>
      <c r="I70" s="202"/>
      <c r="J70" s="215">
        <f>+J72*1000/J67</f>
        <v>2284.4423617619495</v>
      </c>
      <c r="K70" s="136"/>
      <c r="L70" s="161">
        <f>+K70-J70</f>
        <v>-2284.4423617619495</v>
      </c>
    </row>
    <row r="71" spans="1:12" s="78" customFormat="1" ht="18" customHeight="1">
      <c r="A71" s="85"/>
      <c r="B71" s="96"/>
      <c r="C71" s="103" t="s">
        <v>141</v>
      </c>
      <c r="D71" s="114"/>
      <c r="E71" s="134"/>
      <c r="F71" s="158"/>
      <c r="G71" s="165"/>
      <c r="H71" s="187"/>
      <c r="I71" s="191"/>
      <c r="J71" s="209"/>
      <c r="K71" s="134"/>
      <c r="L71" s="222"/>
    </row>
    <row r="72" spans="1:12" s="78" customFormat="1" ht="18" customHeight="1">
      <c r="A72" s="85"/>
      <c r="B72" s="93" t="s">
        <v>68</v>
      </c>
      <c r="C72" s="105"/>
      <c r="D72" s="125">
        <v>195</v>
      </c>
      <c r="E72" s="137">
        <v>0</v>
      </c>
      <c r="F72" s="148">
        <f>+E72-D72</f>
        <v>-195</v>
      </c>
      <c r="G72" s="166">
        <v>0</v>
      </c>
      <c r="H72" s="181">
        <v>0</v>
      </c>
      <c r="I72" s="148">
        <f>+H72-G72</f>
        <v>0</v>
      </c>
      <c r="J72" s="208">
        <f>+D72+G72</f>
        <v>195</v>
      </c>
      <c r="K72" s="137">
        <f>+E72+H72</f>
        <v>0</v>
      </c>
      <c r="L72" s="148">
        <f>+K72-J72</f>
        <v>-195</v>
      </c>
    </row>
    <row r="73" spans="1:12" s="78" customFormat="1" ht="18" customHeight="1">
      <c r="A73" s="89"/>
      <c r="B73" s="98"/>
      <c r="C73" s="108" t="s">
        <v>141</v>
      </c>
      <c r="D73" s="127"/>
      <c r="E73" s="145"/>
      <c r="F73" s="160"/>
      <c r="G73" s="171"/>
      <c r="H73" s="189"/>
      <c r="I73" s="199"/>
      <c r="J73" s="216"/>
      <c r="K73" s="145"/>
      <c r="L73" s="225"/>
    </row>
    <row r="74" spans="1:12" s="78" customFormat="1" ht="18" customHeight="1">
      <c r="A74" s="85" t="s">
        <v>112</v>
      </c>
      <c r="B74" s="97" t="s">
        <v>54</v>
      </c>
      <c r="C74" s="107"/>
      <c r="D74" s="129">
        <v>22.64</v>
      </c>
      <c r="E74" s="146">
        <v>0</v>
      </c>
      <c r="F74" s="161">
        <f>+E74-D74</f>
        <v>-22.64</v>
      </c>
      <c r="G74" s="172">
        <v>0</v>
      </c>
      <c r="H74" s="185">
        <v>0</v>
      </c>
      <c r="I74" s="203">
        <v>0</v>
      </c>
      <c r="J74" s="214">
        <f>+D74+G74</f>
        <v>22.64</v>
      </c>
      <c r="K74" s="219">
        <f>+E74+H74</f>
        <v>0</v>
      </c>
      <c r="L74" s="161">
        <f>+K74-J74</f>
        <v>-22.64</v>
      </c>
    </row>
    <row r="75" spans="1:12" s="78" customFormat="1" ht="18" customHeight="1">
      <c r="A75" s="85"/>
      <c r="B75" s="94"/>
      <c r="C75" s="103" t="s">
        <v>141</v>
      </c>
      <c r="D75" s="114"/>
      <c r="E75" s="134"/>
      <c r="F75" s="149"/>
      <c r="G75" s="165"/>
      <c r="H75" s="187"/>
      <c r="I75" s="191"/>
      <c r="J75" s="209"/>
      <c r="K75" s="134"/>
      <c r="L75" s="222"/>
    </row>
    <row r="76" spans="1:12" s="78" customFormat="1" ht="18" customHeight="1">
      <c r="A76" s="85"/>
      <c r="B76" s="95"/>
      <c r="C76" s="104" t="s">
        <v>142</v>
      </c>
      <c r="D76" s="115">
        <f>+D74/J74</f>
        <v>1</v>
      </c>
      <c r="E76" s="135"/>
      <c r="F76" s="162"/>
      <c r="G76" s="177"/>
      <c r="H76" s="188"/>
      <c r="I76" s="192"/>
      <c r="J76" s="210"/>
      <c r="K76" s="217"/>
      <c r="L76" s="223"/>
    </row>
    <row r="77" spans="1:12" s="78" customFormat="1" ht="18" customHeight="1">
      <c r="A77" s="85"/>
      <c r="B77" s="93" t="s">
        <v>307</v>
      </c>
      <c r="C77" s="105"/>
      <c r="D77" s="116">
        <f>+D79*1000/D74</f>
        <v>11868.197879858657</v>
      </c>
      <c r="E77" s="136"/>
      <c r="F77" s="148">
        <f>+E77-D77</f>
        <v>-11868.197879858657</v>
      </c>
      <c r="G77" s="170"/>
      <c r="H77" s="136"/>
      <c r="I77" s="200"/>
      <c r="J77" s="116">
        <v>11019.28133216477</v>
      </c>
      <c r="K77" s="136"/>
      <c r="L77" s="161">
        <f>+K77-J77</f>
        <v>-11019.28133216477</v>
      </c>
    </row>
    <row r="78" spans="1:12" s="78" customFormat="1" ht="18" customHeight="1">
      <c r="A78" s="85"/>
      <c r="B78" s="96"/>
      <c r="C78" s="103" t="s">
        <v>141</v>
      </c>
      <c r="D78" s="114"/>
      <c r="E78" s="134"/>
      <c r="F78" s="158"/>
      <c r="G78" s="165"/>
      <c r="H78" s="187"/>
      <c r="I78" s="191"/>
      <c r="J78" s="209"/>
      <c r="K78" s="134"/>
      <c r="L78" s="222"/>
    </row>
    <row r="79" spans="1:12" s="78" customFormat="1" ht="18" customHeight="1">
      <c r="A79" s="85"/>
      <c r="B79" s="93" t="s">
        <v>68</v>
      </c>
      <c r="C79" s="105"/>
      <c r="D79" s="125">
        <v>268.69600000000003</v>
      </c>
      <c r="E79" s="137">
        <v>0</v>
      </c>
      <c r="F79" s="148">
        <f>+E79-D79</f>
        <v>-268.69600000000003</v>
      </c>
      <c r="G79" s="166">
        <v>0</v>
      </c>
      <c r="H79" s="181">
        <v>0</v>
      </c>
      <c r="I79" s="204">
        <v>0</v>
      </c>
      <c r="J79" s="208">
        <f>+D79+G79</f>
        <v>268.69600000000003</v>
      </c>
      <c r="K79" s="137">
        <f>+E79+H79</f>
        <v>0</v>
      </c>
      <c r="L79" s="148">
        <f>+K79-J79</f>
        <v>-268.69600000000003</v>
      </c>
    </row>
    <row r="80" spans="1:12" s="78" customFormat="1" ht="18" customHeight="1">
      <c r="A80" s="85"/>
      <c r="B80" s="98"/>
      <c r="C80" s="108" t="s">
        <v>141</v>
      </c>
      <c r="D80" s="114"/>
      <c r="E80" s="134"/>
      <c r="F80" s="149"/>
      <c r="G80" s="165"/>
      <c r="H80" s="187"/>
      <c r="I80" s="191"/>
      <c r="J80" s="216"/>
      <c r="K80" s="145"/>
      <c r="L80" s="225"/>
    </row>
    <row r="81" spans="1:12" s="78" customFormat="1" ht="18" customHeight="1">
      <c r="A81" s="88" t="s">
        <v>152</v>
      </c>
      <c r="B81" s="97" t="s">
        <v>54</v>
      </c>
      <c r="C81" s="107"/>
      <c r="D81" s="124">
        <v>4695</v>
      </c>
      <c r="E81" s="144">
        <v>3204</v>
      </c>
      <c r="F81" s="159">
        <f>+E81-D81</f>
        <v>-1491</v>
      </c>
      <c r="G81" s="169">
        <v>3</v>
      </c>
      <c r="H81" s="183">
        <v>33</v>
      </c>
      <c r="I81" s="205">
        <v>0</v>
      </c>
      <c r="J81" s="214">
        <f>+D81+G81</f>
        <v>4698</v>
      </c>
      <c r="K81" s="219">
        <f>+E81+H81</f>
        <v>3237</v>
      </c>
      <c r="L81" s="161">
        <f>+K81-J81</f>
        <v>-1461</v>
      </c>
    </row>
    <row r="82" spans="1:12" s="78" customFormat="1" ht="18" customHeight="1">
      <c r="A82" s="85"/>
      <c r="B82" s="94"/>
      <c r="C82" s="103" t="s">
        <v>141</v>
      </c>
      <c r="D82" s="114"/>
      <c r="E82" s="134">
        <f>+E81/D81</f>
        <v>0.68242811501597445</v>
      </c>
      <c r="F82" s="149"/>
      <c r="G82" s="165"/>
      <c r="H82" s="187"/>
      <c r="I82" s="191"/>
      <c r="J82" s="209"/>
      <c r="K82" s="134">
        <f>+K81/J81</f>
        <v>0.68901660280970622</v>
      </c>
      <c r="L82" s="222"/>
    </row>
    <row r="83" spans="1:12" s="78" customFormat="1" ht="18" customHeight="1">
      <c r="A83" s="85"/>
      <c r="B83" s="95"/>
      <c r="C83" s="104" t="s">
        <v>142</v>
      </c>
      <c r="D83" s="115">
        <f>+D81/J81</f>
        <v>0.99936143039591341</v>
      </c>
      <c r="E83" s="135">
        <f>+E81/K81</f>
        <v>0.98980537534754398</v>
      </c>
      <c r="F83" s="162"/>
      <c r="G83" s="177"/>
      <c r="H83" s="188"/>
      <c r="I83" s="192"/>
      <c r="J83" s="210"/>
      <c r="K83" s="217"/>
      <c r="L83" s="223"/>
    </row>
    <row r="84" spans="1:12" s="78" customFormat="1" ht="18" customHeight="1">
      <c r="A84" s="85"/>
      <c r="B84" s="93" t="s">
        <v>307</v>
      </c>
      <c r="C84" s="105"/>
      <c r="D84" s="116">
        <f>+D86*1000/D81</f>
        <v>1527.3695420660276</v>
      </c>
      <c r="E84" s="136">
        <f>+E86*1000/E81</f>
        <v>1456.9288389513108</v>
      </c>
      <c r="F84" s="148">
        <f>+E84-D84</f>
        <v>-70.440703114716825</v>
      </c>
      <c r="G84" s="116">
        <f>+G86*1000/G81</f>
        <v>333.33333333333331</v>
      </c>
      <c r="H84" s="136">
        <f>+H86*1000/H81</f>
        <v>696.969696969697</v>
      </c>
      <c r="I84" s="204">
        <v>0</v>
      </c>
      <c r="J84" s="211">
        <v>1554</v>
      </c>
      <c r="K84" s="218">
        <v>1527</v>
      </c>
      <c r="L84" s="148">
        <f>+K84-J84</f>
        <v>-27</v>
      </c>
    </row>
    <row r="85" spans="1:12" s="78" customFormat="1" ht="18" customHeight="1">
      <c r="A85" s="85"/>
      <c r="B85" s="96"/>
      <c r="C85" s="103" t="s">
        <v>141</v>
      </c>
      <c r="D85" s="114"/>
      <c r="E85" s="134">
        <f>+E84/D84</f>
        <v>0.95388103456650464</v>
      </c>
      <c r="F85" s="150"/>
      <c r="G85" s="165"/>
      <c r="H85" s="187"/>
      <c r="I85" s="191"/>
      <c r="J85" s="209"/>
      <c r="K85" s="134">
        <f>+K84/J84</f>
        <v>0.98262548262548255</v>
      </c>
      <c r="L85" s="222"/>
    </row>
    <row r="86" spans="1:12" s="78" customFormat="1" ht="18" customHeight="1">
      <c r="A86" s="85"/>
      <c r="B86" s="93" t="s">
        <v>68</v>
      </c>
      <c r="C86" s="105"/>
      <c r="D86" s="125">
        <v>7171</v>
      </c>
      <c r="E86" s="137">
        <v>4668</v>
      </c>
      <c r="F86" s="161">
        <f>+E86-D86</f>
        <v>-2503</v>
      </c>
      <c r="G86" s="166">
        <v>1</v>
      </c>
      <c r="H86" s="181">
        <v>23</v>
      </c>
      <c r="I86" s="204">
        <v>0</v>
      </c>
      <c r="J86" s="208">
        <f>+D86+G86</f>
        <v>7172</v>
      </c>
      <c r="K86" s="137">
        <f>+E86+H86</f>
        <v>4691</v>
      </c>
      <c r="L86" s="148">
        <f>+K86-J86</f>
        <v>-2481</v>
      </c>
    </row>
    <row r="87" spans="1:12" s="78" customFormat="1" ht="18" customHeight="1">
      <c r="A87" s="89"/>
      <c r="B87" s="98"/>
      <c r="C87" s="108" t="s">
        <v>141</v>
      </c>
      <c r="D87" s="127"/>
      <c r="E87" s="145">
        <f>+E86/D86</f>
        <v>0.65095523636870734</v>
      </c>
      <c r="F87" s="160"/>
      <c r="G87" s="171"/>
      <c r="H87" s="189"/>
      <c r="I87" s="199"/>
      <c r="J87" s="216"/>
      <c r="K87" s="145">
        <f>+K86/J86</f>
        <v>0.65407138873396542</v>
      </c>
      <c r="L87" s="225"/>
    </row>
    <row r="88" spans="1:12" s="78" customFormat="1" ht="18" customHeight="1">
      <c r="A88" s="85" t="s">
        <v>153</v>
      </c>
      <c r="B88" s="97" t="s">
        <v>54</v>
      </c>
      <c r="C88" s="107"/>
      <c r="D88" s="128">
        <v>3064</v>
      </c>
      <c r="E88" s="146">
        <v>4151</v>
      </c>
      <c r="F88" s="161">
        <f>+E88-D88</f>
        <v>1087</v>
      </c>
      <c r="G88" s="172">
        <v>0</v>
      </c>
      <c r="H88" s="185">
        <v>0</v>
      </c>
      <c r="I88" s="203">
        <v>0</v>
      </c>
      <c r="J88" s="214">
        <f>+D88+G88</f>
        <v>3064</v>
      </c>
      <c r="K88" s="219">
        <f>+E88+H88</f>
        <v>4151</v>
      </c>
      <c r="L88" s="161">
        <f>+K88-J88</f>
        <v>1087</v>
      </c>
    </row>
    <row r="89" spans="1:12" s="78" customFormat="1" ht="18" customHeight="1">
      <c r="A89" s="85"/>
      <c r="B89" s="94"/>
      <c r="C89" s="103" t="s">
        <v>141</v>
      </c>
      <c r="D89" s="114"/>
      <c r="E89" s="134">
        <f>+E88/D88</f>
        <v>1.3547650130548303</v>
      </c>
      <c r="F89" s="149"/>
      <c r="G89" s="165"/>
      <c r="H89" s="187"/>
      <c r="I89" s="191"/>
      <c r="J89" s="209"/>
      <c r="K89" s="134">
        <f>+K88/J88</f>
        <v>1.3547650130548303</v>
      </c>
      <c r="L89" s="222"/>
    </row>
    <row r="90" spans="1:12" s="78" customFormat="1" ht="18" customHeight="1">
      <c r="A90" s="85"/>
      <c r="B90" s="95"/>
      <c r="C90" s="104" t="s">
        <v>142</v>
      </c>
      <c r="D90" s="115">
        <f>+D88/J88</f>
        <v>1</v>
      </c>
      <c r="E90" s="135">
        <f>+E88/K88</f>
        <v>1</v>
      </c>
      <c r="F90" s="157"/>
      <c r="G90" s="177"/>
      <c r="H90" s="188"/>
      <c r="I90" s="192"/>
      <c r="J90" s="115">
        <v>1</v>
      </c>
      <c r="K90" s="135">
        <v>1</v>
      </c>
      <c r="L90" s="223"/>
    </row>
    <row r="91" spans="1:12" s="78" customFormat="1" ht="18" customHeight="1">
      <c r="A91" s="85"/>
      <c r="B91" s="93" t="s">
        <v>307</v>
      </c>
      <c r="C91" s="105"/>
      <c r="D91" s="116">
        <f>+D93*1000/D88</f>
        <v>750</v>
      </c>
      <c r="E91" s="136">
        <f>+E93*1000/E88</f>
        <v>745.60346904360392</v>
      </c>
      <c r="F91" s="148">
        <f>+E91-D91</f>
        <v>-4.3965309563960773</v>
      </c>
      <c r="G91" s="166">
        <v>0</v>
      </c>
      <c r="H91" s="181">
        <v>0</v>
      </c>
      <c r="I91" s="204">
        <v>0</v>
      </c>
      <c r="J91" s="211">
        <f>+J93*1000/J88</f>
        <v>750</v>
      </c>
      <c r="K91" s="218">
        <f>+K93*1000/K88</f>
        <v>745.60346904360392</v>
      </c>
      <c r="L91" s="148">
        <f>+K91-J91</f>
        <v>-4.3965309563960773</v>
      </c>
    </row>
    <row r="92" spans="1:12" s="78" customFormat="1" ht="18" customHeight="1">
      <c r="A92" s="85"/>
      <c r="B92" s="96"/>
      <c r="C92" s="103" t="s">
        <v>141</v>
      </c>
      <c r="D92" s="114"/>
      <c r="E92" s="134">
        <f>+E91/D91</f>
        <v>0.99413795872480515</v>
      </c>
      <c r="F92" s="149"/>
      <c r="G92" s="165"/>
      <c r="H92" s="187"/>
      <c r="I92" s="191"/>
      <c r="J92" s="209"/>
      <c r="K92" s="134">
        <f>+K91/J91</f>
        <v>0.99413795872480515</v>
      </c>
      <c r="L92" s="222"/>
    </row>
    <row r="93" spans="1:12" s="78" customFormat="1" ht="18" customHeight="1">
      <c r="A93" s="85"/>
      <c r="B93" s="93" t="s">
        <v>68</v>
      </c>
      <c r="C93" s="105"/>
      <c r="D93" s="125">
        <v>2298</v>
      </c>
      <c r="E93" s="137">
        <v>3095</v>
      </c>
      <c r="F93" s="148">
        <f>+E93-D93</f>
        <v>797</v>
      </c>
      <c r="G93" s="166">
        <v>0</v>
      </c>
      <c r="H93" s="181">
        <v>0</v>
      </c>
      <c r="I93" s="204">
        <v>0</v>
      </c>
      <c r="J93" s="208">
        <f>+D93+G93</f>
        <v>2298</v>
      </c>
      <c r="K93" s="137">
        <f>+E93+H93</f>
        <v>3095</v>
      </c>
      <c r="L93" s="148">
        <f>+K93-J93</f>
        <v>797</v>
      </c>
    </row>
    <row r="94" spans="1:12" s="78" customFormat="1" ht="18" customHeight="1">
      <c r="A94" s="86"/>
      <c r="B94" s="95"/>
      <c r="C94" s="104" t="s">
        <v>141</v>
      </c>
      <c r="D94" s="130"/>
      <c r="E94" s="135">
        <f>+E93/D93</f>
        <v>1.3468233246301131</v>
      </c>
      <c r="F94" s="150"/>
      <c r="G94" s="175"/>
      <c r="H94" s="188"/>
      <c r="I94" s="201"/>
      <c r="J94" s="210"/>
      <c r="K94" s="135">
        <f>+K93/J93</f>
        <v>1.3468233246301131</v>
      </c>
      <c r="L94" s="226"/>
    </row>
    <row r="95" spans="1:12" s="79" customFormat="1" ht="12" customHeight="1">
      <c r="A95" s="75"/>
      <c r="B95" s="76"/>
      <c r="C95" s="76"/>
    </row>
    <row r="96" spans="1:12" s="79" customFormat="1" ht="12" customHeight="1">
      <c r="A96" s="90"/>
      <c r="C96" s="77"/>
    </row>
    <row r="97" spans="1:3" s="79" customFormat="1" ht="12" customHeight="1">
      <c r="A97" s="90"/>
      <c r="C97" s="77"/>
    </row>
    <row r="98" spans="1:3" s="79" customFormat="1" ht="12" customHeight="1">
      <c r="A98" s="90"/>
      <c r="C98" s="77"/>
    </row>
    <row r="99" spans="1:3" s="79" customFormat="1" ht="12" customHeight="1">
      <c r="A99" s="90"/>
      <c r="C99" s="77"/>
    </row>
    <row r="100" spans="1:3" s="79" customFormat="1" ht="12" customHeight="1">
      <c r="A100" s="90"/>
      <c r="C100" s="77"/>
    </row>
    <row r="101" spans="1:3" s="79" customFormat="1" ht="12" customHeight="1">
      <c r="A101" s="90"/>
      <c r="C101" s="77"/>
    </row>
    <row r="102" spans="1:3" s="79" customFormat="1" ht="12" customHeight="1">
      <c r="A102" s="90"/>
      <c r="C102" s="77"/>
    </row>
    <row r="103" spans="1:3" s="79" customFormat="1" ht="12" customHeight="1">
      <c r="A103" s="90"/>
      <c r="C103" s="77"/>
    </row>
    <row r="104" spans="1:3" s="79" customFormat="1" ht="12" customHeight="1">
      <c r="A104" s="90"/>
      <c r="C104" s="77"/>
    </row>
    <row r="105" spans="1:3" s="79" customFormat="1" ht="12" customHeight="1">
      <c r="A105" s="90"/>
      <c r="C105" s="77"/>
    </row>
    <row r="106" spans="1:3" s="79" customFormat="1" ht="12" customHeight="1">
      <c r="A106" s="90"/>
      <c r="C106" s="77"/>
    </row>
    <row r="107" spans="1:3" s="79" customFormat="1" ht="12" customHeight="1">
      <c r="A107" s="90"/>
      <c r="C107" s="77"/>
    </row>
    <row r="108" spans="1:3" s="79" customFormat="1" ht="12" customHeight="1">
      <c r="A108" s="90"/>
      <c r="C108" s="77"/>
    </row>
    <row r="109" spans="1:3" s="79" customFormat="1" ht="12" customHeight="1">
      <c r="A109" s="90"/>
      <c r="C109" s="77"/>
    </row>
    <row r="110" spans="1:3" s="79" customFormat="1" ht="12" customHeight="1">
      <c r="A110" s="90"/>
      <c r="C110" s="77"/>
    </row>
    <row r="111" spans="1:3" s="79" customFormat="1" ht="12" customHeight="1">
      <c r="A111" s="90"/>
      <c r="C111" s="77"/>
    </row>
    <row r="112" spans="1:3" s="79" customFormat="1" ht="12" customHeight="1">
      <c r="A112" s="90"/>
      <c r="C112" s="77"/>
    </row>
    <row r="113" spans="1:3" s="79" customFormat="1" ht="12" customHeight="1">
      <c r="A113" s="90"/>
      <c r="C113" s="77"/>
    </row>
    <row r="114" spans="1:3" s="79" customFormat="1" ht="12" customHeight="1">
      <c r="A114" s="90"/>
      <c r="C114" s="77"/>
    </row>
    <row r="115" spans="1:3" s="79" customFormat="1" ht="12" customHeight="1">
      <c r="A115" s="90"/>
      <c r="C115" s="77"/>
    </row>
    <row r="116" spans="1:3" s="79" customFormat="1" ht="12" customHeight="1">
      <c r="A116" s="90"/>
      <c r="C116" s="77"/>
    </row>
    <row r="117" spans="1:3" s="79" customFormat="1" ht="12" customHeight="1">
      <c r="A117" s="90"/>
      <c r="C117" s="77"/>
    </row>
    <row r="118" spans="1:3" s="79" customFormat="1" ht="12" customHeight="1">
      <c r="A118" s="90"/>
      <c r="C118" s="77"/>
    </row>
    <row r="119" spans="1:3" s="79" customFormat="1" ht="12" customHeight="1">
      <c r="A119" s="90"/>
      <c r="C119" s="77"/>
    </row>
    <row r="120" spans="1:3" s="79" customFormat="1" ht="12" customHeight="1">
      <c r="A120" s="90"/>
      <c r="C120" s="77"/>
    </row>
    <row r="121" spans="1:3" s="79" customFormat="1" ht="12" customHeight="1">
      <c r="A121" s="90"/>
      <c r="C121" s="77"/>
    </row>
    <row r="122" spans="1:3" s="79" customFormat="1" ht="12" customHeight="1">
      <c r="A122" s="90"/>
      <c r="C122" s="77"/>
    </row>
    <row r="123" spans="1:3" s="79" customFormat="1" ht="12" customHeight="1">
      <c r="A123" s="90"/>
      <c r="C123" s="77"/>
    </row>
    <row r="124" spans="1:3" s="79" customFormat="1" ht="12" customHeight="1">
      <c r="A124" s="90"/>
      <c r="C124" s="77"/>
    </row>
    <row r="125" spans="1:3" s="79" customFormat="1" ht="12" customHeight="1">
      <c r="A125" s="90"/>
      <c r="C125" s="77"/>
    </row>
    <row r="126" spans="1:3" s="79" customFormat="1" ht="12" customHeight="1">
      <c r="A126" s="90"/>
      <c r="C126" s="77"/>
    </row>
    <row r="127" spans="1:3" s="79" customFormat="1" ht="12" customHeight="1">
      <c r="A127" s="90"/>
      <c r="C127" s="77"/>
    </row>
    <row r="128" spans="1:3" s="79" customFormat="1" ht="12" customHeight="1">
      <c r="A128" s="90"/>
      <c r="C128" s="77"/>
    </row>
    <row r="129" spans="1:3" s="79" customFormat="1" ht="12" customHeight="1">
      <c r="A129" s="90"/>
      <c r="C129" s="77"/>
    </row>
    <row r="130" spans="1:3" s="79" customFormat="1" ht="12" customHeight="1">
      <c r="A130" s="90"/>
      <c r="C130" s="77"/>
    </row>
    <row r="131" spans="1:3" s="79" customFormat="1" ht="12" customHeight="1">
      <c r="A131" s="90"/>
      <c r="C131" s="77"/>
    </row>
    <row r="132" spans="1:3" s="79" customFormat="1" ht="12" customHeight="1">
      <c r="A132" s="90"/>
      <c r="C132" s="77"/>
    </row>
    <row r="133" spans="1:3" s="79" customFormat="1" ht="12" customHeight="1">
      <c r="A133" s="90"/>
      <c r="C133" s="77"/>
    </row>
    <row r="134" spans="1:3" s="79" customFormat="1" ht="12" customHeight="1">
      <c r="A134" s="90"/>
      <c r="C134" s="77"/>
    </row>
    <row r="135" spans="1:3" s="79" customFormat="1" ht="12" customHeight="1">
      <c r="A135" s="90"/>
      <c r="C135" s="77"/>
    </row>
    <row r="136" spans="1:3" s="79" customFormat="1" ht="12" customHeight="1">
      <c r="A136" s="90"/>
      <c r="C136" s="77"/>
    </row>
    <row r="137" spans="1:3" s="79" customFormat="1" ht="12" customHeight="1">
      <c r="A137" s="90"/>
      <c r="C137" s="77"/>
    </row>
    <row r="138" spans="1:3" s="79" customFormat="1" ht="12" customHeight="1">
      <c r="A138" s="90"/>
      <c r="C138" s="77"/>
    </row>
    <row r="139" spans="1:3" s="79" customFormat="1" ht="12" customHeight="1">
      <c r="A139" s="90"/>
      <c r="C139" s="77"/>
    </row>
    <row r="140" spans="1:3" s="79" customFormat="1" ht="12" customHeight="1">
      <c r="A140" s="90"/>
      <c r="C140" s="77"/>
    </row>
    <row r="141" spans="1:3" s="79" customFormat="1" ht="12" customHeight="1">
      <c r="A141" s="90"/>
      <c r="C141" s="77"/>
    </row>
    <row r="142" spans="1:3" s="79" customFormat="1" ht="12" customHeight="1">
      <c r="A142" s="90"/>
      <c r="C142" s="77"/>
    </row>
    <row r="143" spans="1:3" s="79" customFormat="1" ht="12" customHeight="1">
      <c r="A143" s="90"/>
      <c r="C143" s="77"/>
    </row>
    <row r="144" spans="1:3" s="79" customFormat="1" ht="12" customHeight="1">
      <c r="A144" s="90"/>
      <c r="C144" s="77"/>
    </row>
    <row r="145" spans="1:3" s="79" customFormat="1" ht="12" customHeight="1">
      <c r="A145" s="90"/>
      <c r="C145" s="77"/>
    </row>
    <row r="146" spans="1:3" s="79" customFormat="1" ht="12" customHeight="1">
      <c r="A146" s="90"/>
      <c r="C146" s="77"/>
    </row>
    <row r="147" spans="1:3" s="79" customFormat="1" ht="12" customHeight="1">
      <c r="A147" s="90"/>
      <c r="C147" s="77"/>
    </row>
    <row r="148" spans="1:3" s="79" customFormat="1" ht="12" customHeight="1">
      <c r="A148" s="90"/>
      <c r="C148" s="77"/>
    </row>
    <row r="149" spans="1:3" s="79" customFormat="1" ht="12" customHeight="1">
      <c r="A149" s="90"/>
      <c r="C149" s="77"/>
    </row>
    <row r="150" spans="1:3" s="79" customFormat="1" ht="12" customHeight="1">
      <c r="A150" s="90"/>
      <c r="C150" s="77"/>
    </row>
    <row r="151" spans="1:3" s="79" customFormat="1" ht="12" customHeight="1">
      <c r="A151" s="90"/>
      <c r="C151" s="77"/>
    </row>
    <row r="152" spans="1:3" s="79" customFormat="1" ht="12" customHeight="1">
      <c r="A152" s="90"/>
      <c r="C152" s="77"/>
    </row>
    <row r="153" spans="1:3" s="79" customFormat="1" ht="12" customHeight="1">
      <c r="A153" s="90"/>
      <c r="C153" s="77"/>
    </row>
    <row r="154" spans="1:3" s="79" customFormat="1" ht="12" customHeight="1">
      <c r="A154" s="90"/>
      <c r="C154" s="77"/>
    </row>
    <row r="155" spans="1:3" s="79" customFormat="1" ht="12" customHeight="1">
      <c r="A155" s="90"/>
      <c r="C155" s="77"/>
    </row>
    <row r="156" spans="1:3" s="79" customFormat="1" ht="12" customHeight="1">
      <c r="A156" s="90"/>
      <c r="C156" s="77"/>
    </row>
    <row r="157" spans="1:3" s="79" customFormat="1" ht="12" customHeight="1">
      <c r="A157" s="90"/>
      <c r="C157" s="77"/>
    </row>
    <row r="158" spans="1:3" s="79" customFormat="1" ht="12" customHeight="1">
      <c r="A158" s="90"/>
      <c r="C158" s="77"/>
    </row>
    <row r="159" spans="1:3" s="79" customFormat="1" ht="12" customHeight="1">
      <c r="A159" s="90"/>
      <c r="C159" s="77"/>
    </row>
    <row r="160" spans="1:3" s="79" customFormat="1" ht="12" customHeight="1">
      <c r="A160" s="90"/>
      <c r="C160" s="77"/>
    </row>
    <row r="161" spans="1:3" s="79" customFormat="1" ht="12" customHeight="1">
      <c r="A161" s="90"/>
      <c r="C161" s="77"/>
    </row>
    <row r="162" spans="1:3" s="79" customFormat="1" ht="12" customHeight="1">
      <c r="A162" s="90"/>
      <c r="C162" s="77"/>
    </row>
    <row r="163" spans="1:3" s="79" customFormat="1" ht="12" customHeight="1">
      <c r="A163" s="90"/>
      <c r="C163" s="77"/>
    </row>
    <row r="164" spans="1:3" s="79" customFormat="1" ht="12" customHeight="1">
      <c r="A164" s="90"/>
      <c r="C164" s="77"/>
    </row>
    <row r="165" spans="1:3" s="79" customFormat="1" ht="12" customHeight="1">
      <c r="A165" s="90"/>
      <c r="C165" s="77"/>
    </row>
    <row r="166" spans="1:3" s="79" customFormat="1" ht="12" customHeight="1">
      <c r="A166" s="90"/>
      <c r="C166" s="77"/>
    </row>
    <row r="167" spans="1:3" s="79" customFormat="1" ht="12" customHeight="1">
      <c r="A167" s="90"/>
      <c r="C167" s="77"/>
    </row>
    <row r="168" spans="1:3" s="79" customFormat="1" ht="12" customHeight="1">
      <c r="A168" s="90"/>
      <c r="C168" s="77"/>
    </row>
    <row r="169" spans="1:3" s="79" customFormat="1" ht="12" customHeight="1">
      <c r="A169" s="90"/>
      <c r="C169" s="77"/>
    </row>
    <row r="170" spans="1:3" s="79" customFormat="1" ht="12" customHeight="1">
      <c r="A170" s="90"/>
      <c r="C170" s="77"/>
    </row>
    <row r="171" spans="1:3" s="79" customFormat="1" ht="12" customHeight="1">
      <c r="A171" s="90"/>
      <c r="C171" s="77"/>
    </row>
    <row r="172" spans="1:3" s="79" customFormat="1" ht="12" customHeight="1">
      <c r="A172" s="90"/>
      <c r="C172" s="77"/>
    </row>
    <row r="173" spans="1:3" s="79" customFormat="1" ht="12" customHeight="1">
      <c r="A173" s="90"/>
      <c r="C173" s="77"/>
    </row>
    <row r="174" spans="1:3" s="79" customFormat="1" ht="12" customHeight="1">
      <c r="A174" s="90"/>
      <c r="C174" s="77"/>
    </row>
    <row r="175" spans="1:3" s="79" customFormat="1" ht="12" customHeight="1">
      <c r="A175" s="90"/>
      <c r="C175" s="77"/>
    </row>
    <row r="176" spans="1:3" s="79" customFormat="1" ht="12" customHeight="1">
      <c r="A176" s="90"/>
      <c r="C176" s="77"/>
    </row>
    <row r="177" spans="1:3" s="79" customFormat="1" ht="12" customHeight="1">
      <c r="A177" s="90"/>
      <c r="C177" s="77"/>
    </row>
    <row r="178" spans="1:3" s="79" customFormat="1" ht="12" customHeight="1">
      <c r="A178" s="90"/>
      <c r="C178" s="77"/>
    </row>
    <row r="179" spans="1:3" s="79" customFormat="1" ht="12" customHeight="1">
      <c r="A179" s="90"/>
      <c r="C179" s="77"/>
    </row>
    <row r="180" spans="1:3" s="79" customFormat="1" ht="12" customHeight="1">
      <c r="A180" s="90"/>
      <c r="C180" s="77"/>
    </row>
    <row r="181" spans="1:3" s="79" customFormat="1" ht="12" customHeight="1">
      <c r="A181" s="90"/>
      <c r="C181" s="77"/>
    </row>
    <row r="182" spans="1:3" s="79" customFormat="1" ht="12" customHeight="1">
      <c r="A182" s="90"/>
      <c r="C182" s="77"/>
    </row>
    <row r="183" spans="1:3" s="79" customFormat="1" ht="12" customHeight="1">
      <c r="A183" s="90"/>
      <c r="C183" s="77"/>
    </row>
    <row r="184" spans="1:3" s="79" customFormat="1" ht="12" customHeight="1">
      <c r="A184" s="90"/>
      <c r="C184" s="77"/>
    </row>
    <row r="185" spans="1:3" s="79" customFormat="1" ht="12" customHeight="1">
      <c r="A185" s="90"/>
      <c r="C185" s="77"/>
    </row>
    <row r="186" spans="1:3" s="79" customFormat="1" ht="12" customHeight="1">
      <c r="A186" s="90"/>
      <c r="C186" s="77"/>
    </row>
    <row r="187" spans="1:3" s="79" customFormat="1" ht="12" customHeight="1">
      <c r="A187" s="90"/>
      <c r="C187" s="77"/>
    </row>
    <row r="188" spans="1:3" s="79" customFormat="1" ht="12" customHeight="1">
      <c r="A188" s="90"/>
      <c r="C188" s="77"/>
    </row>
    <row r="189" spans="1:3" s="79" customFormat="1" ht="12" customHeight="1">
      <c r="A189" s="90"/>
      <c r="C189" s="77"/>
    </row>
    <row r="190" spans="1:3" s="79" customFormat="1" ht="12" customHeight="1">
      <c r="A190" s="90"/>
      <c r="C190" s="77"/>
    </row>
    <row r="191" spans="1:3" s="79" customFormat="1" ht="12" customHeight="1">
      <c r="A191" s="90"/>
      <c r="C191" s="77"/>
    </row>
    <row r="192" spans="1:3" s="79" customFormat="1" ht="12" customHeight="1">
      <c r="A192" s="90"/>
      <c r="C192" s="77"/>
    </row>
    <row r="193" spans="1:3" s="79" customFormat="1" ht="12" customHeight="1">
      <c r="A193" s="90"/>
      <c r="C193" s="77"/>
    </row>
    <row r="194" spans="1:3" s="79" customFormat="1" ht="12" customHeight="1">
      <c r="A194" s="90"/>
      <c r="C194" s="77"/>
    </row>
    <row r="195" spans="1:3" s="79" customFormat="1" ht="12" customHeight="1">
      <c r="A195" s="90"/>
      <c r="C195" s="77"/>
    </row>
    <row r="196" spans="1:3" s="79" customFormat="1" ht="12" customHeight="1">
      <c r="A196" s="90"/>
      <c r="C196" s="77"/>
    </row>
    <row r="197" spans="1:3" s="79" customFormat="1" ht="12" customHeight="1">
      <c r="A197" s="90"/>
      <c r="C197" s="77"/>
    </row>
    <row r="198" spans="1:3" s="79" customFormat="1" ht="12" customHeight="1">
      <c r="A198" s="90"/>
      <c r="C198" s="77"/>
    </row>
    <row r="199" spans="1:3" s="79" customFormat="1" ht="12" customHeight="1">
      <c r="A199" s="90"/>
      <c r="C199" s="77"/>
    </row>
    <row r="200" spans="1:3" s="79" customFormat="1" ht="12" customHeight="1">
      <c r="A200" s="90"/>
      <c r="C200" s="77"/>
    </row>
    <row r="201" spans="1:3" s="79" customFormat="1" ht="12" customHeight="1">
      <c r="A201" s="90"/>
      <c r="C201" s="77"/>
    </row>
    <row r="202" spans="1:3" s="79" customFormat="1" ht="12" customHeight="1">
      <c r="A202" s="90"/>
      <c r="C202" s="77"/>
    </row>
    <row r="203" spans="1:3" s="79" customFormat="1" ht="12" customHeight="1">
      <c r="A203" s="90"/>
      <c r="C203" s="77"/>
    </row>
    <row r="204" spans="1:3" s="79" customFormat="1" ht="12" customHeight="1">
      <c r="A204" s="90"/>
      <c r="C204" s="77"/>
    </row>
    <row r="205" spans="1:3" s="79" customFormat="1" ht="12" customHeight="1">
      <c r="A205" s="90"/>
      <c r="C205" s="77"/>
    </row>
    <row r="206" spans="1:3" s="79" customFormat="1" ht="12" customHeight="1">
      <c r="A206" s="90"/>
      <c r="C206" s="77"/>
    </row>
    <row r="207" spans="1:3" s="79" customFormat="1" ht="12" customHeight="1">
      <c r="A207" s="90"/>
      <c r="C207" s="77"/>
    </row>
    <row r="208" spans="1:3" s="79" customFormat="1" ht="12" customHeight="1">
      <c r="A208" s="90"/>
      <c r="C208" s="77"/>
    </row>
    <row r="209" spans="1:3" s="79" customFormat="1" ht="12" customHeight="1">
      <c r="A209" s="90"/>
      <c r="C209" s="77"/>
    </row>
    <row r="210" spans="1:3" s="79" customFormat="1" ht="12" customHeight="1">
      <c r="A210" s="90"/>
      <c r="C210" s="77"/>
    </row>
    <row r="211" spans="1:3" s="79" customFormat="1" ht="12" customHeight="1">
      <c r="A211" s="90"/>
      <c r="C211" s="77"/>
    </row>
    <row r="212" spans="1:3" s="79" customFormat="1" ht="12" customHeight="1">
      <c r="A212" s="90"/>
      <c r="C212" s="77"/>
    </row>
    <row r="213" spans="1:3" s="79" customFormat="1" ht="12">
      <c r="A213" s="90"/>
      <c r="C213" s="77"/>
    </row>
    <row r="214" spans="1:3" s="79" customFormat="1" ht="12">
      <c r="A214" s="90"/>
      <c r="C214" s="77"/>
    </row>
    <row r="215" spans="1:3" s="79" customFormat="1" ht="12">
      <c r="A215" s="90"/>
      <c r="C215" s="77"/>
    </row>
    <row r="216" spans="1:3" s="79" customFormat="1" ht="12">
      <c r="A216" s="90"/>
      <c r="C216" s="77"/>
    </row>
    <row r="217" spans="1:3" s="79" customFormat="1" ht="12">
      <c r="A217" s="90"/>
      <c r="C217" s="77"/>
    </row>
    <row r="218" spans="1:3" s="79" customFormat="1" ht="12">
      <c r="A218" s="90"/>
      <c r="C218" s="77"/>
    </row>
    <row r="219" spans="1:3" s="79" customFormat="1" ht="12">
      <c r="A219" s="90"/>
      <c r="C219" s="77"/>
    </row>
    <row r="220" spans="1:3" s="79" customFormat="1" ht="12">
      <c r="A220" s="90"/>
      <c r="C220" s="77"/>
    </row>
    <row r="221" spans="1:3" s="79" customFormat="1" ht="12">
      <c r="A221" s="90"/>
      <c r="C221" s="77"/>
    </row>
    <row r="222" spans="1:3" s="79" customFormat="1" ht="12">
      <c r="A222" s="90"/>
      <c r="C222" s="77"/>
    </row>
    <row r="223" spans="1:3" s="79" customFormat="1" ht="12">
      <c r="A223" s="90"/>
      <c r="C223" s="77"/>
    </row>
    <row r="224" spans="1:3" s="79" customFormat="1" ht="12">
      <c r="A224" s="90"/>
      <c r="C224" s="77"/>
    </row>
    <row r="225" spans="1:3" s="79" customFormat="1" ht="12">
      <c r="A225" s="90"/>
      <c r="C225" s="77"/>
    </row>
    <row r="226" spans="1:3" s="79" customFormat="1" ht="12">
      <c r="A226" s="90"/>
      <c r="C226" s="77"/>
    </row>
    <row r="227" spans="1:3" s="79" customFormat="1" ht="12">
      <c r="A227" s="90"/>
      <c r="C227" s="77"/>
    </row>
    <row r="228" spans="1:3" s="79" customFormat="1" ht="12">
      <c r="A228" s="90"/>
      <c r="C228" s="77"/>
    </row>
    <row r="229" spans="1:3" s="79" customFormat="1" ht="12">
      <c r="A229" s="90"/>
      <c r="C229" s="77"/>
    </row>
    <row r="230" spans="1:3" s="79" customFormat="1" ht="12">
      <c r="A230" s="90"/>
      <c r="C230" s="77"/>
    </row>
    <row r="231" spans="1:3" s="79" customFormat="1" ht="12">
      <c r="A231" s="90"/>
      <c r="C231" s="77"/>
    </row>
    <row r="232" spans="1:3" s="79" customFormat="1" ht="12">
      <c r="A232" s="90"/>
      <c r="C232" s="77"/>
    </row>
    <row r="233" spans="1:3" s="79" customFormat="1" ht="12">
      <c r="A233" s="90"/>
      <c r="C233" s="77"/>
    </row>
    <row r="234" spans="1:3" s="79" customFormat="1" ht="12">
      <c r="A234" s="90"/>
      <c r="C234" s="77"/>
    </row>
    <row r="235" spans="1:3" s="79" customFormat="1" ht="12">
      <c r="A235" s="90"/>
      <c r="C235" s="77"/>
    </row>
    <row r="236" spans="1:3" s="79" customFormat="1" ht="12">
      <c r="A236" s="90"/>
      <c r="C236" s="77"/>
    </row>
    <row r="237" spans="1:3" s="79" customFormat="1" ht="12">
      <c r="A237" s="90"/>
      <c r="C237" s="77"/>
    </row>
    <row r="238" spans="1:3" s="79" customFormat="1" ht="12">
      <c r="A238" s="90"/>
      <c r="C238" s="77"/>
    </row>
    <row r="239" spans="1:3" s="79" customFormat="1" ht="12">
      <c r="A239" s="90"/>
      <c r="C239" s="77"/>
    </row>
    <row r="240" spans="1:3" s="79" customFormat="1" ht="12">
      <c r="A240" s="90"/>
      <c r="C240" s="77"/>
    </row>
    <row r="241" spans="1:3" s="79" customFormat="1" ht="12">
      <c r="A241" s="90"/>
      <c r="C241" s="77"/>
    </row>
    <row r="242" spans="1:3" s="79" customFormat="1" ht="12">
      <c r="A242" s="90"/>
      <c r="C242" s="77"/>
    </row>
    <row r="243" spans="1:3" s="79" customFormat="1" ht="12">
      <c r="A243" s="90"/>
      <c r="C243" s="77"/>
    </row>
    <row r="244" spans="1:3" s="79" customFormat="1" ht="12">
      <c r="A244" s="90"/>
      <c r="C244" s="77"/>
    </row>
    <row r="245" spans="1:3" s="79" customFormat="1" ht="12">
      <c r="A245" s="90"/>
      <c r="C245" s="77"/>
    </row>
    <row r="246" spans="1:3" s="79" customFormat="1" ht="12">
      <c r="A246" s="90"/>
      <c r="C246" s="77"/>
    </row>
    <row r="247" spans="1:3" s="79" customFormat="1" ht="12">
      <c r="A247" s="90"/>
      <c r="C247" s="77"/>
    </row>
    <row r="248" spans="1:3" s="79" customFormat="1" ht="12">
      <c r="A248" s="90"/>
      <c r="C248" s="77"/>
    </row>
    <row r="249" spans="1:3" s="79" customFormat="1" ht="12">
      <c r="A249" s="90"/>
      <c r="C249" s="77"/>
    </row>
    <row r="250" spans="1:3" s="79" customFormat="1" ht="12">
      <c r="A250" s="90"/>
      <c r="C250" s="77"/>
    </row>
    <row r="251" spans="1:3" s="79" customFormat="1" ht="12">
      <c r="A251" s="90"/>
      <c r="C251" s="77"/>
    </row>
    <row r="252" spans="1:3" s="79" customFormat="1" ht="12">
      <c r="A252" s="90"/>
      <c r="C252" s="77"/>
    </row>
    <row r="253" spans="1:3" s="79" customFormat="1" ht="12">
      <c r="A253" s="90"/>
      <c r="C253" s="77"/>
    </row>
    <row r="254" spans="1:3" s="79" customFormat="1" ht="12">
      <c r="A254" s="90"/>
      <c r="C254" s="77"/>
    </row>
    <row r="255" spans="1:3" s="79" customFormat="1" ht="12">
      <c r="A255" s="90"/>
      <c r="C255" s="77"/>
    </row>
    <row r="256" spans="1:3" s="79" customFormat="1" ht="12">
      <c r="A256" s="90"/>
      <c r="C256" s="77"/>
    </row>
    <row r="257" spans="1:3" s="79" customFormat="1" ht="12">
      <c r="A257" s="90"/>
      <c r="C257" s="77"/>
    </row>
    <row r="258" spans="1:3" s="79" customFormat="1" ht="12">
      <c r="A258" s="90"/>
      <c r="C258" s="77"/>
    </row>
    <row r="259" spans="1:3" s="79" customFormat="1" ht="12">
      <c r="A259" s="90"/>
      <c r="C259" s="77"/>
    </row>
    <row r="260" spans="1:3" s="79" customFormat="1" ht="12">
      <c r="A260" s="90"/>
      <c r="C260" s="77"/>
    </row>
    <row r="261" spans="1:3" s="79" customFormat="1" ht="12">
      <c r="A261" s="90"/>
      <c r="C261" s="77"/>
    </row>
    <row r="262" spans="1:3" s="79" customFormat="1" ht="12">
      <c r="A262" s="90"/>
      <c r="C262" s="77"/>
    </row>
    <row r="263" spans="1:3" s="79" customFormat="1" ht="12">
      <c r="A263" s="90"/>
      <c r="C263" s="77"/>
    </row>
    <row r="264" spans="1:3" s="79" customFormat="1" ht="12">
      <c r="A264" s="90"/>
      <c r="C264" s="77"/>
    </row>
    <row r="265" spans="1:3" s="79" customFormat="1" ht="12">
      <c r="A265" s="90"/>
      <c r="C265" s="77"/>
    </row>
    <row r="266" spans="1:3" s="79" customFormat="1" ht="12">
      <c r="A266" s="90"/>
      <c r="C266" s="77"/>
    </row>
    <row r="267" spans="1:3" s="79" customFormat="1" ht="12">
      <c r="A267" s="90"/>
      <c r="C267" s="77"/>
    </row>
    <row r="268" spans="1:3" s="79" customFormat="1" ht="12">
      <c r="A268" s="90"/>
      <c r="C268" s="77"/>
    </row>
    <row r="269" spans="1:3" s="79" customFormat="1" ht="12">
      <c r="A269" s="90"/>
      <c r="C269" s="77"/>
    </row>
    <row r="270" spans="1:3" s="79" customFormat="1" ht="12">
      <c r="A270" s="90"/>
      <c r="C270" s="77"/>
    </row>
    <row r="271" spans="1:3" s="79" customFormat="1" ht="12">
      <c r="A271" s="90"/>
      <c r="C271" s="77"/>
    </row>
    <row r="272" spans="1:3" s="79" customFormat="1" ht="12">
      <c r="A272" s="90"/>
      <c r="C272" s="77"/>
    </row>
    <row r="273" spans="1:3" s="79" customFormat="1" ht="12">
      <c r="A273" s="90"/>
      <c r="C273" s="77"/>
    </row>
    <row r="274" spans="1:3" s="79" customFormat="1" ht="12">
      <c r="A274" s="90"/>
      <c r="C274" s="77"/>
    </row>
    <row r="275" spans="1:3" s="79" customFormat="1" ht="12">
      <c r="A275" s="90"/>
      <c r="C275" s="77"/>
    </row>
    <row r="276" spans="1:3" s="79" customFormat="1" ht="12">
      <c r="A276" s="90"/>
      <c r="C276" s="77"/>
    </row>
    <row r="277" spans="1:3" s="79" customFormat="1" ht="12">
      <c r="A277" s="90"/>
      <c r="C277" s="77"/>
    </row>
    <row r="278" spans="1:3" s="79" customFormat="1" ht="12">
      <c r="A278" s="90"/>
      <c r="C278" s="77"/>
    </row>
    <row r="279" spans="1:3" s="79" customFormat="1" ht="12">
      <c r="A279" s="90"/>
      <c r="C279" s="77"/>
    </row>
    <row r="280" spans="1:3" s="79" customFormat="1" ht="12">
      <c r="A280" s="90"/>
      <c r="C280" s="77"/>
    </row>
    <row r="281" spans="1:3" s="79" customFormat="1" ht="12">
      <c r="A281" s="90"/>
      <c r="C281" s="77"/>
    </row>
    <row r="282" spans="1:3" s="79" customFormat="1" ht="12">
      <c r="A282" s="90"/>
      <c r="C282" s="77"/>
    </row>
    <row r="283" spans="1:3" s="79" customFormat="1" ht="12">
      <c r="A283" s="90"/>
      <c r="C283" s="77"/>
    </row>
    <row r="284" spans="1:3" s="79" customFormat="1" ht="12">
      <c r="A284" s="90"/>
      <c r="C284" s="77"/>
    </row>
    <row r="285" spans="1:3" s="79" customFormat="1" ht="12">
      <c r="A285" s="90"/>
      <c r="C285" s="77"/>
    </row>
    <row r="286" spans="1:3" s="79" customFormat="1" ht="12">
      <c r="A286" s="90"/>
      <c r="C286" s="77"/>
    </row>
    <row r="287" spans="1:3" s="79" customFormat="1" ht="12">
      <c r="A287" s="90"/>
      <c r="C287" s="77"/>
    </row>
    <row r="288" spans="1:3" s="79" customFormat="1" ht="12">
      <c r="A288" s="90"/>
      <c r="C288" s="77"/>
    </row>
    <row r="289" spans="1:3" s="79" customFormat="1" ht="12">
      <c r="A289" s="90"/>
      <c r="C289" s="77"/>
    </row>
    <row r="290" spans="1:3" s="79" customFormat="1" ht="12">
      <c r="A290" s="90"/>
      <c r="C290" s="77"/>
    </row>
    <row r="291" spans="1:3" s="79" customFormat="1" ht="12">
      <c r="A291" s="90"/>
      <c r="C291" s="77"/>
    </row>
    <row r="292" spans="1:3" s="79" customFormat="1" ht="12">
      <c r="A292" s="90"/>
      <c r="C292" s="77"/>
    </row>
    <row r="293" spans="1:3" s="79" customFormat="1" ht="12">
      <c r="A293" s="90"/>
      <c r="C293" s="77"/>
    </row>
    <row r="294" spans="1:3" s="79" customFormat="1" ht="12">
      <c r="A294" s="90"/>
      <c r="C294" s="77"/>
    </row>
    <row r="295" spans="1:3" s="79" customFormat="1" ht="12">
      <c r="A295" s="90"/>
      <c r="C295" s="77"/>
    </row>
    <row r="296" spans="1:3" s="79" customFormat="1" ht="12">
      <c r="A296" s="90"/>
      <c r="C296" s="77"/>
    </row>
    <row r="297" spans="1:3" s="79" customFormat="1" ht="12">
      <c r="A297" s="90"/>
      <c r="C297" s="77"/>
    </row>
    <row r="298" spans="1:3" s="79" customFormat="1" ht="12">
      <c r="A298" s="90"/>
      <c r="C298" s="77"/>
    </row>
    <row r="299" spans="1:3" s="79" customFormat="1" ht="12">
      <c r="A299" s="90"/>
      <c r="C299" s="77"/>
    </row>
    <row r="300" spans="1:3" s="79" customFormat="1" ht="12">
      <c r="A300" s="90"/>
      <c r="C300" s="77"/>
    </row>
    <row r="301" spans="1:3" s="79" customFormat="1" ht="12">
      <c r="A301" s="90"/>
      <c r="C301" s="77"/>
    </row>
    <row r="302" spans="1:3" s="79" customFormat="1" ht="12">
      <c r="A302" s="90"/>
      <c r="C302" s="77"/>
    </row>
    <row r="303" spans="1:3" s="79" customFormat="1" ht="12">
      <c r="A303" s="90"/>
      <c r="C303" s="77"/>
    </row>
    <row r="304" spans="1:3" s="79" customFormat="1" ht="12">
      <c r="A304" s="90"/>
      <c r="C304" s="77"/>
    </row>
    <row r="305" spans="1:3" s="79" customFormat="1" ht="12">
      <c r="A305" s="90"/>
      <c r="C305" s="77"/>
    </row>
    <row r="306" spans="1:3" s="79" customFormat="1" ht="12">
      <c r="A306" s="90"/>
      <c r="C306" s="77"/>
    </row>
    <row r="307" spans="1:3" s="79" customFormat="1" ht="12">
      <c r="A307" s="90"/>
      <c r="C307" s="77"/>
    </row>
    <row r="308" spans="1:3" s="79" customFormat="1" ht="12">
      <c r="A308" s="90"/>
      <c r="C308" s="77"/>
    </row>
    <row r="309" spans="1:3" s="79" customFormat="1" ht="12">
      <c r="A309" s="90"/>
      <c r="C309" s="77"/>
    </row>
    <row r="310" spans="1:3" s="79" customFormat="1" ht="12">
      <c r="A310" s="90"/>
      <c r="C310" s="77"/>
    </row>
    <row r="311" spans="1:3" s="79" customFormat="1" ht="12">
      <c r="A311" s="90"/>
      <c r="C311" s="77"/>
    </row>
    <row r="312" spans="1:3" s="79" customFormat="1" ht="12">
      <c r="A312" s="90"/>
      <c r="C312" s="77"/>
    </row>
    <row r="313" spans="1:3" s="79" customFormat="1" ht="12">
      <c r="A313" s="90"/>
      <c r="C313" s="77"/>
    </row>
    <row r="314" spans="1:3" s="79" customFormat="1" ht="12">
      <c r="A314" s="90"/>
      <c r="C314" s="77"/>
    </row>
    <row r="315" spans="1:3" s="79" customFormat="1" ht="12">
      <c r="A315" s="90"/>
      <c r="C315" s="77"/>
    </row>
    <row r="316" spans="1:3" s="79" customFormat="1" ht="12">
      <c r="A316" s="90"/>
      <c r="C316" s="77"/>
    </row>
    <row r="317" spans="1:3" s="79" customFormat="1" ht="12">
      <c r="A317" s="90"/>
      <c r="C317" s="77"/>
    </row>
    <row r="318" spans="1:3" s="79" customFormat="1" ht="12">
      <c r="A318" s="90"/>
      <c r="C318" s="77"/>
    </row>
    <row r="319" spans="1:3" s="79" customFormat="1" ht="12">
      <c r="A319" s="90"/>
      <c r="C319" s="77"/>
    </row>
    <row r="320" spans="1:3" s="79" customFormat="1" ht="12">
      <c r="A320" s="90"/>
      <c r="C320" s="77"/>
    </row>
    <row r="321" spans="1:3" s="79" customFormat="1" ht="12">
      <c r="A321" s="90"/>
      <c r="C321" s="77"/>
    </row>
    <row r="322" spans="1:3" s="79" customFormat="1" ht="12">
      <c r="A322" s="90"/>
      <c r="C322" s="77"/>
    </row>
    <row r="323" spans="1:3" s="79" customFormat="1" ht="12">
      <c r="A323" s="90"/>
      <c r="C323" s="77"/>
    </row>
    <row r="324" spans="1:3" s="79" customFormat="1" ht="12">
      <c r="A324" s="90"/>
      <c r="C324" s="77"/>
    </row>
    <row r="325" spans="1:3" s="79" customFormat="1" ht="12">
      <c r="A325" s="90"/>
      <c r="C325" s="77"/>
    </row>
    <row r="326" spans="1:3" s="79" customFormat="1" ht="12">
      <c r="A326" s="90"/>
      <c r="C326" s="77"/>
    </row>
    <row r="327" spans="1:3" s="79" customFormat="1" ht="12">
      <c r="A327" s="90"/>
      <c r="C327" s="77"/>
    </row>
    <row r="328" spans="1:3" s="79" customFormat="1" ht="12">
      <c r="A328" s="90"/>
      <c r="C328" s="77"/>
    </row>
    <row r="329" spans="1:3" s="79" customFormat="1" ht="12">
      <c r="A329" s="90"/>
      <c r="C329" s="77"/>
    </row>
    <row r="330" spans="1:3" s="79" customFormat="1" ht="12">
      <c r="A330" s="90"/>
      <c r="C330" s="77"/>
    </row>
    <row r="331" spans="1:3" s="79" customFormat="1" ht="12">
      <c r="A331" s="90"/>
      <c r="C331" s="77"/>
    </row>
    <row r="332" spans="1:3" s="79" customFormat="1" ht="12">
      <c r="A332" s="90"/>
      <c r="C332" s="77"/>
    </row>
    <row r="333" spans="1:3" s="79" customFormat="1" ht="12">
      <c r="A333" s="90"/>
      <c r="C333" s="77"/>
    </row>
    <row r="334" spans="1:3" s="79" customFormat="1" ht="12">
      <c r="A334" s="90"/>
      <c r="C334" s="77"/>
    </row>
    <row r="335" spans="1:3" s="79" customFormat="1" ht="12">
      <c r="A335" s="90"/>
      <c r="C335" s="77"/>
    </row>
    <row r="336" spans="1:3" s="79" customFormat="1" ht="12">
      <c r="A336" s="90"/>
      <c r="C336" s="77"/>
    </row>
    <row r="337" spans="1:3" s="79" customFormat="1" ht="12">
      <c r="A337" s="90"/>
      <c r="C337" s="77"/>
    </row>
    <row r="338" spans="1:3" s="79" customFormat="1" ht="12">
      <c r="A338" s="90"/>
      <c r="C338" s="77"/>
    </row>
    <row r="339" spans="1:3" s="79" customFormat="1" ht="12">
      <c r="A339" s="90"/>
      <c r="C339" s="77"/>
    </row>
    <row r="340" spans="1:3" s="79" customFormat="1" ht="12">
      <c r="A340" s="90"/>
      <c r="C340" s="77"/>
    </row>
    <row r="341" spans="1:3" s="79" customFormat="1" ht="12">
      <c r="A341" s="90"/>
      <c r="C341" s="77"/>
    </row>
    <row r="342" spans="1:3" s="79" customFormat="1" ht="12">
      <c r="A342" s="90"/>
      <c r="C342" s="77"/>
    </row>
    <row r="343" spans="1:3" s="79" customFormat="1" ht="12">
      <c r="A343" s="90"/>
      <c r="C343" s="77"/>
    </row>
    <row r="344" spans="1:3" s="79" customFormat="1" ht="12">
      <c r="A344" s="90"/>
      <c r="C344" s="77"/>
    </row>
    <row r="345" spans="1:3" s="79" customFormat="1" ht="12">
      <c r="A345" s="90"/>
      <c r="C345" s="77"/>
    </row>
    <row r="346" spans="1:3" s="79" customFormat="1" ht="12">
      <c r="A346" s="90"/>
      <c r="C346" s="77"/>
    </row>
    <row r="347" spans="1:3" s="79" customFormat="1" ht="12">
      <c r="A347" s="90"/>
      <c r="C347" s="77"/>
    </row>
    <row r="348" spans="1:3" s="79" customFormat="1" ht="12">
      <c r="A348" s="90"/>
      <c r="C348" s="77"/>
    </row>
    <row r="349" spans="1:3" s="79" customFormat="1" ht="12">
      <c r="A349" s="90"/>
      <c r="C349" s="77"/>
    </row>
    <row r="350" spans="1:3" s="79" customFormat="1" ht="12">
      <c r="A350" s="90"/>
      <c r="C350" s="77"/>
    </row>
    <row r="351" spans="1:3" s="79" customFormat="1" ht="12">
      <c r="A351" s="90"/>
      <c r="C351" s="77"/>
    </row>
    <row r="352" spans="1:3" s="79" customFormat="1" ht="12">
      <c r="A352" s="90"/>
      <c r="C352" s="77"/>
    </row>
    <row r="353" spans="1:3" s="79" customFormat="1" ht="12">
      <c r="A353" s="90"/>
      <c r="C353" s="77"/>
    </row>
    <row r="354" spans="1:3" s="79" customFormat="1" ht="12">
      <c r="A354" s="90"/>
      <c r="C354" s="77"/>
    </row>
    <row r="355" spans="1:3" s="79" customFormat="1" ht="12">
      <c r="A355" s="90"/>
      <c r="C355" s="77"/>
    </row>
    <row r="356" spans="1:3" s="79" customFormat="1" ht="12">
      <c r="A356" s="90"/>
      <c r="C356" s="77"/>
    </row>
    <row r="357" spans="1:3" s="79" customFormat="1" ht="12">
      <c r="A357" s="90"/>
      <c r="C357" s="77"/>
    </row>
    <row r="358" spans="1:3" s="79" customFormat="1" ht="12">
      <c r="A358" s="90"/>
      <c r="C358" s="77"/>
    </row>
    <row r="359" spans="1:3" s="79" customFormat="1" ht="12">
      <c r="A359" s="90"/>
      <c r="C359" s="77"/>
    </row>
    <row r="360" spans="1:3" s="79" customFormat="1" ht="12">
      <c r="A360" s="90"/>
      <c r="C360" s="77"/>
    </row>
    <row r="361" spans="1:3" s="79" customFormat="1" ht="12">
      <c r="A361" s="90"/>
      <c r="C361" s="77"/>
    </row>
    <row r="362" spans="1:3" s="79" customFormat="1" ht="12">
      <c r="A362" s="90"/>
      <c r="C362" s="77"/>
    </row>
    <row r="363" spans="1:3" s="79" customFormat="1" ht="12">
      <c r="A363" s="90"/>
      <c r="C363" s="77"/>
    </row>
    <row r="364" spans="1:3" s="79" customFormat="1" ht="12">
      <c r="A364" s="90"/>
      <c r="C364" s="77"/>
    </row>
    <row r="365" spans="1:3" s="79" customFormat="1" ht="12">
      <c r="A365" s="90"/>
      <c r="C365" s="77"/>
    </row>
    <row r="366" spans="1:3" s="79" customFormat="1" ht="12">
      <c r="A366" s="90"/>
      <c r="C366" s="77"/>
    </row>
    <row r="367" spans="1:3" s="79" customFormat="1" ht="12">
      <c r="A367" s="90"/>
      <c r="C367" s="77"/>
    </row>
    <row r="368" spans="1:3" s="79" customFormat="1" ht="12">
      <c r="A368" s="90"/>
      <c r="C368" s="77"/>
    </row>
    <row r="369" spans="1:3" s="79" customFormat="1" ht="12">
      <c r="A369" s="90"/>
      <c r="C369" s="77"/>
    </row>
    <row r="370" spans="1:3" s="79" customFormat="1" ht="12">
      <c r="A370" s="90"/>
      <c r="C370" s="77"/>
    </row>
    <row r="371" spans="1:3" s="79" customFormat="1" ht="12">
      <c r="A371" s="90"/>
      <c r="C371" s="77"/>
    </row>
    <row r="372" spans="1:3" s="79" customFormat="1" ht="12">
      <c r="A372" s="90"/>
      <c r="C372" s="77"/>
    </row>
    <row r="373" spans="1:3" s="79" customFormat="1" ht="12">
      <c r="A373" s="90"/>
      <c r="C373" s="77"/>
    </row>
    <row r="374" spans="1:3" s="79" customFormat="1" ht="12">
      <c r="A374" s="90"/>
      <c r="C374" s="77"/>
    </row>
    <row r="375" spans="1:3" s="79" customFormat="1" ht="12">
      <c r="A375" s="90"/>
      <c r="C375" s="77"/>
    </row>
    <row r="376" spans="1:3" s="79" customFormat="1" ht="12">
      <c r="A376" s="90"/>
      <c r="C376" s="77"/>
    </row>
    <row r="377" spans="1:3" s="79" customFormat="1" ht="12">
      <c r="A377" s="90"/>
      <c r="C377" s="77"/>
    </row>
    <row r="378" spans="1:3" s="79" customFormat="1" ht="12">
      <c r="A378" s="90"/>
      <c r="C378" s="77"/>
    </row>
    <row r="379" spans="1:3" s="79" customFormat="1" ht="12">
      <c r="A379" s="90"/>
      <c r="C379" s="77"/>
    </row>
    <row r="380" spans="1:3" s="79" customFormat="1" ht="12">
      <c r="A380" s="90"/>
      <c r="C380" s="77"/>
    </row>
    <row r="381" spans="1:3" s="79" customFormat="1" ht="12">
      <c r="A381" s="90"/>
      <c r="C381" s="77"/>
    </row>
    <row r="382" spans="1:3" s="79" customFormat="1" ht="12">
      <c r="A382" s="90"/>
      <c r="C382" s="77"/>
    </row>
    <row r="383" spans="1:3" s="79" customFormat="1" ht="12">
      <c r="A383" s="90"/>
      <c r="C383" s="77"/>
    </row>
    <row r="384" spans="1:3" s="79" customFormat="1" ht="12">
      <c r="A384" s="90"/>
      <c r="C384" s="77"/>
    </row>
    <row r="385" spans="1:3" s="79" customFormat="1" ht="12">
      <c r="A385" s="90"/>
      <c r="C385" s="77"/>
    </row>
    <row r="386" spans="1:3" s="79" customFormat="1" ht="12">
      <c r="A386" s="90"/>
      <c r="C386" s="77"/>
    </row>
    <row r="387" spans="1:3" s="79" customFormat="1" ht="12">
      <c r="A387" s="90"/>
      <c r="C387" s="77"/>
    </row>
    <row r="388" spans="1:3" s="79" customFormat="1" ht="12">
      <c r="A388" s="90"/>
      <c r="C388" s="77"/>
    </row>
    <row r="389" spans="1:3" s="79" customFormat="1" ht="12">
      <c r="A389" s="90"/>
      <c r="C389" s="77"/>
    </row>
    <row r="390" spans="1:3" s="79" customFormat="1" ht="12">
      <c r="A390" s="90"/>
      <c r="C390" s="77"/>
    </row>
    <row r="391" spans="1:3" s="79" customFormat="1" ht="12">
      <c r="A391" s="90"/>
      <c r="C391" s="77"/>
    </row>
    <row r="392" spans="1:3" s="79" customFormat="1" ht="12">
      <c r="A392" s="90"/>
      <c r="C392" s="77"/>
    </row>
    <row r="393" spans="1:3" s="79" customFormat="1" ht="12">
      <c r="A393" s="90"/>
      <c r="C393" s="77"/>
    </row>
    <row r="394" spans="1:3" s="79" customFormat="1" ht="12">
      <c r="A394" s="90"/>
      <c r="C394" s="77"/>
    </row>
    <row r="395" spans="1:3" s="79" customFormat="1" ht="12">
      <c r="A395" s="90"/>
      <c r="C395" s="77"/>
    </row>
    <row r="396" spans="1:3" s="79" customFormat="1" ht="12">
      <c r="A396" s="90"/>
      <c r="C396" s="77"/>
    </row>
    <row r="397" spans="1:3" s="79" customFormat="1" ht="12">
      <c r="A397" s="90"/>
      <c r="C397" s="77"/>
    </row>
    <row r="398" spans="1:3" s="79" customFormat="1" ht="12">
      <c r="A398" s="90"/>
      <c r="C398" s="77"/>
    </row>
    <row r="399" spans="1:3" s="79" customFormat="1" ht="12">
      <c r="A399" s="90"/>
      <c r="C399" s="77"/>
    </row>
    <row r="400" spans="1:3" s="79" customFormat="1" ht="12">
      <c r="A400" s="90"/>
      <c r="C400" s="77"/>
    </row>
    <row r="401" spans="1:3" s="79" customFormat="1" ht="12">
      <c r="A401" s="90"/>
      <c r="C401" s="77"/>
    </row>
    <row r="402" spans="1:3" s="79" customFormat="1" ht="12">
      <c r="A402" s="90"/>
      <c r="C402" s="77"/>
    </row>
    <row r="403" spans="1:3" s="79" customFormat="1" ht="12">
      <c r="A403" s="90"/>
      <c r="C403" s="77"/>
    </row>
    <row r="404" spans="1:3" s="79" customFormat="1" ht="12">
      <c r="A404" s="90"/>
      <c r="C404" s="77"/>
    </row>
    <row r="405" spans="1:3" s="79" customFormat="1" ht="12">
      <c r="A405" s="90"/>
      <c r="C405" s="77"/>
    </row>
    <row r="406" spans="1:3" s="79" customFormat="1" ht="12">
      <c r="A406" s="90"/>
      <c r="C406" s="77"/>
    </row>
    <row r="407" spans="1:3" s="79" customFormat="1" ht="12">
      <c r="A407" s="90"/>
      <c r="C407" s="77"/>
    </row>
    <row r="408" spans="1:3" s="79" customFormat="1" ht="12">
      <c r="A408" s="90"/>
      <c r="C408" s="77"/>
    </row>
    <row r="409" spans="1:3" s="79" customFormat="1" ht="12">
      <c r="A409" s="90"/>
      <c r="C409" s="77"/>
    </row>
    <row r="410" spans="1:3" s="79" customFormat="1" ht="12">
      <c r="A410" s="90"/>
      <c r="C410" s="77"/>
    </row>
    <row r="411" spans="1:3" s="79" customFormat="1" ht="12">
      <c r="A411" s="90"/>
      <c r="C411" s="77"/>
    </row>
    <row r="412" spans="1:3" s="79" customFormat="1" ht="12">
      <c r="A412" s="90"/>
      <c r="C412" s="77"/>
    </row>
    <row r="413" spans="1:3" s="79" customFormat="1" ht="12">
      <c r="A413" s="90"/>
      <c r="C413" s="77"/>
    </row>
    <row r="414" spans="1:3" s="79" customFormat="1" ht="12">
      <c r="A414" s="90"/>
      <c r="C414" s="77"/>
    </row>
    <row r="415" spans="1:3" s="79" customFormat="1" ht="12">
      <c r="A415" s="90"/>
      <c r="C415" s="77"/>
    </row>
    <row r="416" spans="1:3" s="79" customFormat="1" ht="12">
      <c r="A416" s="90"/>
      <c r="C416" s="77"/>
    </row>
    <row r="417" spans="1:3" s="79" customFormat="1" ht="12">
      <c r="A417" s="90"/>
      <c r="C417" s="77"/>
    </row>
    <row r="418" spans="1:3" s="79" customFormat="1" ht="12">
      <c r="A418" s="90"/>
      <c r="C418" s="77"/>
    </row>
    <row r="419" spans="1:3" s="79" customFormat="1" ht="12">
      <c r="A419" s="90"/>
      <c r="C419" s="77"/>
    </row>
    <row r="420" spans="1:3" s="79" customFormat="1" ht="12">
      <c r="A420" s="90"/>
      <c r="C420" s="77"/>
    </row>
    <row r="421" spans="1:3" s="79" customFormat="1" ht="12">
      <c r="A421" s="90"/>
      <c r="C421" s="77"/>
    </row>
    <row r="422" spans="1:3" s="79" customFormat="1" ht="12">
      <c r="A422" s="90"/>
      <c r="C422" s="77"/>
    </row>
    <row r="423" spans="1:3" s="79" customFormat="1" ht="12">
      <c r="A423" s="90"/>
      <c r="C423" s="77"/>
    </row>
    <row r="424" spans="1:3" s="79" customFormat="1" ht="12">
      <c r="A424" s="90"/>
      <c r="C424" s="77"/>
    </row>
    <row r="425" spans="1:3" s="79" customFormat="1" ht="12">
      <c r="A425" s="90"/>
      <c r="C425" s="77"/>
    </row>
    <row r="426" spans="1:3" s="79" customFormat="1" ht="12">
      <c r="A426" s="90"/>
      <c r="C426" s="77"/>
    </row>
    <row r="427" spans="1:3" s="79" customFormat="1" ht="12">
      <c r="A427" s="90"/>
      <c r="C427" s="77"/>
    </row>
    <row r="428" spans="1:3" s="79" customFormat="1" ht="12">
      <c r="A428" s="90"/>
      <c r="C428" s="77"/>
    </row>
    <row r="429" spans="1:3" s="79" customFormat="1" ht="12">
      <c r="A429" s="90"/>
      <c r="C429" s="77"/>
    </row>
    <row r="430" spans="1:3" s="79" customFormat="1" ht="12">
      <c r="A430" s="90"/>
      <c r="C430" s="77"/>
    </row>
    <row r="431" spans="1:3" s="79" customFormat="1" ht="12">
      <c r="A431" s="90"/>
      <c r="C431" s="77"/>
    </row>
    <row r="432" spans="1:3" s="79" customFormat="1" ht="12">
      <c r="A432" s="90"/>
      <c r="C432" s="77"/>
    </row>
    <row r="433" spans="1:3" s="79" customFormat="1" ht="12">
      <c r="A433" s="90"/>
      <c r="C433" s="77"/>
    </row>
    <row r="434" spans="1:3" s="79" customFormat="1" ht="12">
      <c r="A434" s="90"/>
      <c r="C434" s="77"/>
    </row>
    <row r="435" spans="1:3" s="79" customFormat="1" ht="12">
      <c r="A435" s="90"/>
      <c r="C435" s="77"/>
    </row>
    <row r="436" spans="1:3" s="79" customFormat="1" ht="12">
      <c r="A436" s="90"/>
      <c r="C436" s="77"/>
    </row>
    <row r="437" spans="1:3" s="79" customFormat="1" ht="12">
      <c r="A437" s="90"/>
      <c r="C437" s="77"/>
    </row>
    <row r="438" spans="1:3" s="79" customFormat="1" ht="12">
      <c r="A438" s="90"/>
      <c r="C438" s="77"/>
    </row>
    <row r="439" spans="1:3" s="79" customFormat="1" ht="12">
      <c r="A439" s="90"/>
      <c r="C439" s="77"/>
    </row>
    <row r="440" spans="1:3" s="79" customFormat="1" ht="12">
      <c r="A440" s="90"/>
      <c r="C440" s="77"/>
    </row>
    <row r="441" spans="1:3" s="79" customFormat="1" ht="12">
      <c r="A441" s="90"/>
      <c r="C441" s="77"/>
    </row>
    <row r="442" spans="1:3" s="79" customFormat="1" ht="12">
      <c r="A442" s="90"/>
      <c r="C442" s="77"/>
    </row>
    <row r="443" spans="1:3" s="79" customFormat="1" ht="12">
      <c r="A443" s="90"/>
      <c r="C443" s="77"/>
    </row>
    <row r="444" spans="1:3" s="79" customFormat="1" ht="12">
      <c r="A444" s="90"/>
      <c r="C444" s="77"/>
    </row>
    <row r="445" spans="1:3" s="79" customFormat="1" ht="12">
      <c r="A445" s="90"/>
      <c r="C445" s="77"/>
    </row>
    <row r="446" spans="1:3" s="79" customFormat="1" ht="12">
      <c r="A446" s="90"/>
      <c r="C446" s="77"/>
    </row>
    <row r="447" spans="1:3" s="79" customFormat="1" ht="12">
      <c r="A447" s="90"/>
      <c r="C447" s="77"/>
    </row>
    <row r="448" spans="1:3" s="79" customFormat="1" ht="12">
      <c r="A448" s="90"/>
      <c r="C448" s="77"/>
    </row>
    <row r="449" spans="1:3" s="79" customFormat="1" ht="12">
      <c r="A449" s="90"/>
      <c r="C449" s="77"/>
    </row>
    <row r="450" spans="1:3" s="79" customFormat="1" ht="12">
      <c r="A450" s="90"/>
      <c r="C450" s="77"/>
    </row>
    <row r="451" spans="1:3" s="79" customFormat="1" ht="12">
      <c r="A451" s="90"/>
      <c r="C451" s="77"/>
    </row>
    <row r="452" spans="1:3" s="79" customFormat="1" ht="12">
      <c r="A452" s="90"/>
      <c r="C452" s="77"/>
    </row>
    <row r="453" spans="1:3" s="79" customFormat="1" ht="12">
      <c r="A453" s="90"/>
      <c r="C453" s="77"/>
    </row>
    <row r="454" spans="1:3" s="79" customFormat="1" ht="12">
      <c r="A454" s="90"/>
      <c r="C454" s="77"/>
    </row>
    <row r="455" spans="1:3" s="79" customFormat="1" ht="12">
      <c r="A455" s="90"/>
      <c r="C455" s="77"/>
    </row>
    <row r="456" spans="1:3" s="79" customFormat="1" ht="12">
      <c r="A456" s="90"/>
      <c r="C456" s="77"/>
    </row>
    <row r="457" spans="1:3" s="79" customFormat="1" ht="12">
      <c r="A457" s="90"/>
      <c r="C457" s="77"/>
    </row>
    <row r="458" spans="1:3" s="79" customFormat="1" ht="12">
      <c r="A458" s="90"/>
      <c r="C458" s="77"/>
    </row>
  </sheetData>
  <mergeCells count="62">
    <mergeCell ref="D3:F3"/>
    <mergeCell ref="G3:I3"/>
    <mergeCell ref="J3:L3"/>
    <mergeCell ref="B5:C5"/>
    <mergeCell ref="B8:C8"/>
    <mergeCell ref="B10:C10"/>
    <mergeCell ref="B12:C12"/>
    <mergeCell ref="D12:F12"/>
    <mergeCell ref="G12:I12"/>
    <mergeCell ref="J12:L12"/>
    <mergeCell ref="D13:F13"/>
    <mergeCell ref="G13:I13"/>
    <mergeCell ref="J13:L13"/>
    <mergeCell ref="B14:C14"/>
    <mergeCell ref="D14:F14"/>
    <mergeCell ref="G14:I14"/>
    <mergeCell ref="J14:L14"/>
    <mergeCell ref="D15:F15"/>
    <mergeCell ref="G15:I15"/>
    <mergeCell ref="J15:L15"/>
    <mergeCell ref="B16:C16"/>
    <mergeCell ref="D16:F16"/>
    <mergeCell ref="G16:I16"/>
    <mergeCell ref="J16:L16"/>
    <mergeCell ref="D17:F17"/>
    <mergeCell ref="G17:I17"/>
    <mergeCell ref="J17:L17"/>
    <mergeCell ref="B18:C18"/>
    <mergeCell ref="B21:C21"/>
    <mergeCell ref="B23:C23"/>
    <mergeCell ref="B25:C25"/>
    <mergeCell ref="B28:C28"/>
    <mergeCell ref="B30:C30"/>
    <mergeCell ref="B32:C32"/>
    <mergeCell ref="B35:C35"/>
    <mergeCell ref="B37:C37"/>
    <mergeCell ref="B39:C39"/>
    <mergeCell ref="B42:C42"/>
    <mergeCell ref="B44:C44"/>
    <mergeCell ref="B46:C46"/>
    <mergeCell ref="B49:C49"/>
    <mergeCell ref="B51:C51"/>
    <mergeCell ref="B53:C53"/>
    <mergeCell ref="B56:C56"/>
    <mergeCell ref="B58:C58"/>
    <mergeCell ref="B60:C60"/>
    <mergeCell ref="B63:C63"/>
    <mergeCell ref="B65:C65"/>
    <mergeCell ref="B67:C67"/>
    <mergeCell ref="B70:C70"/>
    <mergeCell ref="B72:C72"/>
    <mergeCell ref="B74:C74"/>
    <mergeCell ref="B77:C77"/>
    <mergeCell ref="B79:C79"/>
    <mergeCell ref="B81:C81"/>
    <mergeCell ref="B84:C84"/>
    <mergeCell ref="B86:C86"/>
    <mergeCell ref="B88:C88"/>
    <mergeCell ref="B91:C91"/>
    <mergeCell ref="B93:C93"/>
    <mergeCell ref="A3:C4"/>
    <mergeCell ref="A13:A15"/>
  </mergeCells>
  <phoneticPr fontId="2"/>
  <pageMargins left="0.59055118110236227" right="0.19685039370078741" top="0.59055118110236227" bottom="0.39370078740157483" header="0.31496062992125984" footer="0.23622047244094488"/>
  <pageSetup paperSize="9" fitToWidth="1" fitToHeight="1" orientation="portrait"/>
  <headerFooter>
    <oddFooter>&amp;C- &amp;P -</oddFooter>
  </headerFooter>
  <rowBreaks count="1" manualBreakCount="1">
    <brk id="52" max="11" man="1"/>
  </rowBreaks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  <pageSetUpPr fitToPage="1"/>
  </sheetPr>
  <dimension ref="A1:AO95"/>
  <sheetViews>
    <sheetView view="pageBreakPreview" topLeftCell="A45" zoomScale="120" zoomScaleSheetLayoutView="120" workbookViewId="0">
      <selection activeCell="G57" sqref="G57"/>
    </sheetView>
  </sheetViews>
  <sheetFormatPr defaultColWidth="9" defaultRowHeight="12"/>
  <cols>
    <col min="1" max="1" width="8.625" style="227" customWidth="1"/>
    <col min="2" max="2" width="4.625" style="227" customWidth="1"/>
    <col min="3" max="3" width="6.625" style="227" customWidth="1"/>
    <col min="4" max="15" width="7.625" style="228" customWidth="1"/>
    <col min="16" max="17" width="8.625" style="228" customWidth="1"/>
    <col min="18" max="18" width="10.625" style="228" customWidth="1"/>
    <col min="19" max="19" width="7.875" style="228" customWidth="1"/>
    <col min="20" max="20" width="10.625" style="228" customWidth="1"/>
    <col min="21" max="21" width="7.875" style="228" customWidth="1"/>
    <col min="22" max="22" width="10.625" style="228" customWidth="1"/>
    <col min="23" max="23" width="7.875" style="228" customWidth="1"/>
    <col min="24" max="24" width="10.625" style="228" customWidth="1"/>
    <col min="25" max="25" width="7.875" style="228" customWidth="1"/>
    <col min="26" max="26" width="10.625" style="228" customWidth="1"/>
    <col min="27" max="27" width="7.875" style="228" customWidth="1"/>
    <col min="28" max="28" width="10.625" style="228" customWidth="1"/>
    <col min="29" max="29" width="7.875" style="228" customWidth="1"/>
    <col min="30" max="30" width="10.625" style="228" customWidth="1"/>
    <col min="31" max="31" width="7.875" style="228" customWidth="1"/>
    <col min="32" max="32" width="10.625" style="228" customWidth="1"/>
    <col min="33" max="33" width="7.875" style="228" customWidth="1"/>
    <col min="34" max="34" width="10.625" style="228" customWidth="1"/>
    <col min="35" max="35" width="7.875" style="228" customWidth="1"/>
    <col min="36" max="36" width="10.625" style="228" customWidth="1"/>
    <col min="37" max="37" width="7.875" style="228" customWidth="1"/>
    <col min="38" max="38" width="10.625" style="228" customWidth="1"/>
    <col min="39" max="39" width="7.875" style="228" customWidth="1"/>
    <col min="40" max="40" width="10.625" style="228" customWidth="1"/>
    <col min="41" max="41" width="7.875" style="228" customWidth="1"/>
    <col min="42" max="16384" width="9" style="228"/>
  </cols>
  <sheetData>
    <row r="1" spans="1:41" ht="20.100000000000001" customHeight="1">
      <c r="A1" s="229" t="s">
        <v>154</v>
      </c>
      <c r="B1" s="240"/>
      <c r="C1" s="240"/>
      <c r="R1" s="299" t="str">
        <f>A4</f>
        <v>生しいたけ</v>
      </c>
      <c r="S1" s="301"/>
      <c r="T1" s="299" t="str">
        <f>A10</f>
        <v>なめこ</v>
      </c>
      <c r="U1" s="301"/>
      <c r="V1" s="299" t="str">
        <f>A16</f>
        <v>えのきたけ</v>
      </c>
      <c r="W1" s="301"/>
      <c r="X1" s="299" t="str">
        <f>A22</f>
        <v>ひらたけ</v>
      </c>
      <c r="Y1" s="301"/>
      <c r="Z1" s="299" t="str">
        <f>A28</f>
        <v>たもぎたけ</v>
      </c>
      <c r="AA1" s="301"/>
      <c r="AB1" s="299" t="str">
        <f>A34</f>
        <v>まいたけ</v>
      </c>
      <c r="AC1" s="301"/>
      <c r="AD1" s="299" t="str">
        <f>A40</f>
        <v>ぶなしめじ</v>
      </c>
      <c r="AE1" s="301"/>
      <c r="AF1" s="299" t="str">
        <f>A46</f>
        <v>エリンギ</v>
      </c>
      <c r="AG1" s="301"/>
      <c r="AH1" s="299" t="str">
        <f>A52</f>
        <v>乾しいたけ</v>
      </c>
      <c r="AI1" s="301"/>
      <c r="AJ1" s="299" t="str">
        <f>A58</f>
        <v>乾きくらげ</v>
      </c>
      <c r="AK1" s="301"/>
      <c r="AL1" s="299" t="str">
        <f>A64</f>
        <v>生きくらげ</v>
      </c>
      <c r="AM1" s="301"/>
      <c r="AN1" s="299" t="str">
        <f>A70</f>
        <v>えぞ雪の下</v>
      </c>
      <c r="AO1" s="301"/>
    </row>
    <row r="2" spans="1:41" ht="20.100000000000001" customHeight="1">
      <c r="A2" s="230"/>
      <c r="B2" s="230"/>
      <c r="C2" s="230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R2" s="300">
        <f>D4</f>
        <v>116742.2</v>
      </c>
      <c r="S2" s="302" t="s">
        <v>156</v>
      </c>
      <c r="T2" s="300">
        <f>D10</f>
        <v>48136.060000000005</v>
      </c>
      <c r="U2" s="302" t="s">
        <v>156</v>
      </c>
      <c r="V2" s="300">
        <f>D16</f>
        <v>173265.4</v>
      </c>
      <c r="W2" s="302" t="s">
        <v>156</v>
      </c>
      <c r="X2" s="300">
        <f>D22</f>
        <v>2051</v>
      </c>
      <c r="Y2" s="302" t="s">
        <v>156</v>
      </c>
      <c r="Z2" s="300">
        <f>D28</f>
        <v>602</v>
      </c>
      <c r="AA2" s="302" t="s">
        <v>156</v>
      </c>
      <c r="AB2" s="300">
        <f>D34</f>
        <v>71551.8</v>
      </c>
      <c r="AC2" s="302" t="s">
        <v>156</v>
      </c>
      <c r="AD2" s="300">
        <f>D40</f>
        <v>73018.2</v>
      </c>
      <c r="AE2" s="302" t="s">
        <v>156</v>
      </c>
      <c r="AF2" s="300">
        <f>D46</f>
        <v>21843.6</v>
      </c>
      <c r="AG2" s="302" t="s">
        <v>156</v>
      </c>
      <c r="AH2" s="300">
        <f>D52</f>
        <v>0</v>
      </c>
      <c r="AI2" s="302" t="s">
        <v>156</v>
      </c>
      <c r="AJ2" s="300">
        <f>D58</f>
        <v>0</v>
      </c>
      <c r="AK2" s="302" t="s">
        <v>156</v>
      </c>
      <c r="AL2" s="300">
        <f>D64</f>
        <v>286</v>
      </c>
      <c r="AM2" s="302" t="s">
        <v>156</v>
      </c>
      <c r="AN2" s="300">
        <f>D70</f>
        <v>489</v>
      </c>
      <c r="AO2" s="302" t="s">
        <v>156</v>
      </c>
    </row>
    <row r="3" spans="1:41" ht="20.100000000000001" customHeight="1">
      <c r="A3" s="231" t="s">
        <v>157</v>
      </c>
      <c r="B3" s="29"/>
      <c r="C3" s="29"/>
      <c r="D3" s="112" t="s">
        <v>148</v>
      </c>
      <c r="E3" s="207" t="s">
        <v>273</v>
      </c>
      <c r="F3" s="207" t="s">
        <v>159</v>
      </c>
      <c r="G3" s="207" t="s">
        <v>160</v>
      </c>
      <c r="H3" s="207" t="s">
        <v>164</v>
      </c>
      <c r="I3" s="207" t="s">
        <v>94</v>
      </c>
      <c r="J3" s="207" t="s">
        <v>165</v>
      </c>
      <c r="K3" s="207" t="s">
        <v>49</v>
      </c>
      <c r="L3" s="207" t="s">
        <v>167</v>
      </c>
      <c r="M3" s="207" t="s">
        <v>168</v>
      </c>
      <c r="N3" s="207" t="s">
        <v>170</v>
      </c>
      <c r="O3" s="190" t="s">
        <v>171</v>
      </c>
      <c r="P3" s="35" t="s">
        <v>222</v>
      </c>
      <c r="R3" s="300">
        <f>E4</f>
        <v>113861.6</v>
      </c>
      <c r="S3" s="302" t="s">
        <v>158</v>
      </c>
      <c r="T3" s="300">
        <f>E10</f>
        <v>49112.7</v>
      </c>
      <c r="U3" s="302" t="s">
        <v>158</v>
      </c>
      <c r="V3" s="300">
        <f>E16</f>
        <v>171049.8</v>
      </c>
      <c r="W3" s="302" t="s">
        <v>158</v>
      </c>
      <c r="X3" s="300">
        <f>E22</f>
        <v>1582</v>
      </c>
      <c r="Y3" s="302" t="s">
        <v>158</v>
      </c>
      <c r="Z3" s="300">
        <f>E28</f>
        <v>628.79999999999995</v>
      </c>
      <c r="AA3" s="302" t="s">
        <v>158</v>
      </c>
      <c r="AB3" s="300">
        <f>E34</f>
        <v>63814.7</v>
      </c>
      <c r="AC3" s="302" t="s">
        <v>158</v>
      </c>
      <c r="AD3" s="300">
        <f>E40</f>
        <v>87707.8</v>
      </c>
      <c r="AE3" s="302" t="s">
        <v>158</v>
      </c>
      <c r="AF3" s="300">
        <f>E46</f>
        <v>16597.600000000002</v>
      </c>
      <c r="AG3" s="302" t="s">
        <v>158</v>
      </c>
      <c r="AH3" s="300">
        <f>E52</f>
        <v>0</v>
      </c>
      <c r="AI3" s="302" t="s">
        <v>158</v>
      </c>
      <c r="AJ3" s="300">
        <f>E58</f>
        <v>0</v>
      </c>
      <c r="AK3" s="302" t="s">
        <v>158</v>
      </c>
      <c r="AL3" s="300">
        <f>E64</f>
        <v>211</v>
      </c>
      <c r="AM3" s="302" t="s">
        <v>158</v>
      </c>
      <c r="AN3" s="300">
        <f>E70</f>
        <v>546</v>
      </c>
      <c r="AO3" s="302" t="s">
        <v>158</v>
      </c>
    </row>
    <row r="4" spans="1:41" ht="20.100000000000001" customHeight="1">
      <c r="A4" s="232" t="s">
        <v>172</v>
      </c>
      <c r="B4" s="241" t="s">
        <v>309</v>
      </c>
      <c r="C4" s="246"/>
      <c r="D4" s="253">
        <v>116742.2</v>
      </c>
      <c r="E4" s="264">
        <v>113861.6</v>
      </c>
      <c r="F4" s="264">
        <v>115405.49999999999</v>
      </c>
      <c r="G4" s="264">
        <v>98306.1</v>
      </c>
      <c r="H4" s="264">
        <v>120488.4</v>
      </c>
      <c r="I4" s="264">
        <v>108274.3</v>
      </c>
      <c r="J4" s="264">
        <v>100339.9</v>
      </c>
      <c r="K4" s="264">
        <v>101038.5</v>
      </c>
      <c r="L4" s="264">
        <v>94498.1</v>
      </c>
      <c r="M4" s="264">
        <v>117635.6</v>
      </c>
      <c r="N4" s="264">
        <v>116933.1</v>
      </c>
      <c r="O4" s="275">
        <v>135834.70000000001</v>
      </c>
      <c r="P4" s="285">
        <v>1339358.0000000002</v>
      </c>
      <c r="R4" s="300">
        <f>F4</f>
        <v>115405.49999999999</v>
      </c>
      <c r="S4" s="302" t="s">
        <v>159</v>
      </c>
      <c r="T4" s="300">
        <f>F10</f>
        <v>52814.82</v>
      </c>
      <c r="U4" s="302" t="s">
        <v>159</v>
      </c>
      <c r="V4" s="300">
        <f>F16</f>
        <v>114836.2</v>
      </c>
      <c r="W4" s="302" t="s">
        <v>159</v>
      </c>
      <c r="X4" s="300">
        <f>F22</f>
        <v>1036</v>
      </c>
      <c r="Y4" s="302" t="s">
        <v>159</v>
      </c>
      <c r="Z4" s="300">
        <f>F28</f>
        <v>930.8</v>
      </c>
      <c r="AA4" s="302" t="s">
        <v>159</v>
      </c>
      <c r="AB4" s="300">
        <f>F34</f>
        <v>70924.2</v>
      </c>
      <c r="AC4" s="302" t="s">
        <v>159</v>
      </c>
      <c r="AD4" s="300">
        <f>F40</f>
        <v>66741.600000000006</v>
      </c>
      <c r="AE4" s="302" t="s">
        <v>159</v>
      </c>
      <c r="AF4" s="300">
        <f>F46</f>
        <v>18518.399999999998</v>
      </c>
      <c r="AG4" s="302" t="s">
        <v>159</v>
      </c>
      <c r="AH4" s="300">
        <f>F52</f>
        <v>0</v>
      </c>
      <c r="AI4" s="302" t="s">
        <v>159</v>
      </c>
      <c r="AJ4" s="300">
        <f>F58</f>
        <v>0</v>
      </c>
      <c r="AK4" s="302" t="s">
        <v>159</v>
      </c>
      <c r="AL4" s="300">
        <f>F64</f>
        <v>251</v>
      </c>
      <c r="AM4" s="302" t="s">
        <v>159</v>
      </c>
      <c r="AN4" s="300">
        <f>F70</f>
        <v>567</v>
      </c>
      <c r="AO4" s="302" t="s">
        <v>159</v>
      </c>
    </row>
    <row r="5" spans="1:41" ht="20.100000000000001" customHeight="1">
      <c r="A5" s="233"/>
      <c r="B5" s="242"/>
      <c r="C5" s="247" t="s">
        <v>174</v>
      </c>
      <c r="D5" s="254">
        <v>101.08188656079562</v>
      </c>
      <c r="E5" s="265">
        <v>107.52778344401381</v>
      </c>
      <c r="F5" s="265">
        <v>99.138549398968962</v>
      </c>
      <c r="G5" s="265">
        <v>96.496216954795841</v>
      </c>
      <c r="H5" s="265">
        <v>111.47724812505899</v>
      </c>
      <c r="I5" s="265">
        <v>109.64830288343228</v>
      </c>
      <c r="J5" s="265">
        <v>107.67620271991605</v>
      </c>
      <c r="K5" s="265">
        <v>104.36481539631124</v>
      </c>
      <c r="L5" s="265">
        <v>85.498757302600197</v>
      </c>
      <c r="M5" s="265">
        <v>91.09420905989181</v>
      </c>
      <c r="N5" s="265">
        <v>90.563674806570788</v>
      </c>
      <c r="O5" s="276">
        <v>94.102108651164343</v>
      </c>
      <c r="P5" s="286">
        <v>99.239351051800455</v>
      </c>
      <c r="R5" s="300">
        <f>G4</f>
        <v>98306.1</v>
      </c>
      <c r="S5" s="302" t="s">
        <v>160</v>
      </c>
      <c r="T5" s="300">
        <f>G10</f>
        <v>48914.2</v>
      </c>
      <c r="U5" s="302" t="s">
        <v>160</v>
      </c>
      <c r="V5" s="300">
        <f>G16</f>
        <v>85948</v>
      </c>
      <c r="W5" s="302" t="s">
        <v>160</v>
      </c>
      <c r="X5" s="300">
        <f>G22</f>
        <v>1102</v>
      </c>
      <c r="Y5" s="302" t="s">
        <v>160</v>
      </c>
      <c r="Z5" s="300">
        <f>G28</f>
        <v>784.9</v>
      </c>
      <c r="AA5" s="302" t="s">
        <v>160</v>
      </c>
      <c r="AB5" s="300">
        <f>G34</f>
        <v>63100.9</v>
      </c>
      <c r="AC5" s="302" t="s">
        <v>160</v>
      </c>
      <c r="AD5" s="300">
        <f>G40</f>
        <v>71496</v>
      </c>
      <c r="AE5" s="302" t="s">
        <v>160</v>
      </c>
      <c r="AF5" s="300">
        <f>G46</f>
        <v>18500.799999999996</v>
      </c>
      <c r="AG5" s="302" t="s">
        <v>160</v>
      </c>
      <c r="AH5" s="300">
        <f>G52</f>
        <v>0</v>
      </c>
      <c r="AI5" s="302" t="s">
        <v>160</v>
      </c>
      <c r="AJ5" s="300">
        <f>G58</f>
        <v>0</v>
      </c>
      <c r="AK5" s="302" t="s">
        <v>160</v>
      </c>
      <c r="AL5" s="300">
        <f>G64</f>
        <v>233</v>
      </c>
      <c r="AM5" s="302" t="s">
        <v>160</v>
      </c>
      <c r="AN5" s="300">
        <f>G70</f>
        <v>498</v>
      </c>
      <c r="AO5" s="302" t="s">
        <v>160</v>
      </c>
    </row>
    <row r="6" spans="1:41" ht="20.100000000000001" customHeight="1">
      <c r="A6" s="233"/>
      <c r="B6" s="241" t="s">
        <v>310</v>
      </c>
      <c r="C6" s="248"/>
      <c r="D6" s="253">
        <v>763.1134414119316</v>
      </c>
      <c r="E6" s="264">
        <v>738.33837746878658</v>
      </c>
      <c r="F6" s="264">
        <v>739.91965720871201</v>
      </c>
      <c r="G6" s="264">
        <v>728.71989632382929</v>
      </c>
      <c r="H6" s="264">
        <v>619.04944376388107</v>
      </c>
      <c r="I6" s="264">
        <v>669.81170046816283</v>
      </c>
      <c r="J6" s="264">
        <v>671.62840505123086</v>
      </c>
      <c r="K6" s="264">
        <v>697.27916586251774</v>
      </c>
      <c r="L6" s="264">
        <v>758.23002790532303</v>
      </c>
      <c r="M6" s="264">
        <v>756.32123268806379</v>
      </c>
      <c r="N6" s="264">
        <v>754.38532802089401</v>
      </c>
      <c r="O6" s="275">
        <v>799.73329348097354</v>
      </c>
      <c r="P6" s="285">
        <v>726.17248263720364</v>
      </c>
      <c r="R6" s="300">
        <f>H4</f>
        <v>120488.4</v>
      </c>
      <c r="S6" s="302" t="s">
        <v>164</v>
      </c>
      <c r="T6" s="300">
        <f>H10</f>
        <v>49324.41</v>
      </c>
      <c r="U6" s="302" t="s">
        <v>164</v>
      </c>
      <c r="V6" s="300">
        <f>H16</f>
        <v>65805.2</v>
      </c>
      <c r="W6" s="302" t="s">
        <v>164</v>
      </c>
      <c r="X6" s="300">
        <f>H22</f>
        <v>573</v>
      </c>
      <c r="Y6" s="302" t="s">
        <v>164</v>
      </c>
      <c r="Z6" s="300">
        <f>H28</f>
        <v>1268.5</v>
      </c>
      <c r="AA6" s="302" t="s">
        <v>164</v>
      </c>
      <c r="AB6" s="300">
        <f>H34</f>
        <v>66461.700000000012</v>
      </c>
      <c r="AC6" s="302" t="s">
        <v>164</v>
      </c>
      <c r="AD6" s="300">
        <f>H40</f>
        <v>73239</v>
      </c>
      <c r="AE6" s="302" t="s">
        <v>164</v>
      </c>
      <c r="AF6" s="300">
        <f>H46</f>
        <v>21903.2</v>
      </c>
      <c r="AG6" s="302" t="s">
        <v>164</v>
      </c>
      <c r="AH6" s="300">
        <f>H52</f>
        <v>0</v>
      </c>
      <c r="AI6" s="302" t="s">
        <v>164</v>
      </c>
      <c r="AJ6" s="300">
        <f>H58</f>
        <v>0</v>
      </c>
      <c r="AK6" s="302" t="s">
        <v>164</v>
      </c>
      <c r="AL6" s="300">
        <f>H64</f>
        <v>282</v>
      </c>
      <c r="AM6" s="302" t="s">
        <v>164</v>
      </c>
      <c r="AN6" s="300">
        <f>H70</f>
        <v>81</v>
      </c>
      <c r="AO6" s="302" t="s">
        <v>164</v>
      </c>
    </row>
    <row r="7" spans="1:41" ht="20.100000000000001" customHeight="1">
      <c r="A7" s="233"/>
      <c r="B7" s="242"/>
      <c r="C7" s="247" t="s">
        <v>174</v>
      </c>
      <c r="D7" s="255">
        <v>98.198014334845681</v>
      </c>
      <c r="E7" s="266">
        <v>97.735872352010915</v>
      </c>
      <c r="F7" s="266">
        <v>104.76789084574303</v>
      </c>
      <c r="G7" s="266">
        <v>104.12054107715304</v>
      </c>
      <c r="H7" s="266">
        <v>88.758605280231535</v>
      </c>
      <c r="I7" s="266">
        <v>98.666969140975539</v>
      </c>
      <c r="J7" s="266">
        <v>99.241610334657494</v>
      </c>
      <c r="K7" s="266">
        <v>101.75402807516323</v>
      </c>
      <c r="L7" s="266">
        <v>105.6083852720561</v>
      </c>
      <c r="M7" s="266">
        <v>103.81345709554859</v>
      </c>
      <c r="N7" s="266">
        <v>102.2049551602157</v>
      </c>
      <c r="O7" s="277">
        <v>102.32139266543049</v>
      </c>
      <c r="P7" s="287">
        <v>100.34989189309842</v>
      </c>
      <c r="R7" s="300">
        <f>I4</f>
        <v>108274.3</v>
      </c>
      <c r="S7" s="302" t="s">
        <v>94</v>
      </c>
      <c r="T7" s="300">
        <f>I10</f>
        <v>48388.74</v>
      </c>
      <c r="U7" s="302" t="s">
        <v>94</v>
      </c>
      <c r="V7" s="300">
        <f>I16</f>
        <v>57845.4</v>
      </c>
      <c r="W7" s="302" t="s">
        <v>94</v>
      </c>
      <c r="X7" s="300">
        <f>I22</f>
        <v>480</v>
      </c>
      <c r="Y7" s="302" t="s">
        <v>94</v>
      </c>
      <c r="Z7" s="300">
        <f>I28</f>
        <v>753.6</v>
      </c>
      <c r="AA7" s="302" t="s">
        <v>94</v>
      </c>
      <c r="AB7" s="300">
        <f>I34</f>
        <v>64945.6</v>
      </c>
      <c r="AC7" s="302" t="s">
        <v>94</v>
      </c>
      <c r="AD7" s="300">
        <f>I40</f>
        <v>87607.6</v>
      </c>
      <c r="AE7" s="302" t="s">
        <v>94</v>
      </c>
      <c r="AF7" s="300">
        <f>I46</f>
        <v>22772.800000000003</v>
      </c>
      <c r="AG7" s="302" t="s">
        <v>94</v>
      </c>
      <c r="AH7" s="300">
        <f>I52</f>
        <v>0</v>
      </c>
      <c r="AI7" s="302" t="s">
        <v>94</v>
      </c>
      <c r="AJ7" s="300">
        <f>I58</f>
        <v>0</v>
      </c>
      <c r="AK7" s="302" t="s">
        <v>94</v>
      </c>
      <c r="AL7" s="300">
        <f>I64</f>
        <v>445</v>
      </c>
      <c r="AM7" s="302" t="s">
        <v>94</v>
      </c>
      <c r="AN7" s="300">
        <f>I70</f>
        <v>18</v>
      </c>
      <c r="AO7" s="302" t="s">
        <v>94</v>
      </c>
    </row>
    <row r="8" spans="1:41" ht="20.100000000000001" customHeight="1">
      <c r="A8" s="233"/>
      <c r="B8" s="241" t="s">
        <v>311</v>
      </c>
      <c r="C8" s="246"/>
      <c r="D8" s="253">
        <v>89088</v>
      </c>
      <c r="E8" s="264">
        <v>84068</v>
      </c>
      <c r="F8" s="264">
        <v>85391</v>
      </c>
      <c r="G8" s="264">
        <v>71638</v>
      </c>
      <c r="H8" s="264">
        <v>74588</v>
      </c>
      <c r="I8" s="264">
        <v>72523</v>
      </c>
      <c r="J8" s="264">
        <v>67391</v>
      </c>
      <c r="K8" s="264">
        <v>70452</v>
      </c>
      <c r="L8" s="264">
        <v>71651</v>
      </c>
      <c r="M8" s="264">
        <v>88970</v>
      </c>
      <c r="N8" s="264">
        <v>88213</v>
      </c>
      <c r="O8" s="275">
        <v>108631</v>
      </c>
      <c r="P8" s="285">
        <v>972605</v>
      </c>
      <c r="R8" s="300">
        <f>J4</f>
        <v>100339.9</v>
      </c>
      <c r="S8" s="302" t="s">
        <v>165</v>
      </c>
      <c r="T8" s="300">
        <f>J10</f>
        <v>40201.339999999997</v>
      </c>
      <c r="U8" s="302" t="s">
        <v>165</v>
      </c>
      <c r="V8" s="300">
        <f>J16</f>
        <v>45775.6</v>
      </c>
      <c r="W8" s="302" t="s">
        <v>165</v>
      </c>
      <c r="X8" s="300">
        <f>J22</f>
        <v>422</v>
      </c>
      <c r="Y8" s="302" t="s">
        <v>165</v>
      </c>
      <c r="Z8" s="300">
        <f>J28</f>
        <v>1236</v>
      </c>
      <c r="AA8" s="302" t="s">
        <v>165</v>
      </c>
      <c r="AB8" s="300">
        <f>J34</f>
        <v>66023.2</v>
      </c>
      <c r="AC8" s="302" t="s">
        <v>165</v>
      </c>
      <c r="AD8" s="300">
        <f>J40</f>
        <v>67367</v>
      </c>
      <c r="AE8" s="302" t="s">
        <v>165</v>
      </c>
      <c r="AF8" s="300">
        <f>J46</f>
        <v>19079.400000000001</v>
      </c>
      <c r="AG8" s="302" t="s">
        <v>165</v>
      </c>
      <c r="AH8" s="300">
        <f>J52</f>
        <v>0</v>
      </c>
      <c r="AI8" s="302" t="s">
        <v>165</v>
      </c>
      <c r="AJ8" s="300">
        <f>J58</f>
        <v>0</v>
      </c>
      <c r="AK8" s="302" t="s">
        <v>165</v>
      </c>
      <c r="AL8" s="300">
        <f>J64</f>
        <v>326</v>
      </c>
      <c r="AM8" s="302" t="s">
        <v>165</v>
      </c>
      <c r="AN8" s="300">
        <f>J70</f>
        <v>18</v>
      </c>
      <c r="AO8" s="302" t="s">
        <v>165</v>
      </c>
    </row>
    <row r="9" spans="1:41" ht="20.100000000000001" customHeight="1">
      <c r="A9" s="233"/>
      <c r="B9" s="243"/>
      <c r="C9" s="249" t="s">
        <v>174</v>
      </c>
      <c r="D9" s="256">
        <v>99.260405454902525</v>
      </c>
      <c r="E9" s="267">
        <v>105.09321716978806</v>
      </c>
      <c r="F9" s="267">
        <v>103.86536722036482</v>
      </c>
      <c r="G9" s="267">
        <v>100.47238321231693</v>
      </c>
      <c r="H9" s="267">
        <v>98.945650640585399</v>
      </c>
      <c r="I9" s="267">
        <v>108.1866571695995</v>
      </c>
      <c r="J9" s="267">
        <v>106.85959752645495</v>
      </c>
      <c r="K9" s="267">
        <v>106.19540355895482</v>
      </c>
      <c r="L9" s="267">
        <v>90.293857014950206</v>
      </c>
      <c r="M9" s="267">
        <v>94.56804763892012</v>
      </c>
      <c r="N9" s="267">
        <v>92.560563227499244</v>
      </c>
      <c r="O9" s="278">
        <v>96.286588099407908</v>
      </c>
      <c r="P9" s="288">
        <v>99.58658149589418</v>
      </c>
      <c r="R9" s="300">
        <f>K4</f>
        <v>101038.5</v>
      </c>
      <c r="S9" s="302" t="s">
        <v>49</v>
      </c>
      <c r="T9" s="300">
        <f>K10</f>
        <v>40108.6</v>
      </c>
      <c r="U9" s="302" t="s">
        <v>49</v>
      </c>
      <c r="V9" s="300">
        <f>K16</f>
        <v>56740.4</v>
      </c>
      <c r="W9" s="302" t="s">
        <v>49</v>
      </c>
      <c r="X9" s="300">
        <f>K22</f>
        <v>346</v>
      </c>
      <c r="Y9" s="302" t="s">
        <v>49</v>
      </c>
      <c r="Z9" s="300">
        <f>K28</f>
        <v>1601.8</v>
      </c>
      <c r="AA9" s="302" t="s">
        <v>49</v>
      </c>
      <c r="AB9" s="300">
        <f>K34</f>
        <v>65904.100000000006</v>
      </c>
      <c r="AC9" s="302" t="s">
        <v>49</v>
      </c>
      <c r="AD9" s="300">
        <f>K40</f>
        <v>85611.2</v>
      </c>
      <c r="AE9" s="302" t="s">
        <v>49</v>
      </c>
      <c r="AF9" s="300">
        <f>K46</f>
        <v>19672.400000000001</v>
      </c>
      <c r="AG9" s="302" t="s">
        <v>49</v>
      </c>
      <c r="AH9" s="300">
        <f>K52</f>
        <v>0</v>
      </c>
      <c r="AI9" s="302" t="s">
        <v>49</v>
      </c>
      <c r="AJ9" s="300">
        <f>K58</f>
        <v>0</v>
      </c>
      <c r="AK9" s="302" t="s">
        <v>49</v>
      </c>
      <c r="AL9" s="300">
        <f>K64</f>
        <v>224</v>
      </c>
      <c r="AM9" s="302" t="s">
        <v>49</v>
      </c>
      <c r="AN9" s="300">
        <f>K70</f>
        <v>18</v>
      </c>
      <c r="AO9" s="302" t="s">
        <v>49</v>
      </c>
    </row>
    <row r="10" spans="1:41" ht="20.100000000000001" customHeight="1">
      <c r="A10" s="234" t="s">
        <v>143</v>
      </c>
      <c r="B10" s="244" t="s">
        <v>309</v>
      </c>
      <c r="C10" s="250"/>
      <c r="D10" s="257">
        <v>48136.060000000005</v>
      </c>
      <c r="E10" s="268">
        <v>49112.7</v>
      </c>
      <c r="F10" s="268">
        <v>52814.82</v>
      </c>
      <c r="G10" s="268">
        <v>48914.2</v>
      </c>
      <c r="H10" s="268">
        <v>49324.41</v>
      </c>
      <c r="I10" s="268">
        <v>48388.74</v>
      </c>
      <c r="J10" s="268">
        <v>40201.339999999997</v>
      </c>
      <c r="K10" s="268">
        <v>40108.6</v>
      </c>
      <c r="L10" s="268">
        <v>45945.84</v>
      </c>
      <c r="M10" s="268">
        <v>60727.94</v>
      </c>
      <c r="N10" s="268">
        <v>58079.18</v>
      </c>
      <c r="O10" s="279">
        <v>50178.04</v>
      </c>
      <c r="P10" s="289">
        <v>591931.87</v>
      </c>
      <c r="Q10" s="295">
        <f>SUM(D10:O10)</f>
        <v>591931.87</v>
      </c>
      <c r="R10" s="300">
        <f>L4</f>
        <v>94498.1</v>
      </c>
      <c r="S10" s="302" t="s">
        <v>167</v>
      </c>
      <c r="T10" s="300">
        <f>L10</f>
        <v>45945.84</v>
      </c>
      <c r="U10" s="302" t="s">
        <v>167</v>
      </c>
      <c r="V10" s="300">
        <f>L16</f>
        <v>90670.6</v>
      </c>
      <c r="W10" s="302" t="s">
        <v>167</v>
      </c>
      <c r="X10" s="300">
        <f>L22</f>
        <v>1742</v>
      </c>
      <c r="Y10" s="302" t="s">
        <v>167</v>
      </c>
      <c r="Z10" s="300">
        <f>L28</f>
        <v>1434.6</v>
      </c>
      <c r="AA10" s="302" t="s">
        <v>167</v>
      </c>
      <c r="AB10" s="300">
        <f>L34</f>
        <v>44976.25</v>
      </c>
      <c r="AC10" s="302" t="s">
        <v>167</v>
      </c>
      <c r="AD10" s="300">
        <f>L40</f>
        <v>41566</v>
      </c>
      <c r="AE10" s="302" t="s">
        <v>167</v>
      </c>
      <c r="AF10" s="300">
        <f>L46</f>
        <v>12211.8</v>
      </c>
      <c r="AG10" s="302" t="s">
        <v>167</v>
      </c>
      <c r="AH10" s="300">
        <f>L52</f>
        <v>0</v>
      </c>
      <c r="AI10" s="302" t="s">
        <v>167</v>
      </c>
      <c r="AJ10" s="300">
        <f>L58</f>
        <v>0</v>
      </c>
      <c r="AK10" s="302" t="s">
        <v>167</v>
      </c>
      <c r="AL10" s="300">
        <f>L64</f>
        <v>217</v>
      </c>
      <c r="AM10" s="302" t="s">
        <v>167</v>
      </c>
      <c r="AN10" s="300">
        <f>L70</f>
        <v>24</v>
      </c>
      <c r="AO10" s="302" t="s">
        <v>167</v>
      </c>
    </row>
    <row r="11" spans="1:41" ht="20.100000000000001" customHeight="1">
      <c r="A11" s="233"/>
      <c r="B11" s="242"/>
      <c r="C11" s="247" t="s">
        <v>174</v>
      </c>
      <c r="D11" s="255">
        <v>82.610775976728434</v>
      </c>
      <c r="E11" s="266">
        <v>79.310074199530661</v>
      </c>
      <c r="F11" s="266">
        <v>75.381124496387002</v>
      </c>
      <c r="G11" s="266">
        <v>83.746924178474003</v>
      </c>
      <c r="H11" s="266">
        <v>89.34668631683283</v>
      </c>
      <c r="I11" s="266">
        <v>94.868944521690452</v>
      </c>
      <c r="J11" s="266">
        <v>89.617652977094622</v>
      </c>
      <c r="K11" s="266">
        <v>83.386868282403398</v>
      </c>
      <c r="L11" s="266">
        <v>85.124992218556287</v>
      </c>
      <c r="M11" s="266">
        <v>101.9534835932091</v>
      </c>
      <c r="N11" s="266">
        <v>95.520411033026392</v>
      </c>
      <c r="O11" s="277">
        <v>93.91705179527456</v>
      </c>
      <c r="P11" s="287">
        <v>87.615431586371116</v>
      </c>
      <c r="R11" s="300">
        <f>M4</f>
        <v>117635.6</v>
      </c>
      <c r="S11" s="302" t="s">
        <v>168</v>
      </c>
      <c r="T11" s="300">
        <f>M10</f>
        <v>60727.94</v>
      </c>
      <c r="U11" s="302" t="s">
        <v>168</v>
      </c>
      <c r="V11" s="300">
        <f>M16</f>
        <v>145545.9</v>
      </c>
      <c r="W11" s="302" t="s">
        <v>168</v>
      </c>
      <c r="X11" s="300">
        <f>M22</f>
        <v>2050.1999999999998</v>
      </c>
      <c r="Y11" s="302" t="s">
        <v>168</v>
      </c>
      <c r="Z11" s="300">
        <f>M28</f>
        <v>1341.3</v>
      </c>
      <c r="AA11" s="302" t="s">
        <v>168</v>
      </c>
      <c r="AB11" s="300">
        <f>M34</f>
        <v>65270.04</v>
      </c>
      <c r="AC11" s="302" t="s">
        <v>168</v>
      </c>
      <c r="AD11" s="300">
        <f>M40</f>
        <v>64965</v>
      </c>
      <c r="AE11" s="302" t="s">
        <v>168</v>
      </c>
      <c r="AF11" s="300">
        <f>M46</f>
        <v>29704.6</v>
      </c>
      <c r="AG11" s="302" t="s">
        <v>168</v>
      </c>
      <c r="AH11" s="300">
        <f>M52</f>
        <v>0</v>
      </c>
      <c r="AI11" s="302" t="s">
        <v>168</v>
      </c>
      <c r="AJ11" s="300">
        <f>M58</f>
        <v>0</v>
      </c>
      <c r="AK11" s="302" t="s">
        <v>168</v>
      </c>
      <c r="AL11" s="300">
        <f>M64</f>
        <v>271</v>
      </c>
      <c r="AM11" s="302" t="s">
        <v>168</v>
      </c>
      <c r="AN11" s="300">
        <f>M70</f>
        <v>495</v>
      </c>
      <c r="AO11" s="302" t="s">
        <v>168</v>
      </c>
    </row>
    <row r="12" spans="1:41" ht="20.100000000000001" customHeight="1">
      <c r="A12" s="233"/>
      <c r="B12" s="241" t="s">
        <v>310</v>
      </c>
      <c r="C12" s="248"/>
      <c r="D12" s="253">
        <v>385.47895278508457</v>
      </c>
      <c r="E12" s="264">
        <v>403.83037381369792</v>
      </c>
      <c r="F12" s="264">
        <v>401.24184840542864</v>
      </c>
      <c r="G12" s="264">
        <v>401.31536445449382</v>
      </c>
      <c r="H12" s="264">
        <v>405.27333221015721</v>
      </c>
      <c r="I12" s="264">
        <v>378.3309505475861</v>
      </c>
      <c r="J12" s="264">
        <v>404.86190971289079</v>
      </c>
      <c r="K12" s="264">
        <v>409.32214038884428</v>
      </c>
      <c r="L12" s="264">
        <v>401.09666076406484</v>
      </c>
      <c r="M12" s="264">
        <v>385.54426512738615</v>
      </c>
      <c r="N12" s="264">
        <v>393.44477659636379</v>
      </c>
      <c r="O12" s="275">
        <v>400.4447563117252</v>
      </c>
      <c r="P12" s="285">
        <v>396.9837220906428</v>
      </c>
      <c r="R12" s="300">
        <f>N4</f>
        <v>116933.1</v>
      </c>
      <c r="S12" s="302" t="s">
        <v>170</v>
      </c>
      <c r="T12" s="300">
        <f>N10</f>
        <v>58079.18</v>
      </c>
      <c r="U12" s="302" t="s">
        <v>170</v>
      </c>
      <c r="V12" s="300">
        <f>N16</f>
        <v>154695.4</v>
      </c>
      <c r="W12" s="302" t="s">
        <v>170</v>
      </c>
      <c r="X12" s="300">
        <f>N22</f>
        <v>2145</v>
      </c>
      <c r="Y12" s="302" t="s">
        <v>170</v>
      </c>
      <c r="Z12" s="300">
        <f>N28</f>
        <v>1723.4</v>
      </c>
      <c r="AA12" s="302" t="s">
        <v>170</v>
      </c>
      <c r="AB12" s="300">
        <f>N34</f>
        <v>81698.8</v>
      </c>
      <c r="AC12" s="302" t="s">
        <v>170</v>
      </c>
      <c r="AD12" s="300">
        <f>N40</f>
        <v>50026</v>
      </c>
      <c r="AE12" s="302" t="s">
        <v>170</v>
      </c>
      <c r="AF12" s="300">
        <f>N46</f>
        <v>28958.500000000004</v>
      </c>
      <c r="AG12" s="302" t="s">
        <v>170</v>
      </c>
      <c r="AH12" s="300">
        <f>N52</f>
        <v>0</v>
      </c>
      <c r="AI12" s="302" t="s">
        <v>170</v>
      </c>
      <c r="AJ12" s="300">
        <f>N58</f>
        <v>0</v>
      </c>
      <c r="AK12" s="302" t="s">
        <v>170</v>
      </c>
      <c r="AL12" s="300">
        <f>N64</f>
        <v>210</v>
      </c>
      <c r="AM12" s="302" t="s">
        <v>170</v>
      </c>
      <c r="AN12" s="300">
        <f>N70</f>
        <v>631.6</v>
      </c>
      <c r="AO12" s="302" t="s">
        <v>170</v>
      </c>
    </row>
    <row r="13" spans="1:41" ht="20.100000000000001" customHeight="1">
      <c r="A13" s="233"/>
      <c r="B13" s="242"/>
      <c r="C13" s="247" t="s">
        <v>174</v>
      </c>
      <c r="D13" s="255">
        <v>105.5440122358182</v>
      </c>
      <c r="E13" s="266">
        <v>110.46730182181435</v>
      </c>
      <c r="F13" s="266">
        <v>112.654133390206</v>
      </c>
      <c r="G13" s="266">
        <v>104.15550721136184</v>
      </c>
      <c r="H13" s="266">
        <v>101.22095908704021</v>
      </c>
      <c r="I13" s="266">
        <v>97.172989930088448</v>
      </c>
      <c r="J13" s="266">
        <v>108.33388238713408</v>
      </c>
      <c r="K13" s="266">
        <v>110.35008939172401</v>
      </c>
      <c r="L13" s="266">
        <v>104.47174240107087</v>
      </c>
      <c r="M13" s="266">
        <v>103.32110022374643</v>
      </c>
      <c r="N13" s="266">
        <v>100.77749702433513</v>
      </c>
      <c r="O13" s="277">
        <v>94.139685208425576</v>
      </c>
      <c r="P13" s="287">
        <v>104.21362942192025</v>
      </c>
      <c r="R13" s="300">
        <f>O4</f>
        <v>135834.70000000001</v>
      </c>
      <c r="S13" s="302" t="s">
        <v>171</v>
      </c>
      <c r="T13" s="300">
        <f>O10</f>
        <v>50178.04</v>
      </c>
      <c r="U13" s="302" t="s">
        <v>171</v>
      </c>
      <c r="V13" s="300">
        <f>O16</f>
        <v>164306.20000000001</v>
      </c>
      <c r="W13" s="302" t="s">
        <v>171</v>
      </c>
      <c r="X13" s="300">
        <f>O22</f>
        <v>2284.6</v>
      </c>
      <c r="Y13" s="302" t="s">
        <v>171</v>
      </c>
      <c r="Z13" s="300">
        <f>O28</f>
        <v>1719.3</v>
      </c>
      <c r="AA13" s="302" t="s">
        <v>171</v>
      </c>
      <c r="AB13" s="300">
        <f>O34</f>
        <v>67514.399999999994</v>
      </c>
      <c r="AC13" s="302" t="s">
        <v>171</v>
      </c>
      <c r="AD13" s="300">
        <f>O40</f>
        <v>56050</v>
      </c>
      <c r="AE13" s="302" t="s">
        <v>171</v>
      </c>
      <c r="AF13" s="300">
        <f>O46</f>
        <v>23183.5</v>
      </c>
      <c r="AG13" s="302" t="s">
        <v>171</v>
      </c>
      <c r="AH13" s="300">
        <f>O52</f>
        <v>0</v>
      </c>
      <c r="AI13" s="302" t="s">
        <v>171</v>
      </c>
      <c r="AJ13" s="300">
        <f>O58</f>
        <v>0</v>
      </c>
      <c r="AK13" s="302" t="s">
        <v>171</v>
      </c>
      <c r="AL13" s="300">
        <f>O64</f>
        <v>248</v>
      </c>
      <c r="AM13" s="302" t="s">
        <v>171</v>
      </c>
      <c r="AN13" s="300">
        <f>O70</f>
        <v>765</v>
      </c>
      <c r="AO13" s="302" t="s">
        <v>171</v>
      </c>
    </row>
    <row r="14" spans="1:41" ht="20.100000000000001" customHeight="1">
      <c r="A14" s="233"/>
      <c r="B14" s="241" t="s">
        <v>311</v>
      </c>
      <c r="C14" s="246"/>
      <c r="D14" s="253">
        <v>18555</v>
      </c>
      <c r="E14" s="264">
        <v>19833</v>
      </c>
      <c r="F14" s="264">
        <v>21192</v>
      </c>
      <c r="G14" s="264">
        <v>19630</v>
      </c>
      <c r="H14" s="264">
        <v>19990</v>
      </c>
      <c r="I14" s="264">
        <v>18307</v>
      </c>
      <c r="J14" s="264">
        <v>16274</v>
      </c>
      <c r="K14" s="264">
        <v>16417</v>
      </c>
      <c r="L14" s="264">
        <v>18429</v>
      </c>
      <c r="M14" s="264">
        <v>23413</v>
      </c>
      <c r="N14" s="264">
        <v>22851</v>
      </c>
      <c r="O14" s="275">
        <v>20094</v>
      </c>
      <c r="P14" s="285">
        <v>234985</v>
      </c>
      <c r="Q14" s="295">
        <f>SUM(D14:O14)</f>
        <v>234985</v>
      </c>
      <c r="R14" s="295">
        <f>SUM(R2:R13)</f>
        <v>1339358.0000000002</v>
      </c>
      <c r="T14" s="295">
        <f>SUM(T2:T13)</f>
        <v>591931.87</v>
      </c>
      <c r="V14" s="295">
        <f>SUM(V2:V13)</f>
        <v>1326484.0999999999</v>
      </c>
      <c r="X14" s="295">
        <f>SUM(X2:X13)</f>
        <v>15813.8</v>
      </c>
      <c r="Z14" s="295">
        <f>SUM(Z2:Z13)</f>
        <v>14024.999999999998</v>
      </c>
      <c r="AB14" s="295">
        <f>SUM(AB2:AB13)</f>
        <v>792185.69000000018</v>
      </c>
      <c r="AD14" s="295">
        <f>SUM(AD2:AD13)</f>
        <v>825395.39999999991</v>
      </c>
      <c r="AF14" s="295">
        <f>SUM(AF2:AF13)</f>
        <v>252946.59999999998</v>
      </c>
      <c r="AH14" s="295">
        <f>SUM(AH2:AH13)</f>
        <v>0</v>
      </c>
      <c r="AJ14" s="295">
        <f>SUM(AJ2:AJ13)</f>
        <v>0</v>
      </c>
      <c r="AL14" s="295">
        <f>SUM(AL2:AL13)</f>
        <v>3204</v>
      </c>
      <c r="AN14" s="295">
        <f>SUM(AN2:AN13)</f>
        <v>4150.6000000000004</v>
      </c>
    </row>
    <row r="15" spans="1:41" ht="20.100000000000001" customHeight="1">
      <c r="A15" s="235"/>
      <c r="B15" s="245"/>
      <c r="C15" s="251" t="s">
        <v>174</v>
      </c>
      <c r="D15" s="258">
        <v>87.190727504982632</v>
      </c>
      <c r="E15" s="269">
        <v>87.611699041100451</v>
      </c>
      <c r="F15" s="269">
        <v>84.919952541197048</v>
      </c>
      <c r="G15" s="269">
        <v>87.227033652004209</v>
      </c>
      <c r="H15" s="269">
        <v>90.437572802387535</v>
      </c>
      <c r="I15" s="269">
        <v>92.186989906843436</v>
      </c>
      <c r="J15" s="269">
        <v>97.086282774315663</v>
      </c>
      <c r="K15" s="269">
        <v>92.01748369059132</v>
      </c>
      <c r="L15" s="269">
        <v>88.931562589501738</v>
      </c>
      <c r="M15" s="269">
        <v>105.33946096494047</v>
      </c>
      <c r="N15" s="269">
        <v>96.26307938644085</v>
      </c>
      <c r="O15" s="280">
        <v>88.413216917105458</v>
      </c>
      <c r="P15" s="290">
        <v>91.307221189836866</v>
      </c>
    </row>
    <row r="16" spans="1:41" ht="20.100000000000001" customHeight="1">
      <c r="A16" s="233" t="s">
        <v>145</v>
      </c>
      <c r="B16" s="243" t="s">
        <v>309</v>
      </c>
      <c r="C16" s="252"/>
      <c r="D16" s="259">
        <v>173265.4</v>
      </c>
      <c r="E16" s="270">
        <v>171049.8</v>
      </c>
      <c r="F16" s="270">
        <v>114836.2</v>
      </c>
      <c r="G16" s="270">
        <v>85948</v>
      </c>
      <c r="H16" s="270">
        <v>65805.2</v>
      </c>
      <c r="I16" s="270">
        <v>57845.4</v>
      </c>
      <c r="J16" s="270">
        <v>45775.6</v>
      </c>
      <c r="K16" s="270">
        <v>56740.4</v>
      </c>
      <c r="L16" s="270">
        <v>90670.6</v>
      </c>
      <c r="M16" s="270">
        <v>145545.9</v>
      </c>
      <c r="N16" s="270">
        <v>154695.4</v>
      </c>
      <c r="O16" s="281">
        <v>164306.20000000001</v>
      </c>
      <c r="P16" s="291">
        <v>1326484.0999999999</v>
      </c>
      <c r="Q16" s="296"/>
    </row>
    <row r="17" spans="1:17" ht="20.100000000000001" customHeight="1">
      <c r="A17" s="233"/>
      <c r="B17" s="242"/>
      <c r="C17" s="247" t="s">
        <v>174</v>
      </c>
      <c r="D17" s="255">
        <v>117.59250059317006</v>
      </c>
      <c r="E17" s="266">
        <v>133.71514177808436</v>
      </c>
      <c r="F17" s="266">
        <v>95.747547617721523</v>
      </c>
      <c r="G17" s="266">
        <v>87.76752613786941</v>
      </c>
      <c r="H17" s="266">
        <v>84.232726103476722</v>
      </c>
      <c r="I17" s="266">
        <v>114.41249210817379</v>
      </c>
      <c r="J17" s="266">
        <v>91.480942636055502</v>
      </c>
      <c r="K17" s="266">
        <v>92.712314441875478</v>
      </c>
      <c r="L17" s="266">
        <v>103.30072513963222</v>
      </c>
      <c r="M17" s="266">
        <v>111.3615211272261</v>
      </c>
      <c r="N17" s="266">
        <v>105.88418731777726</v>
      </c>
      <c r="O17" s="277">
        <v>83.303741256479242</v>
      </c>
      <c r="P17" s="287">
        <v>102.44265447861716</v>
      </c>
      <c r="Q17" s="297"/>
    </row>
    <row r="18" spans="1:17" ht="20.100000000000001" customHeight="1">
      <c r="A18" s="233"/>
      <c r="B18" s="241" t="s">
        <v>310</v>
      </c>
      <c r="C18" s="248"/>
      <c r="D18" s="253">
        <v>285.39189590073954</v>
      </c>
      <c r="E18" s="264">
        <v>285.30731401030579</v>
      </c>
      <c r="F18" s="264">
        <v>281.53846957666661</v>
      </c>
      <c r="G18" s="264">
        <v>254.25093079536464</v>
      </c>
      <c r="H18" s="264">
        <v>282.02594931707523</v>
      </c>
      <c r="I18" s="264">
        <v>294.22726785535235</v>
      </c>
      <c r="J18" s="264">
        <v>300.23396744116957</v>
      </c>
      <c r="K18" s="264">
        <v>299.18909630527804</v>
      </c>
      <c r="L18" s="264">
        <v>308.10082871404842</v>
      </c>
      <c r="M18" s="264">
        <v>285.81391162512995</v>
      </c>
      <c r="N18" s="264">
        <v>287.66277471728313</v>
      </c>
      <c r="O18" s="275">
        <v>273.73394308918347</v>
      </c>
      <c r="P18" s="285">
        <v>284.76968250128294</v>
      </c>
      <c r="Q18" s="297"/>
    </row>
    <row r="19" spans="1:17" ht="20.100000000000001" customHeight="1">
      <c r="A19" s="233"/>
      <c r="B19" s="242"/>
      <c r="C19" s="247" t="s">
        <v>174</v>
      </c>
      <c r="D19" s="255">
        <v>91.875743589044916</v>
      </c>
      <c r="E19" s="266">
        <v>97.074305782357357</v>
      </c>
      <c r="F19" s="266">
        <v>98.505401560864726</v>
      </c>
      <c r="G19" s="266">
        <v>88.712654237058814</v>
      </c>
      <c r="H19" s="266">
        <v>93.883892788165667</v>
      </c>
      <c r="I19" s="266">
        <v>98.416739416600535</v>
      </c>
      <c r="J19" s="266">
        <v>100.46331159464164</v>
      </c>
      <c r="K19" s="266">
        <v>102.97363915405641</v>
      </c>
      <c r="L19" s="266">
        <v>103.73280481797538</v>
      </c>
      <c r="M19" s="266">
        <v>99.081678930205115</v>
      </c>
      <c r="N19" s="266">
        <v>100.33597442295965</v>
      </c>
      <c r="O19" s="277">
        <v>93.290332230496659</v>
      </c>
      <c r="P19" s="287">
        <v>96.892631356038294</v>
      </c>
      <c r="Q19" s="297"/>
    </row>
    <row r="20" spans="1:17" ht="20.100000000000001" customHeight="1">
      <c r="A20" s="233"/>
      <c r="B20" s="241" t="s">
        <v>311</v>
      </c>
      <c r="C20" s="246"/>
      <c r="D20" s="253">
        <v>49449</v>
      </c>
      <c r="E20" s="264">
        <v>48802</v>
      </c>
      <c r="F20" s="264">
        <v>32331</v>
      </c>
      <c r="G20" s="264">
        <v>21852</v>
      </c>
      <c r="H20" s="264">
        <v>18559</v>
      </c>
      <c r="I20" s="264">
        <v>17020</v>
      </c>
      <c r="J20" s="264">
        <v>13743</v>
      </c>
      <c r="K20" s="264">
        <v>16976</v>
      </c>
      <c r="L20" s="264">
        <v>27936</v>
      </c>
      <c r="M20" s="264">
        <v>41599</v>
      </c>
      <c r="N20" s="264">
        <v>44500</v>
      </c>
      <c r="O20" s="275">
        <v>44976</v>
      </c>
      <c r="P20" s="285">
        <v>377742</v>
      </c>
      <c r="Q20" s="297"/>
    </row>
    <row r="21" spans="1:17" ht="20.100000000000001" customHeight="1">
      <c r="A21" s="233"/>
      <c r="B21" s="243"/>
      <c r="C21" s="249" t="s">
        <v>174</v>
      </c>
      <c r="D21" s="260">
        <v>108.03898432492704</v>
      </c>
      <c r="E21" s="271">
        <v>129.80304560697027</v>
      </c>
      <c r="F21" s="271">
        <v>94.316506265516765</v>
      </c>
      <c r="G21" s="271">
        <v>77.860901995108307</v>
      </c>
      <c r="H21" s="271">
        <v>79.08096226753733</v>
      </c>
      <c r="I21" s="271">
        <v>112.60104421814006</v>
      </c>
      <c r="J21" s="271">
        <v>91.904784450175825</v>
      </c>
      <c r="K21" s="271">
        <v>95.469244124751</v>
      </c>
      <c r="L21" s="271">
        <v>107.15673958464791</v>
      </c>
      <c r="M21" s="271">
        <v>110.33886481507074</v>
      </c>
      <c r="N21" s="271">
        <v>106.2399311051237</v>
      </c>
      <c r="O21" s="282">
        <v>77.714336978602788</v>
      </c>
      <c r="P21" s="292">
        <v>99.259383555306584</v>
      </c>
      <c r="Q21" s="297"/>
    </row>
    <row r="22" spans="1:17" ht="20.100000000000001" customHeight="1">
      <c r="A22" s="234" t="s">
        <v>132</v>
      </c>
      <c r="B22" s="244" t="s">
        <v>309</v>
      </c>
      <c r="C22" s="250"/>
      <c r="D22" s="257">
        <v>2051</v>
      </c>
      <c r="E22" s="268">
        <v>1582</v>
      </c>
      <c r="F22" s="268">
        <v>1036</v>
      </c>
      <c r="G22" s="268">
        <v>1102</v>
      </c>
      <c r="H22" s="268">
        <v>573</v>
      </c>
      <c r="I22" s="268">
        <v>480</v>
      </c>
      <c r="J22" s="268">
        <v>422</v>
      </c>
      <c r="K22" s="268">
        <v>346</v>
      </c>
      <c r="L22" s="268">
        <v>1742</v>
      </c>
      <c r="M22" s="268">
        <v>2050.1999999999998</v>
      </c>
      <c r="N22" s="268">
        <v>2145</v>
      </c>
      <c r="O22" s="279">
        <v>2284.6</v>
      </c>
      <c r="P22" s="289">
        <v>15813.8</v>
      </c>
      <c r="Q22" s="296"/>
    </row>
    <row r="23" spans="1:17" ht="20.100000000000001" customHeight="1">
      <c r="A23" s="233"/>
      <c r="B23" s="242"/>
      <c r="C23" s="247" t="s">
        <v>174</v>
      </c>
      <c r="D23" s="255">
        <v>296.81620839363239</v>
      </c>
      <c r="E23" s="266">
        <v>185.02923976608187</v>
      </c>
      <c r="F23" s="266">
        <v>137.21854304635761</v>
      </c>
      <c r="G23" s="266">
        <v>162.53687315634218</v>
      </c>
      <c r="H23" s="266">
        <v>111.04651162790698</v>
      </c>
      <c r="I23" s="266">
        <v>85.409252669039148</v>
      </c>
      <c r="J23" s="266">
        <v>140.66666666666669</v>
      </c>
      <c r="K23" s="266">
        <v>226.14379084967319</v>
      </c>
      <c r="L23" s="266">
        <v>375.59292798620095</v>
      </c>
      <c r="M23" s="266">
        <v>207.51012145748987</v>
      </c>
      <c r="N23" s="266">
        <v>237.54152823920265</v>
      </c>
      <c r="O23" s="277">
        <v>65.611717403790919</v>
      </c>
      <c r="P23" s="287">
        <v>152.83759229906832</v>
      </c>
      <c r="Q23" s="298"/>
    </row>
    <row r="24" spans="1:17" ht="20.100000000000001" customHeight="1">
      <c r="A24" s="233"/>
      <c r="B24" s="241" t="s">
        <v>310</v>
      </c>
      <c r="C24" s="248"/>
      <c r="D24" s="253">
        <v>961.84300341296932</v>
      </c>
      <c r="E24" s="264">
        <v>924.29077117572695</v>
      </c>
      <c r="F24" s="264">
        <v>866.4749034749035</v>
      </c>
      <c r="G24" s="264">
        <v>773.63430127041738</v>
      </c>
      <c r="H24" s="264">
        <v>726.75741710296688</v>
      </c>
      <c r="I24" s="264">
        <v>690.91250000000002</v>
      </c>
      <c r="J24" s="264">
        <v>737.64928909952607</v>
      </c>
      <c r="K24" s="264">
        <v>888.92485549132948</v>
      </c>
      <c r="L24" s="264">
        <v>1028.4735935706085</v>
      </c>
      <c r="M24" s="264">
        <v>1015.4580040971614</v>
      </c>
      <c r="N24" s="264">
        <v>1136.7757575757576</v>
      </c>
      <c r="O24" s="275">
        <v>1106.5184277335202</v>
      </c>
      <c r="P24" s="285">
        <v>973.32304695898517</v>
      </c>
      <c r="Q24" s="298"/>
    </row>
    <row r="25" spans="1:17" ht="20.100000000000001" customHeight="1">
      <c r="A25" s="233"/>
      <c r="B25" s="242"/>
      <c r="C25" s="247" t="s">
        <v>174</v>
      </c>
      <c r="D25" s="255">
        <v>105.25646304147678</v>
      </c>
      <c r="E25" s="266">
        <v>94.146619778752793</v>
      </c>
      <c r="F25" s="266">
        <v>92.439726904296236</v>
      </c>
      <c r="G25" s="266">
        <v>89.711918440528265</v>
      </c>
      <c r="H25" s="266">
        <v>101.84037890045106</v>
      </c>
      <c r="I25" s="266">
        <v>86.524178417355969</v>
      </c>
      <c r="J25" s="266">
        <v>84.013449579299419</v>
      </c>
      <c r="K25" s="266">
        <v>98.603299372280119</v>
      </c>
      <c r="L25" s="266">
        <v>119.27298231132811</v>
      </c>
      <c r="M25" s="266">
        <v>121.71087846387461</v>
      </c>
      <c r="N25" s="266">
        <v>134.8993498984037</v>
      </c>
      <c r="O25" s="277">
        <v>116.08573536591082</v>
      </c>
      <c r="P25" s="287">
        <v>108.45428840832032</v>
      </c>
      <c r="Q25" s="298"/>
    </row>
    <row r="26" spans="1:17" ht="20.100000000000001" customHeight="1">
      <c r="A26" s="233"/>
      <c r="B26" s="241" t="s">
        <v>311</v>
      </c>
      <c r="C26" s="246"/>
      <c r="D26" s="253">
        <v>1973</v>
      </c>
      <c r="E26" s="264">
        <v>1462</v>
      </c>
      <c r="F26" s="264">
        <v>898</v>
      </c>
      <c r="G26" s="264">
        <v>853</v>
      </c>
      <c r="H26" s="264">
        <v>416</v>
      </c>
      <c r="I26" s="264">
        <v>332</v>
      </c>
      <c r="J26" s="264">
        <v>311</v>
      </c>
      <c r="K26" s="264">
        <v>308</v>
      </c>
      <c r="L26" s="264">
        <v>1792</v>
      </c>
      <c r="M26" s="264">
        <v>2082</v>
      </c>
      <c r="N26" s="264">
        <v>2438</v>
      </c>
      <c r="O26" s="275">
        <v>2528</v>
      </c>
      <c r="P26" s="285">
        <v>15392</v>
      </c>
      <c r="Q26" s="298"/>
    </row>
    <row r="27" spans="1:17" ht="20.100000000000001" customHeight="1">
      <c r="A27" s="235"/>
      <c r="B27" s="245"/>
      <c r="C27" s="251" t="s">
        <v>174</v>
      </c>
      <c r="D27" s="261">
        <v>312.41824268895641</v>
      </c>
      <c r="E27" s="272">
        <v>174.19877484208996</v>
      </c>
      <c r="F27" s="272">
        <v>126.84444645410716</v>
      </c>
      <c r="G27" s="272">
        <v>145.81494708180259</v>
      </c>
      <c r="H27" s="272">
        <v>113.09018819759389</v>
      </c>
      <c r="I27" s="272">
        <v>73.899654164289785</v>
      </c>
      <c r="J27" s="272">
        <v>118.17891907488116</v>
      </c>
      <c r="K27" s="272">
        <v>222.98523910332628</v>
      </c>
      <c r="L27" s="272">
        <v>447.98088655958065</v>
      </c>
      <c r="M27" s="272">
        <v>252.56239172736406</v>
      </c>
      <c r="N27" s="272">
        <v>320.44197733341747</v>
      </c>
      <c r="O27" s="283">
        <v>76.165844634393991</v>
      </c>
      <c r="P27" s="293">
        <v>165.75892314836435</v>
      </c>
      <c r="Q27" s="298"/>
    </row>
    <row r="28" spans="1:17" ht="20.100000000000001" customHeight="1">
      <c r="A28" s="233" t="s">
        <v>146</v>
      </c>
      <c r="B28" s="243" t="s">
        <v>309</v>
      </c>
      <c r="C28" s="252"/>
      <c r="D28" s="259">
        <v>602</v>
      </c>
      <c r="E28" s="270">
        <v>628.79999999999995</v>
      </c>
      <c r="F28" s="270">
        <v>930.8</v>
      </c>
      <c r="G28" s="270">
        <v>784.9</v>
      </c>
      <c r="H28" s="270">
        <v>1268.5</v>
      </c>
      <c r="I28" s="270">
        <v>753.6</v>
      </c>
      <c r="J28" s="270">
        <v>1236</v>
      </c>
      <c r="K28" s="270">
        <v>1601.8</v>
      </c>
      <c r="L28" s="270">
        <v>1434.6</v>
      </c>
      <c r="M28" s="270">
        <v>1341.3</v>
      </c>
      <c r="N28" s="270">
        <v>1723.4</v>
      </c>
      <c r="O28" s="281">
        <v>1719.3</v>
      </c>
      <c r="P28" s="291">
        <v>14024.999999999998</v>
      </c>
      <c r="Q28" s="296"/>
    </row>
    <row r="29" spans="1:17" ht="20.100000000000001" customHeight="1">
      <c r="A29" s="233"/>
      <c r="B29" s="242"/>
      <c r="C29" s="247" t="s">
        <v>174</v>
      </c>
      <c r="D29" s="255">
        <v>22.12056073049294</v>
      </c>
      <c r="E29" s="266">
        <v>22.861713537784727</v>
      </c>
      <c r="F29" s="266">
        <v>32.437706917581458</v>
      </c>
      <c r="G29" s="266">
        <v>27.948297963253093</v>
      </c>
      <c r="H29" s="266">
        <v>49.703191426836199</v>
      </c>
      <c r="I29" s="266">
        <v>31.195280968643281</v>
      </c>
      <c r="J29" s="266">
        <v>46.656474718305866</v>
      </c>
      <c r="K29" s="266">
        <v>63.005939503599095</v>
      </c>
      <c r="L29" s="266">
        <v>36.493602299610799</v>
      </c>
      <c r="M29" s="266">
        <v>39.00375119951147</v>
      </c>
      <c r="N29" s="266">
        <v>88.972638100154882</v>
      </c>
      <c r="O29" s="277">
        <v>268.26337962240598</v>
      </c>
      <c r="P29" s="287">
        <v>44.869877355668557</v>
      </c>
      <c r="Q29" s="298"/>
    </row>
    <row r="30" spans="1:17" ht="20.100000000000001" customHeight="1">
      <c r="A30" s="233"/>
      <c r="B30" s="241" t="s">
        <v>310</v>
      </c>
      <c r="C30" s="248"/>
      <c r="D30" s="253">
        <v>1156.8704318936877</v>
      </c>
      <c r="E30" s="264">
        <v>1118.6036895674301</v>
      </c>
      <c r="F30" s="264">
        <v>1104.963472281908</v>
      </c>
      <c r="G30" s="264">
        <v>1080.6586826347307</v>
      </c>
      <c r="H30" s="264">
        <v>1001.1588490342924</v>
      </c>
      <c r="I30" s="264">
        <v>1010.999203821656</v>
      </c>
      <c r="J30" s="264">
        <v>986.06634304207125</v>
      </c>
      <c r="K30" s="264">
        <v>995.93519790235985</v>
      </c>
      <c r="L30" s="264">
        <v>1055.1909940052976</v>
      </c>
      <c r="M30" s="264">
        <v>1114.7811824349512</v>
      </c>
      <c r="N30" s="264">
        <v>1104.1992572821166</v>
      </c>
      <c r="O30" s="275">
        <v>1130.064561158611</v>
      </c>
      <c r="P30" s="285">
        <v>1067.9058110516935</v>
      </c>
      <c r="Q30" s="298"/>
    </row>
    <row r="31" spans="1:17" ht="20.100000000000001" customHeight="1">
      <c r="A31" s="233"/>
      <c r="B31" s="242"/>
      <c r="C31" s="247" t="s">
        <v>174</v>
      </c>
      <c r="D31" s="255">
        <v>93.808019085903226</v>
      </c>
      <c r="E31" s="266">
        <v>89.406704578947398</v>
      </c>
      <c r="F31" s="266">
        <v>88.192828171506619</v>
      </c>
      <c r="G31" s="266">
        <v>83.572680758770758</v>
      </c>
      <c r="H31" s="266">
        <v>77.526735936024465</v>
      </c>
      <c r="I31" s="266">
        <v>78.540803738853242</v>
      </c>
      <c r="J31" s="266">
        <v>78.577552407689637</v>
      </c>
      <c r="K31" s="266">
        <v>80.501726220106178</v>
      </c>
      <c r="L31" s="266">
        <v>90.630724509266898</v>
      </c>
      <c r="M31" s="266">
        <v>82.893332681960715</v>
      </c>
      <c r="N31" s="266">
        <v>83.878177053379133</v>
      </c>
      <c r="O31" s="277">
        <v>84.512079194405715</v>
      </c>
      <c r="P31" s="287">
        <v>84.488946216203203</v>
      </c>
      <c r="Q31" s="298"/>
    </row>
    <row r="32" spans="1:17" ht="20.100000000000001" customHeight="1">
      <c r="A32" s="233"/>
      <c r="B32" s="241" t="s">
        <v>311</v>
      </c>
      <c r="C32" s="246"/>
      <c r="D32" s="253">
        <v>696</v>
      </c>
      <c r="E32" s="264">
        <v>703</v>
      </c>
      <c r="F32" s="264">
        <v>1029</v>
      </c>
      <c r="G32" s="264">
        <v>848</v>
      </c>
      <c r="H32" s="264">
        <v>1270</v>
      </c>
      <c r="I32" s="264">
        <v>762</v>
      </c>
      <c r="J32" s="264">
        <v>1219</v>
      </c>
      <c r="K32" s="264">
        <v>1595</v>
      </c>
      <c r="L32" s="264">
        <v>1514</v>
      </c>
      <c r="M32" s="264">
        <v>1495</v>
      </c>
      <c r="N32" s="264">
        <v>1903</v>
      </c>
      <c r="O32" s="275">
        <v>1943</v>
      </c>
      <c r="P32" s="285">
        <v>14977</v>
      </c>
      <c r="Q32" s="298"/>
    </row>
    <row r="33" spans="1:17" ht="20.100000000000001" customHeight="1">
      <c r="A33" s="233"/>
      <c r="B33" s="243"/>
      <c r="C33" s="249" t="s">
        <v>174</v>
      </c>
      <c r="D33" s="260">
        <v>20.750859831969628</v>
      </c>
      <c r="E33" s="271">
        <v>20.439904684412411</v>
      </c>
      <c r="F33" s="271">
        <v>28.607731124599532</v>
      </c>
      <c r="G33" s="271">
        <v>23.357141834339537</v>
      </c>
      <c r="H33" s="271">
        <v>38.533261969260046</v>
      </c>
      <c r="I33" s="271">
        <v>24.501024401365953</v>
      </c>
      <c r="J33" s="271">
        <v>36.661515873357267</v>
      </c>
      <c r="K33" s="271">
        <v>50.720868921593066</v>
      </c>
      <c r="L33" s="271">
        <v>33.074416163667749</v>
      </c>
      <c r="M33" s="271">
        <v>32.331509240255286</v>
      </c>
      <c r="N33" s="271">
        <v>74.628626914710168</v>
      </c>
      <c r="O33" s="282">
        <v>226.71495983607707</v>
      </c>
      <c r="P33" s="292">
        <v>37.910086546307149</v>
      </c>
      <c r="Q33" s="298"/>
    </row>
    <row r="34" spans="1:17" ht="20.100000000000001" customHeight="1">
      <c r="A34" s="234" t="s">
        <v>147</v>
      </c>
      <c r="B34" s="244" t="s">
        <v>309</v>
      </c>
      <c r="C34" s="250"/>
      <c r="D34" s="257">
        <v>71551.8</v>
      </c>
      <c r="E34" s="268">
        <v>63814.7</v>
      </c>
      <c r="F34" s="268">
        <v>70924.2</v>
      </c>
      <c r="G34" s="268">
        <v>63100.9</v>
      </c>
      <c r="H34" s="268">
        <v>66461.700000000012</v>
      </c>
      <c r="I34" s="268">
        <v>64945.6</v>
      </c>
      <c r="J34" s="268">
        <v>66023.2</v>
      </c>
      <c r="K34" s="268">
        <v>65904.100000000006</v>
      </c>
      <c r="L34" s="268">
        <v>44976.25</v>
      </c>
      <c r="M34" s="268">
        <v>65270.04</v>
      </c>
      <c r="N34" s="268">
        <v>81698.8</v>
      </c>
      <c r="O34" s="279">
        <v>67514.399999999994</v>
      </c>
      <c r="P34" s="289">
        <v>792185.69000000018</v>
      </c>
      <c r="Q34" s="296"/>
    </row>
    <row r="35" spans="1:17" ht="20.100000000000001" customHeight="1">
      <c r="A35" s="233"/>
      <c r="B35" s="242"/>
      <c r="C35" s="247" t="s">
        <v>174</v>
      </c>
      <c r="D35" s="255">
        <v>90.934485607167829</v>
      </c>
      <c r="E35" s="266">
        <v>82.666668393889779</v>
      </c>
      <c r="F35" s="266">
        <v>91.819820099737441</v>
      </c>
      <c r="G35" s="266">
        <v>80.264398095560324</v>
      </c>
      <c r="H35" s="266">
        <v>100.6188978833632</v>
      </c>
      <c r="I35" s="266">
        <v>82.542716684544729</v>
      </c>
      <c r="J35" s="266">
        <v>104.17007204142618</v>
      </c>
      <c r="K35" s="266">
        <v>81.663021591648345</v>
      </c>
      <c r="L35" s="266">
        <v>43.404461594078278</v>
      </c>
      <c r="M35" s="266">
        <v>64.100211146575006</v>
      </c>
      <c r="N35" s="266">
        <v>80.297567301799944</v>
      </c>
      <c r="O35" s="277">
        <v>73.259084359103454</v>
      </c>
      <c r="P35" s="287">
        <v>79.226031299888149</v>
      </c>
      <c r="Q35" s="297"/>
    </row>
    <row r="36" spans="1:17" ht="20.100000000000001" customHeight="1">
      <c r="A36" s="233"/>
      <c r="B36" s="241" t="s">
        <v>310</v>
      </c>
      <c r="C36" s="248"/>
      <c r="D36" s="253">
        <v>783.63484915823221</v>
      </c>
      <c r="E36" s="264">
        <v>792.92579922807761</v>
      </c>
      <c r="F36" s="264">
        <v>685.49199004007096</v>
      </c>
      <c r="G36" s="264">
        <v>629.5520507631428</v>
      </c>
      <c r="H36" s="264">
        <v>629.90352338263983</v>
      </c>
      <c r="I36" s="264">
        <v>584.9389643024316</v>
      </c>
      <c r="J36" s="264">
        <v>571.973548691975</v>
      </c>
      <c r="K36" s="264">
        <v>661.62228146655514</v>
      </c>
      <c r="L36" s="264">
        <v>999.46756343625805</v>
      </c>
      <c r="M36" s="264">
        <v>1049.6980850632235</v>
      </c>
      <c r="N36" s="264">
        <v>965.10126219724157</v>
      </c>
      <c r="O36" s="275">
        <v>894.1669925230766</v>
      </c>
      <c r="P36" s="285">
        <v>768.65538432030985</v>
      </c>
      <c r="Q36" s="297"/>
    </row>
    <row r="37" spans="1:17" ht="20.100000000000001" customHeight="1">
      <c r="A37" s="233"/>
      <c r="B37" s="242"/>
      <c r="C37" s="247" t="s">
        <v>174</v>
      </c>
      <c r="D37" s="255">
        <v>115.73058329990033</v>
      </c>
      <c r="E37" s="266">
        <v>122.10136616056184</v>
      </c>
      <c r="F37" s="266">
        <v>106.99076674662322</v>
      </c>
      <c r="G37" s="266">
        <v>109.55041125996863</v>
      </c>
      <c r="H37" s="266">
        <v>111.14652719585733</v>
      </c>
      <c r="I37" s="266">
        <v>117.91369497972322</v>
      </c>
      <c r="J37" s="266">
        <v>118.83325855942066</v>
      </c>
      <c r="K37" s="266">
        <v>137.16441535329648</v>
      </c>
      <c r="L37" s="266">
        <v>155.82354651537133</v>
      </c>
      <c r="M37" s="266">
        <v>145.90151640699054</v>
      </c>
      <c r="N37" s="266">
        <v>112.87963701094571</v>
      </c>
      <c r="O37" s="277">
        <v>106.83587461151336</v>
      </c>
      <c r="P37" s="287">
        <v>118.64098632761575</v>
      </c>
      <c r="Q37" s="297"/>
    </row>
    <row r="38" spans="1:17" ht="20.100000000000001" customHeight="1">
      <c r="A38" s="233"/>
      <c r="B38" s="241" t="s">
        <v>311</v>
      </c>
      <c r="C38" s="246"/>
      <c r="D38" s="253">
        <v>56070</v>
      </c>
      <c r="E38" s="264">
        <v>50600</v>
      </c>
      <c r="F38" s="264">
        <v>48618</v>
      </c>
      <c r="G38" s="264">
        <v>39725</v>
      </c>
      <c r="H38" s="264">
        <v>41864</v>
      </c>
      <c r="I38" s="264">
        <v>37989</v>
      </c>
      <c r="J38" s="264">
        <v>37763</v>
      </c>
      <c r="K38" s="264">
        <v>43604</v>
      </c>
      <c r="L38" s="264">
        <v>44952</v>
      </c>
      <c r="M38" s="264">
        <v>68514</v>
      </c>
      <c r="N38" s="264">
        <v>78848</v>
      </c>
      <c r="O38" s="275">
        <v>60369</v>
      </c>
      <c r="P38" s="285">
        <v>608918</v>
      </c>
      <c r="Q38" s="297"/>
    </row>
    <row r="39" spans="1:17" ht="20.100000000000001" customHeight="1">
      <c r="A39" s="235"/>
      <c r="B39" s="245"/>
      <c r="C39" s="251" t="s">
        <v>174</v>
      </c>
      <c r="D39" s="258">
        <v>105.23901061393923</v>
      </c>
      <c r="E39" s="269">
        <v>100.9371314683608</v>
      </c>
      <c r="F39" s="269">
        <v>98.238729550079157</v>
      </c>
      <c r="G39" s="269">
        <v>87.929978209024782</v>
      </c>
      <c r="H39" s="269">
        <v>111.8344107001042</v>
      </c>
      <c r="I39" s="269">
        <v>97.329167179391163</v>
      </c>
      <c r="J39" s="269">
        <v>123.78869105052274</v>
      </c>
      <c r="K39" s="269">
        <v>112.01260612602073</v>
      </c>
      <c r="L39" s="269">
        <v>67.63437140179505</v>
      </c>
      <c r="M39" s="269">
        <v>93.523180082935724</v>
      </c>
      <c r="N39" s="269">
        <v>90.639602498891605</v>
      </c>
      <c r="O39" s="280">
        <v>78.26698350743456</v>
      </c>
      <c r="P39" s="290">
        <v>93.994544962412888</v>
      </c>
      <c r="Q39" s="297"/>
    </row>
    <row r="40" spans="1:17" ht="20.100000000000001" customHeight="1">
      <c r="A40" s="233" t="s">
        <v>149</v>
      </c>
      <c r="B40" s="243" t="s">
        <v>309</v>
      </c>
      <c r="C40" s="252"/>
      <c r="D40" s="259">
        <v>73018.2</v>
      </c>
      <c r="E40" s="270">
        <v>87707.8</v>
      </c>
      <c r="F40" s="270">
        <v>66741.600000000006</v>
      </c>
      <c r="G40" s="270">
        <v>71496</v>
      </c>
      <c r="H40" s="270">
        <v>73239</v>
      </c>
      <c r="I40" s="270">
        <v>87607.6</v>
      </c>
      <c r="J40" s="270">
        <v>67367</v>
      </c>
      <c r="K40" s="270">
        <v>85611.2</v>
      </c>
      <c r="L40" s="270">
        <v>41566</v>
      </c>
      <c r="M40" s="270">
        <v>64965</v>
      </c>
      <c r="N40" s="270">
        <v>50026</v>
      </c>
      <c r="O40" s="281">
        <v>56050</v>
      </c>
      <c r="P40" s="291">
        <v>825395.39999999991</v>
      </c>
      <c r="Q40" s="296"/>
    </row>
    <row r="41" spans="1:17" ht="20.100000000000001" customHeight="1">
      <c r="A41" s="233"/>
      <c r="B41" s="242"/>
      <c r="C41" s="247" t="s">
        <v>174</v>
      </c>
      <c r="D41" s="255">
        <v>73.197533958197582</v>
      </c>
      <c r="E41" s="266">
        <v>69.003666231334478</v>
      </c>
      <c r="F41" s="266">
        <v>67.555645528619877</v>
      </c>
      <c r="G41" s="266">
        <v>74.657755965122959</v>
      </c>
      <c r="H41" s="266">
        <v>87.721882860222777</v>
      </c>
      <c r="I41" s="266">
        <v>98.124593983109705</v>
      </c>
      <c r="J41" s="266">
        <v>82.090807174887885</v>
      </c>
      <c r="K41" s="266">
        <v>82.518409993445658</v>
      </c>
      <c r="L41" s="266">
        <v>33.761381450165288</v>
      </c>
      <c r="M41" s="266">
        <v>45.522707047207959</v>
      </c>
      <c r="N41" s="266">
        <v>35.646795593495703</v>
      </c>
      <c r="O41" s="277">
        <v>40.548948114709034</v>
      </c>
      <c r="P41" s="287">
        <v>62.32235500382437</v>
      </c>
      <c r="Q41" s="298"/>
    </row>
    <row r="42" spans="1:17" ht="20.100000000000001" customHeight="1">
      <c r="A42" s="233"/>
      <c r="B42" s="241" t="s">
        <v>310</v>
      </c>
      <c r="C42" s="248"/>
      <c r="D42" s="253">
        <v>727.13312571386314</v>
      </c>
      <c r="E42" s="264">
        <v>702.28934028672472</v>
      </c>
      <c r="F42" s="264">
        <v>643.43605787095294</v>
      </c>
      <c r="G42" s="264">
        <v>504.89719704598861</v>
      </c>
      <c r="H42" s="264">
        <v>458.66325318477863</v>
      </c>
      <c r="I42" s="264">
        <v>440.16101342805871</v>
      </c>
      <c r="J42" s="264">
        <v>475.44060148143751</v>
      </c>
      <c r="K42" s="264">
        <v>524.02106266469809</v>
      </c>
      <c r="L42" s="264">
        <v>708.00052927873742</v>
      </c>
      <c r="M42" s="264">
        <v>740.85907796505808</v>
      </c>
      <c r="N42" s="264">
        <v>858.59958821412863</v>
      </c>
      <c r="O42" s="275">
        <v>743.54642283675287</v>
      </c>
      <c r="P42" s="285">
        <v>611.78387231137958</v>
      </c>
      <c r="Q42" s="298"/>
    </row>
    <row r="43" spans="1:17" ht="20.100000000000001" customHeight="1">
      <c r="A43" s="233"/>
      <c r="B43" s="242"/>
      <c r="C43" s="247" t="s">
        <v>174</v>
      </c>
      <c r="D43" s="262">
        <v>121.09341277637427</v>
      </c>
      <c r="E43" s="273">
        <v>127.77812903481609</v>
      </c>
      <c r="F43" s="273">
        <v>113.7389288044134</v>
      </c>
      <c r="G43" s="273">
        <v>95.710977127318898</v>
      </c>
      <c r="H43" s="273">
        <v>86.962549104097846</v>
      </c>
      <c r="I43" s="273">
        <v>88.762167672867022</v>
      </c>
      <c r="J43" s="273">
        <v>116.98174827759816</v>
      </c>
      <c r="K43" s="273">
        <v>132.96862856982264</v>
      </c>
      <c r="L43" s="273">
        <v>125.80596169305416</v>
      </c>
      <c r="M43" s="273">
        <v>129.44738461239916</v>
      </c>
      <c r="N43" s="273">
        <v>117.56541121537782</v>
      </c>
      <c r="O43" s="284">
        <v>94.765362648274618</v>
      </c>
      <c r="P43" s="294">
        <v>106.52349350583647</v>
      </c>
      <c r="Q43" s="298"/>
    </row>
    <row r="44" spans="1:17" ht="20.100000000000001" customHeight="1">
      <c r="A44" s="233"/>
      <c r="B44" s="241" t="s">
        <v>311</v>
      </c>
      <c r="C44" s="246"/>
      <c r="D44" s="253">
        <v>53094</v>
      </c>
      <c r="E44" s="264">
        <v>61596</v>
      </c>
      <c r="F44" s="264">
        <v>42944</v>
      </c>
      <c r="G44" s="264">
        <v>36098</v>
      </c>
      <c r="H44" s="264">
        <v>33592</v>
      </c>
      <c r="I44" s="264">
        <v>38561</v>
      </c>
      <c r="J44" s="264">
        <v>32029</v>
      </c>
      <c r="K44" s="264">
        <v>44862</v>
      </c>
      <c r="L44" s="264">
        <v>29429</v>
      </c>
      <c r="M44" s="264">
        <v>48130</v>
      </c>
      <c r="N44" s="264">
        <v>42952</v>
      </c>
      <c r="O44" s="275">
        <v>41676</v>
      </c>
      <c r="P44" s="285">
        <v>504964</v>
      </c>
      <c r="Q44" s="298"/>
    </row>
    <row r="45" spans="1:17" ht="20.100000000000001" customHeight="1">
      <c r="A45" s="233"/>
      <c r="B45" s="243"/>
      <c r="C45" s="249" t="s">
        <v>174</v>
      </c>
      <c r="D45" s="260">
        <v>88.637391938126925</v>
      </c>
      <c r="E45" s="271">
        <v>88.17159367582839</v>
      </c>
      <c r="F45" s="271">
        <v>76.837067571158869</v>
      </c>
      <c r="G45" s="271">
        <v>71.455667735548388</v>
      </c>
      <c r="H45" s="271">
        <v>76.285185457360413</v>
      </c>
      <c r="I45" s="271">
        <v>87.097516639607818</v>
      </c>
      <c r="J45" s="271">
        <v>96.03126140837584</v>
      </c>
      <c r="K45" s="271">
        <v>109.72359808590815</v>
      </c>
      <c r="L45" s="271">
        <v>42.473830614240832</v>
      </c>
      <c r="M45" s="271">
        <v>58.927953677375037</v>
      </c>
      <c r="N45" s="271">
        <v>41.908301824598411</v>
      </c>
      <c r="O45" s="282">
        <v>38.426357730964725</v>
      </c>
      <c r="P45" s="292">
        <v>66.38794978518321</v>
      </c>
      <c r="Q45" s="298"/>
    </row>
    <row r="46" spans="1:17" ht="20.100000000000001" customHeight="1">
      <c r="A46" s="234" t="s">
        <v>151</v>
      </c>
      <c r="B46" s="244" t="s">
        <v>309</v>
      </c>
      <c r="C46" s="250"/>
      <c r="D46" s="257">
        <v>21843.6</v>
      </c>
      <c r="E46" s="268">
        <v>16597.600000000002</v>
      </c>
      <c r="F46" s="268">
        <v>18518.399999999998</v>
      </c>
      <c r="G46" s="268">
        <v>18500.799999999996</v>
      </c>
      <c r="H46" s="268">
        <v>21903.2</v>
      </c>
      <c r="I46" s="268">
        <v>22772.800000000003</v>
      </c>
      <c r="J46" s="268">
        <v>19079.400000000001</v>
      </c>
      <c r="K46" s="268">
        <v>19672.400000000001</v>
      </c>
      <c r="L46" s="268">
        <v>12211.8</v>
      </c>
      <c r="M46" s="268">
        <v>29704.6</v>
      </c>
      <c r="N46" s="268">
        <v>28958.500000000004</v>
      </c>
      <c r="O46" s="279">
        <v>23183.5</v>
      </c>
      <c r="P46" s="289">
        <v>252946.59999999998</v>
      </c>
      <c r="Q46" s="296"/>
    </row>
    <row r="47" spans="1:17" ht="20.100000000000001" customHeight="1">
      <c r="A47" s="233"/>
      <c r="B47" s="242"/>
      <c r="C47" s="247" t="s">
        <v>174</v>
      </c>
      <c r="D47" s="255">
        <v>92.82982304044063</v>
      </c>
      <c r="E47" s="266">
        <v>59.741419027873768</v>
      </c>
      <c r="F47" s="266">
        <v>75.217507859527686</v>
      </c>
      <c r="G47" s="266">
        <v>64.081799477669307</v>
      </c>
      <c r="H47" s="266">
        <v>82.396755772573044</v>
      </c>
      <c r="I47" s="266">
        <v>94.81160747741373</v>
      </c>
      <c r="J47" s="266">
        <v>81.709792635609119</v>
      </c>
      <c r="K47" s="266">
        <v>82.467951673891008</v>
      </c>
      <c r="L47" s="266">
        <v>42.844662748881674</v>
      </c>
      <c r="M47" s="266">
        <v>95.234522779006767</v>
      </c>
      <c r="N47" s="266">
        <v>78.739932676045626</v>
      </c>
      <c r="O47" s="277">
        <v>95.040051817294838</v>
      </c>
      <c r="P47" s="287">
        <v>78.196815017452678</v>
      </c>
      <c r="Q47" s="298"/>
    </row>
    <row r="48" spans="1:17" ht="20.100000000000001" customHeight="1">
      <c r="A48" s="233"/>
      <c r="B48" s="241" t="s">
        <v>310</v>
      </c>
      <c r="C48" s="248"/>
      <c r="D48" s="253">
        <v>704.15279532677755</v>
      </c>
      <c r="E48" s="264">
        <v>716.55721309104922</v>
      </c>
      <c r="F48" s="264">
        <v>655.24985959910146</v>
      </c>
      <c r="G48" s="264">
        <v>566.50793479200911</v>
      </c>
      <c r="H48" s="264">
        <v>539.7207713941342</v>
      </c>
      <c r="I48" s="264">
        <v>523.70349715450004</v>
      </c>
      <c r="J48" s="264">
        <v>537.76717297189634</v>
      </c>
      <c r="K48" s="264">
        <v>653.53627417091957</v>
      </c>
      <c r="L48" s="264">
        <v>726.14356605905766</v>
      </c>
      <c r="M48" s="264">
        <v>676.61022198582032</v>
      </c>
      <c r="N48" s="264">
        <v>669.72488215895157</v>
      </c>
      <c r="O48" s="275">
        <v>657.07999223585739</v>
      </c>
      <c r="P48" s="285">
        <v>633.91916712855607</v>
      </c>
      <c r="Q48" s="298"/>
    </row>
    <row r="49" spans="1:17" ht="20.100000000000001" customHeight="1">
      <c r="A49" s="233"/>
      <c r="B49" s="242"/>
      <c r="C49" s="247" t="s">
        <v>174</v>
      </c>
      <c r="D49" s="255">
        <v>120.94069090779347</v>
      </c>
      <c r="E49" s="266">
        <v>131.59779683823572</v>
      </c>
      <c r="F49" s="266">
        <v>112.844819549722</v>
      </c>
      <c r="G49" s="266">
        <v>99.215775780259392</v>
      </c>
      <c r="H49" s="266">
        <v>95.763973708537392</v>
      </c>
      <c r="I49" s="266">
        <v>93.235703230634357</v>
      </c>
      <c r="J49" s="266">
        <v>99.503314650526988</v>
      </c>
      <c r="K49" s="266">
        <v>116.66488117379659</v>
      </c>
      <c r="L49" s="266">
        <v>115.28007269187499</v>
      </c>
      <c r="M49" s="266">
        <v>119.8240070896867</v>
      </c>
      <c r="N49" s="266">
        <v>102.36434536731144</v>
      </c>
      <c r="O49" s="277">
        <v>86.317031870700163</v>
      </c>
      <c r="P49" s="287">
        <v>106.65493982364625</v>
      </c>
      <c r="Q49" s="298"/>
    </row>
    <row r="50" spans="1:17" ht="20.100000000000001" customHeight="1">
      <c r="A50" s="233"/>
      <c r="B50" s="241" t="s">
        <v>311</v>
      </c>
      <c r="C50" s="246"/>
      <c r="D50" s="253">
        <v>15381</v>
      </c>
      <c r="E50" s="264">
        <v>11893</v>
      </c>
      <c r="F50" s="264">
        <v>12134</v>
      </c>
      <c r="G50" s="264">
        <v>10481</v>
      </c>
      <c r="H50" s="264">
        <v>11822</v>
      </c>
      <c r="I50" s="264">
        <v>11926</v>
      </c>
      <c r="J50" s="264">
        <v>10260</v>
      </c>
      <c r="K50" s="264">
        <v>12857</v>
      </c>
      <c r="L50" s="264">
        <v>8868</v>
      </c>
      <c r="M50" s="264">
        <v>20098</v>
      </c>
      <c r="N50" s="264">
        <v>19394</v>
      </c>
      <c r="O50" s="275">
        <v>15233</v>
      </c>
      <c r="P50" s="285">
        <v>160348</v>
      </c>
      <c r="Q50" s="298"/>
    </row>
    <row r="51" spans="1:17" ht="20.100000000000001" customHeight="1">
      <c r="A51" s="236"/>
      <c r="B51" s="242"/>
      <c r="C51" s="247" t="s">
        <v>174</v>
      </c>
      <c r="D51" s="255">
        <v>112.26902935359094</v>
      </c>
      <c r="E51" s="266">
        <v>78.618391240580422</v>
      </c>
      <c r="F51" s="266">
        <v>84.879061013882009</v>
      </c>
      <c r="G51" s="266">
        <v>63.579254485719815</v>
      </c>
      <c r="H51" s="266">
        <v>78.906407534734612</v>
      </c>
      <c r="I51" s="266">
        <v>88.398268975835421</v>
      </c>
      <c r="J51" s="266">
        <v>81.303952066503257</v>
      </c>
      <c r="K51" s="266">
        <v>96.211137826808951</v>
      </c>
      <c r="L51" s="266">
        <v>49.391358361499485</v>
      </c>
      <c r="M51" s="266">
        <v>114.11382132654637</v>
      </c>
      <c r="N51" s="266">
        <v>80.601616626495868</v>
      </c>
      <c r="O51" s="277">
        <v>82.035751817064323</v>
      </c>
      <c r="P51" s="287">
        <v>83.400766000872125</v>
      </c>
      <c r="Q51" s="298"/>
    </row>
    <row r="52" spans="1:17" ht="20.100000000000001" customHeight="1">
      <c r="A52" s="232" t="s">
        <v>176</v>
      </c>
      <c r="B52" s="241" t="s">
        <v>309</v>
      </c>
      <c r="C52" s="246"/>
      <c r="D52" s="263"/>
      <c r="E52" s="264"/>
      <c r="F52" s="274"/>
      <c r="G52" s="274"/>
      <c r="H52" s="264"/>
      <c r="I52" s="274"/>
      <c r="J52" s="264"/>
      <c r="K52" s="274"/>
      <c r="L52" s="274"/>
      <c r="M52" s="264"/>
      <c r="N52" s="264"/>
      <c r="O52" s="275"/>
      <c r="P52" s="285"/>
      <c r="Q52" s="296"/>
    </row>
    <row r="53" spans="1:17" ht="20.100000000000001" customHeight="1">
      <c r="A53" s="233"/>
      <c r="B53" s="242"/>
      <c r="C53" s="247" t="s">
        <v>174</v>
      </c>
      <c r="D53" s="255"/>
      <c r="E53" s="266"/>
      <c r="F53" s="266"/>
      <c r="G53" s="266"/>
      <c r="H53" s="266"/>
      <c r="I53" s="266"/>
      <c r="J53" s="266"/>
      <c r="K53" s="266"/>
      <c r="L53" s="266"/>
      <c r="M53" s="266"/>
      <c r="N53" s="266"/>
      <c r="O53" s="277"/>
      <c r="P53" s="287"/>
      <c r="Q53" s="298"/>
    </row>
    <row r="54" spans="1:17" ht="20.100000000000001" customHeight="1">
      <c r="A54" s="237" t="s">
        <v>226</v>
      </c>
      <c r="B54" s="241" t="s">
        <v>310</v>
      </c>
      <c r="C54" s="248"/>
      <c r="D54" s="263"/>
      <c r="E54" s="264"/>
      <c r="F54" s="274"/>
      <c r="G54" s="274"/>
      <c r="H54" s="264"/>
      <c r="I54" s="274"/>
      <c r="J54" s="264"/>
      <c r="K54" s="274"/>
      <c r="L54" s="274"/>
      <c r="M54" s="264"/>
      <c r="N54" s="264"/>
      <c r="O54" s="275"/>
      <c r="P54" s="285"/>
      <c r="Q54" s="298"/>
    </row>
    <row r="55" spans="1:17" ht="20.100000000000001" customHeight="1">
      <c r="A55" s="237"/>
      <c r="B55" s="242"/>
      <c r="C55" s="247" t="s">
        <v>174</v>
      </c>
      <c r="D55" s="255"/>
      <c r="E55" s="266"/>
      <c r="F55" s="266"/>
      <c r="G55" s="266"/>
      <c r="H55" s="266"/>
      <c r="I55" s="266"/>
      <c r="J55" s="266"/>
      <c r="K55" s="266"/>
      <c r="L55" s="266"/>
      <c r="M55" s="266"/>
      <c r="N55" s="266"/>
      <c r="O55" s="277"/>
      <c r="P55" s="287"/>
      <c r="Q55" s="298"/>
    </row>
    <row r="56" spans="1:17" ht="20.100000000000001" customHeight="1">
      <c r="A56" s="233"/>
      <c r="B56" s="241" t="s">
        <v>311</v>
      </c>
      <c r="C56" s="246"/>
      <c r="D56" s="263"/>
      <c r="E56" s="264"/>
      <c r="F56" s="274"/>
      <c r="G56" s="274"/>
      <c r="H56" s="264"/>
      <c r="I56" s="274"/>
      <c r="J56" s="264"/>
      <c r="K56" s="274"/>
      <c r="L56" s="274"/>
      <c r="M56" s="264"/>
      <c r="N56" s="264"/>
      <c r="O56" s="275"/>
      <c r="P56" s="285"/>
      <c r="Q56" s="298"/>
    </row>
    <row r="57" spans="1:17" ht="20.100000000000001" customHeight="1">
      <c r="A57" s="233"/>
      <c r="B57" s="243"/>
      <c r="C57" s="249" t="s">
        <v>174</v>
      </c>
      <c r="D57" s="260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82"/>
      <c r="P57" s="292"/>
      <c r="Q57" s="298"/>
    </row>
    <row r="58" spans="1:17" ht="20.100000000000001" customHeight="1">
      <c r="A58" s="238" t="s">
        <v>6</v>
      </c>
      <c r="B58" s="244" t="s">
        <v>309</v>
      </c>
      <c r="C58" s="250"/>
      <c r="D58" s="257"/>
      <c r="E58" s="268"/>
      <c r="F58" s="268"/>
      <c r="G58" s="268"/>
      <c r="H58" s="268"/>
      <c r="I58" s="268"/>
      <c r="J58" s="268"/>
      <c r="K58" s="268"/>
      <c r="L58" s="268"/>
      <c r="M58" s="268"/>
      <c r="N58" s="268"/>
      <c r="O58" s="279"/>
      <c r="P58" s="289"/>
      <c r="Q58" s="296"/>
    </row>
    <row r="59" spans="1:17" ht="20.100000000000001" customHeight="1">
      <c r="A59" s="239"/>
      <c r="B59" s="242"/>
      <c r="C59" s="247" t="s">
        <v>174</v>
      </c>
      <c r="D59" s="255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77"/>
      <c r="P59" s="287"/>
      <c r="Q59" s="298"/>
    </row>
    <row r="60" spans="1:17" ht="20.100000000000001" customHeight="1">
      <c r="A60" s="237" t="s">
        <v>226</v>
      </c>
      <c r="B60" s="241" t="s">
        <v>310</v>
      </c>
      <c r="C60" s="248"/>
      <c r="D60" s="253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275"/>
      <c r="P60" s="285"/>
      <c r="Q60" s="298"/>
    </row>
    <row r="61" spans="1:17" ht="20.100000000000001" customHeight="1">
      <c r="A61" s="237"/>
      <c r="B61" s="242"/>
      <c r="C61" s="247" t="s">
        <v>174</v>
      </c>
      <c r="D61" s="255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77"/>
      <c r="P61" s="287"/>
      <c r="Q61" s="298"/>
    </row>
    <row r="62" spans="1:17" ht="20.100000000000001" customHeight="1">
      <c r="A62" s="233"/>
      <c r="B62" s="241" t="s">
        <v>311</v>
      </c>
      <c r="C62" s="246"/>
      <c r="D62" s="253"/>
      <c r="E62" s="264"/>
      <c r="F62" s="264"/>
      <c r="G62" s="264"/>
      <c r="H62" s="264"/>
      <c r="I62" s="264"/>
      <c r="J62" s="264"/>
      <c r="K62" s="264"/>
      <c r="L62" s="264"/>
      <c r="M62" s="264"/>
      <c r="N62" s="264"/>
      <c r="O62" s="275"/>
      <c r="P62" s="285"/>
      <c r="Q62" s="298"/>
    </row>
    <row r="63" spans="1:17" ht="20.100000000000001" customHeight="1">
      <c r="A63" s="235"/>
      <c r="B63" s="245"/>
      <c r="C63" s="251" t="s">
        <v>174</v>
      </c>
      <c r="D63" s="258"/>
      <c r="E63" s="269"/>
      <c r="F63" s="269"/>
      <c r="G63" s="269"/>
      <c r="H63" s="269"/>
      <c r="I63" s="269"/>
      <c r="J63" s="269"/>
      <c r="K63" s="269"/>
      <c r="L63" s="269"/>
      <c r="M63" s="269"/>
      <c r="N63" s="269"/>
      <c r="O63" s="280"/>
      <c r="P63" s="290"/>
      <c r="Q63" s="298"/>
    </row>
    <row r="64" spans="1:17" ht="20.100000000000001" customHeight="1">
      <c r="A64" s="233" t="s">
        <v>29</v>
      </c>
      <c r="B64" s="243" t="s">
        <v>309</v>
      </c>
      <c r="C64" s="252"/>
      <c r="D64" s="259">
        <v>286</v>
      </c>
      <c r="E64" s="270">
        <v>211</v>
      </c>
      <c r="F64" s="270">
        <v>251</v>
      </c>
      <c r="G64" s="270">
        <v>233</v>
      </c>
      <c r="H64" s="270">
        <v>282</v>
      </c>
      <c r="I64" s="270">
        <v>445</v>
      </c>
      <c r="J64" s="270">
        <v>326</v>
      </c>
      <c r="K64" s="270">
        <v>224</v>
      </c>
      <c r="L64" s="270">
        <v>217</v>
      </c>
      <c r="M64" s="270">
        <v>271</v>
      </c>
      <c r="N64" s="270">
        <v>210</v>
      </c>
      <c r="O64" s="281">
        <v>248</v>
      </c>
      <c r="P64" s="291">
        <v>3204</v>
      </c>
      <c r="Q64" s="296"/>
    </row>
    <row r="65" spans="1:17" ht="20.100000000000001" customHeight="1">
      <c r="A65" s="233"/>
      <c r="B65" s="242"/>
      <c r="C65" s="247" t="s">
        <v>174</v>
      </c>
      <c r="D65" s="255">
        <v>88.544891640866879</v>
      </c>
      <c r="E65" s="266">
        <v>61.159420289855071</v>
      </c>
      <c r="F65" s="266">
        <v>64.030612244897952</v>
      </c>
      <c r="G65" s="266">
        <v>60.362694300518136</v>
      </c>
      <c r="H65" s="266">
        <v>73.821989528795811</v>
      </c>
      <c r="I65" s="266">
        <v>114.57260556127704</v>
      </c>
      <c r="J65" s="266">
        <v>70.198105081826014</v>
      </c>
      <c r="K65" s="266">
        <v>62.569832402234638</v>
      </c>
      <c r="L65" s="266">
        <v>60.110803324099727</v>
      </c>
      <c r="M65" s="266">
        <v>77.207977207977208</v>
      </c>
      <c r="N65" s="266">
        <v>50.970873786407765</v>
      </c>
      <c r="O65" s="277">
        <v>46.616541353383454</v>
      </c>
      <c r="P65" s="287">
        <v>68.245718667461873</v>
      </c>
      <c r="Q65" s="298"/>
    </row>
    <row r="66" spans="1:17" ht="20.100000000000001" customHeight="1">
      <c r="A66" s="233"/>
      <c r="B66" s="241" t="s">
        <v>310</v>
      </c>
      <c r="C66" s="248"/>
      <c r="D66" s="253">
        <v>1487.3111888111889</v>
      </c>
      <c r="E66" s="264">
        <v>1541.1469194312797</v>
      </c>
      <c r="F66" s="264">
        <v>1524.6294820717133</v>
      </c>
      <c r="G66" s="264">
        <v>1504.8669527896996</v>
      </c>
      <c r="H66" s="264">
        <v>1506.9539007092199</v>
      </c>
      <c r="I66" s="264">
        <v>1223.5932584269663</v>
      </c>
      <c r="J66" s="264">
        <v>1273.6073619631902</v>
      </c>
      <c r="K66" s="264">
        <v>1505.8928571428571</v>
      </c>
      <c r="L66" s="264">
        <v>1520.7327188940092</v>
      </c>
      <c r="M66" s="264">
        <v>1572.9188191881919</v>
      </c>
      <c r="N66" s="264">
        <v>1581.0428571428572</v>
      </c>
      <c r="O66" s="275">
        <v>1507.5645161290322</v>
      </c>
      <c r="P66" s="285">
        <v>1456.9288389513108</v>
      </c>
      <c r="Q66" s="298"/>
    </row>
    <row r="67" spans="1:17" ht="20.100000000000001" customHeight="1">
      <c r="A67" s="233"/>
      <c r="B67" s="242"/>
      <c r="C67" s="247" t="s">
        <v>174</v>
      </c>
      <c r="D67" s="255">
        <v>95.314356627345447</v>
      </c>
      <c r="E67" s="266">
        <v>97.696872131964696</v>
      </c>
      <c r="F67" s="266">
        <v>97.186272391303405</v>
      </c>
      <c r="G67" s="266">
        <v>96.185974740827135</v>
      </c>
      <c r="H67" s="266">
        <v>96.53529751305463</v>
      </c>
      <c r="I67" s="266">
        <v>83.50117923573805</v>
      </c>
      <c r="J67" s="266">
        <v>93.952701271530714</v>
      </c>
      <c r="K67" s="266">
        <v>101.74548473224918</v>
      </c>
      <c r="L67" s="266">
        <v>97.90636953665927</v>
      </c>
      <c r="M67" s="266">
        <v>100.50453112923643</v>
      </c>
      <c r="N67" s="266">
        <v>104.23602090880037</v>
      </c>
      <c r="O67" s="277">
        <v>95.0254526108275</v>
      </c>
      <c r="P67" s="287">
        <v>95.384705138212027</v>
      </c>
      <c r="Q67" s="298"/>
    </row>
    <row r="68" spans="1:17" ht="20.100000000000001" customHeight="1">
      <c r="A68" s="233"/>
      <c r="B68" s="241" t="s">
        <v>311</v>
      </c>
      <c r="C68" s="246"/>
      <c r="D68" s="253">
        <v>425</v>
      </c>
      <c r="E68" s="264">
        <v>325</v>
      </c>
      <c r="F68" s="264">
        <v>383</v>
      </c>
      <c r="G68" s="264">
        <v>351</v>
      </c>
      <c r="H68" s="264">
        <v>425</v>
      </c>
      <c r="I68" s="264">
        <v>544</v>
      </c>
      <c r="J68" s="264">
        <v>415</v>
      </c>
      <c r="K68" s="264">
        <v>337</v>
      </c>
      <c r="L68" s="264">
        <v>330</v>
      </c>
      <c r="M68" s="264">
        <v>426</v>
      </c>
      <c r="N68" s="264">
        <v>332</v>
      </c>
      <c r="O68" s="275">
        <v>374</v>
      </c>
      <c r="P68" s="285">
        <v>4668</v>
      </c>
      <c r="Q68" s="298"/>
    </row>
    <row r="69" spans="1:17" ht="20.100000000000001" customHeight="1">
      <c r="A69" s="233"/>
      <c r="B69" s="243"/>
      <c r="C69" s="249" t="s">
        <v>174</v>
      </c>
      <c r="D69" s="260">
        <v>84.395993793872435</v>
      </c>
      <c r="E69" s="271">
        <v>59.750840637230581</v>
      </c>
      <c r="F69" s="271">
        <v>62.228965230145796</v>
      </c>
      <c r="G69" s="271">
        <v>58.060445892779079</v>
      </c>
      <c r="H69" s="271">
        <v>71.264277221679066</v>
      </c>
      <c r="I69" s="271">
        <v>95.669476724777127</v>
      </c>
      <c r="J69" s="271">
        <v>65.953015965803218</v>
      </c>
      <c r="K69" s="271">
        <v>63.661979273809543</v>
      </c>
      <c r="L69" s="271">
        <v>58.852305233947547</v>
      </c>
      <c r="M69" s="271">
        <v>77.597515487245204</v>
      </c>
      <c r="N69" s="271">
        <v>53.130010657398252</v>
      </c>
      <c r="O69" s="282">
        <v>44.297579412566201</v>
      </c>
      <c r="P69" s="292">
        <v>65.09597752041222</v>
      </c>
      <c r="Q69" s="298"/>
    </row>
    <row r="70" spans="1:17" ht="20.100000000000001" customHeight="1">
      <c r="A70" s="234" t="s">
        <v>177</v>
      </c>
      <c r="B70" s="244" t="s">
        <v>309</v>
      </c>
      <c r="C70" s="250"/>
      <c r="D70" s="257">
        <v>489</v>
      </c>
      <c r="E70" s="268">
        <v>546</v>
      </c>
      <c r="F70" s="268">
        <v>567</v>
      </c>
      <c r="G70" s="268">
        <v>498</v>
      </c>
      <c r="H70" s="268">
        <v>81</v>
      </c>
      <c r="I70" s="268">
        <v>18</v>
      </c>
      <c r="J70" s="268">
        <v>18</v>
      </c>
      <c r="K70" s="268">
        <v>18</v>
      </c>
      <c r="L70" s="268">
        <v>24</v>
      </c>
      <c r="M70" s="268">
        <v>495</v>
      </c>
      <c r="N70" s="268">
        <v>631.6</v>
      </c>
      <c r="O70" s="279">
        <v>765</v>
      </c>
      <c r="P70" s="289">
        <v>4150.6000000000004</v>
      </c>
      <c r="Q70" s="296"/>
    </row>
    <row r="71" spans="1:17" ht="20.100000000000001" customHeight="1">
      <c r="A71" s="233"/>
      <c r="B71" s="242"/>
      <c r="C71" s="247" t="s">
        <v>174</v>
      </c>
      <c r="D71" s="255">
        <v>152.33644859813086</v>
      </c>
      <c r="E71" s="266">
        <v>158.72093023255815</v>
      </c>
      <c r="F71" s="266">
        <v>137.02271628806187</v>
      </c>
      <c r="G71" s="266">
        <v>152.29357798165137</v>
      </c>
      <c r="H71" s="266">
        <v>158.8235294117647</v>
      </c>
      <c r="I71" s="266">
        <v>35.294117647058826</v>
      </c>
      <c r="J71" s="266">
        <v>46.153846153846153</v>
      </c>
      <c r="K71" s="266">
        <v>85.714285714285708</v>
      </c>
      <c r="L71" s="266">
        <v>61.53846153846154</v>
      </c>
      <c r="M71" s="266">
        <v>147.32142857142858</v>
      </c>
      <c r="N71" s="266">
        <v>113.1899641577061</v>
      </c>
      <c r="O71" s="277">
        <v>135.73456352022711</v>
      </c>
      <c r="P71" s="287">
        <v>135.44576426054041</v>
      </c>
      <c r="Q71" s="298"/>
    </row>
    <row r="72" spans="1:17" ht="20.100000000000001" customHeight="1">
      <c r="A72" s="233"/>
      <c r="B72" s="241" t="s">
        <v>310</v>
      </c>
      <c r="C72" s="248"/>
      <c r="D72" s="253">
        <v>754.601226993865</v>
      </c>
      <c r="E72" s="264">
        <v>752.74725274725279</v>
      </c>
      <c r="F72" s="264">
        <v>752.38095238095241</v>
      </c>
      <c r="G72" s="264">
        <v>751.20481927710841</v>
      </c>
      <c r="H72" s="264">
        <v>766.66666666666663</v>
      </c>
      <c r="I72" s="264">
        <v>800</v>
      </c>
      <c r="J72" s="264">
        <v>800</v>
      </c>
      <c r="K72" s="264">
        <v>800</v>
      </c>
      <c r="L72" s="264">
        <v>800</v>
      </c>
      <c r="M72" s="264">
        <v>738.969696969697</v>
      </c>
      <c r="N72" s="264">
        <v>740.65864471184295</v>
      </c>
      <c r="O72" s="275">
        <v>727.25490196078431</v>
      </c>
      <c r="P72" s="285">
        <v>745.70905411265835</v>
      </c>
      <c r="Q72" s="298"/>
    </row>
    <row r="73" spans="1:17" ht="20.100000000000001" customHeight="1">
      <c r="A73" s="233"/>
      <c r="B73" s="242"/>
      <c r="C73" s="247" t="s">
        <v>174</v>
      </c>
      <c r="D73" s="255">
        <v>99.928627832108361</v>
      </c>
      <c r="E73" s="266">
        <v>100.24973091175183</v>
      </c>
      <c r="F73" s="266">
        <v>99.83493285080587</v>
      </c>
      <c r="G73" s="266">
        <v>99.491282261488237</v>
      </c>
      <c r="H73" s="266">
        <v>97.994987468671667</v>
      </c>
      <c r="I73" s="266">
        <v>100</v>
      </c>
      <c r="J73" s="266">
        <v>100</v>
      </c>
      <c r="K73" s="266">
        <v>100</v>
      </c>
      <c r="L73" s="266">
        <v>100</v>
      </c>
      <c r="M73" s="266">
        <v>99.357270180799588</v>
      </c>
      <c r="N73" s="266">
        <v>102.00852122651077</v>
      </c>
      <c r="O73" s="277">
        <v>96.834450657980071</v>
      </c>
      <c r="P73" s="287">
        <v>99.454703240783331</v>
      </c>
      <c r="Q73" s="298"/>
    </row>
    <row r="74" spans="1:17" ht="20.100000000000001" customHeight="1">
      <c r="A74" s="233"/>
      <c r="B74" s="241" t="s">
        <v>311</v>
      </c>
      <c r="C74" s="246"/>
      <c r="D74" s="253">
        <v>369</v>
      </c>
      <c r="E74" s="264">
        <v>411</v>
      </c>
      <c r="F74" s="264">
        <v>427</v>
      </c>
      <c r="G74" s="264">
        <v>374</v>
      </c>
      <c r="H74" s="264">
        <v>62</v>
      </c>
      <c r="I74" s="264">
        <v>14</v>
      </c>
      <c r="J74" s="264">
        <v>14</v>
      </c>
      <c r="K74" s="264">
        <v>14</v>
      </c>
      <c r="L74" s="264">
        <v>19</v>
      </c>
      <c r="M74" s="264">
        <v>366</v>
      </c>
      <c r="N74" s="264">
        <v>468</v>
      </c>
      <c r="O74" s="275">
        <v>556</v>
      </c>
      <c r="P74" s="285">
        <v>3095</v>
      </c>
      <c r="Q74" s="298"/>
    </row>
    <row r="75" spans="1:17" ht="20.100000000000001" customHeight="1">
      <c r="A75" s="236"/>
      <c r="B75" s="242"/>
      <c r="C75" s="247" t="s">
        <v>174</v>
      </c>
      <c r="D75" s="255">
        <v>152.22772277227722</v>
      </c>
      <c r="E75" s="266">
        <v>159.11730545876887</v>
      </c>
      <c r="F75" s="266">
        <v>136.7965367965368</v>
      </c>
      <c r="G75" s="266">
        <v>151.51883353584446</v>
      </c>
      <c r="H75" s="266">
        <v>155.63909774436092</v>
      </c>
      <c r="I75" s="266">
        <v>35.294117647058826</v>
      </c>
      <c r="J75" s="266">
        <v>46.153846153846153</v>
      </c>
      <c r="K75" s="266">
        <v>85.714285714285708</v>
      </c>
      <c r="L75" s="266">
        <v>61.53846153846154</v>
      </c>
      <c r="M75" s="266">
        <v>146.37454981992798</v>
      </c>
      <c r="N75" s="266">
        <v>115.46340861409354</v>
      </c>
      <c r="O75" s="277">
        <v>131.43781893781895</v>
      </c>
      <c r="P75" s="287">
        <v>134.70718289753142</v>
      </c>
      <c r="Q75" s="298"/>
    </row>
    <row r="76" spans="1:17" ht="20.100000000000001" customHeight="1">
      <c r="Q76" s="298"/>
    </row>
    <row r="77" spans="1:17" ht="20.100000000000001" customHeight="1">
      <c r="Q77" s="298"/>
    </row>
    <row r="78" spans="1:17" ht="20.100000000000001" customHeight="1">
      <c r="Q78" s="296"/>
    </row>
    <row r="79" spans="1:17" ht="20.100000000000001" customHeight="1">
      <c r="Q79" s="298"/>
    </row>
    <row r="80" spans="1:17" ht="20.100000000000001" customHeight="1">
      <c r="Q80" s="296"/>
    </row>
    <row r="81" spans="17:17" ht="20.100000000000001" customHeight="1">
      <c r="Q81" s="298"/>
    </row>
    <row r="82" spans="17:17" ht="20.100000000000001" customHeight="1">
      <c r="Q82" s="296"/>
    </row>
    <row r="83" spans="17:17" ht="20.100000000000001" customHeight="1">
      <c r="Q83" s="298"/>
    </row>
    <row r="84" spans="17:17" ht="20.100000000000001" customHeight="1">
      <c r="Q84" s="298"/>
    </row>
    <row r="85" spans="17:17" ht="20.100000000000001" customHeight="1">
      <c r="Q85" s="298"/>
    </row>
    <row r="86" spans="17:17" ht="20.100000000000001" customHeight="1">
      <c r="Q86" s="298"/>
    </row>
    <row r="87" spans="17:17" ht="20.100000000000001" customHeight="1">
      <c r="Q87" s="298"/>
    </row>
    <row r="88" spans="17:17" ht="20.100000000000001" customHeight="1">
      <c r="Q88" s="298"/>
    </row>
    <row r="89" spans="17:17" ht="20.100000000000001" customHeight="1">
      <c r="Q89" s="298"/>
    </row>
    <row r="90" spans="17:17" ht="14.25">
      <c r="Q90" s="296"/>
    </row>
    <row r="91" spans="17:17" ht="14.25">
      <c r="Q91" s="298"/>
    </row>
    <row r="92" spans="17:17" ht="14.25">
      <c r="Q92" s="296"/>
    </row>
    <row r="93" spans="17:17" ht="14.25">
      <c r="Q93" s="298"/>
    </row>
    <row r="94" spans="17:17" ht="14.25">
      <c r="Q94" s="296"/>
    </row>
    <row r="95" spans="17:17" ht="14.25">
      <c r="Q95" s="298"/>
    </row>
  </sheetData>
  <mergeCells count="85"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3:C3"/>
    <mergeCell ref="B4:C4"/>
    <mergeCell ref="B6:C6"/>
    <mergeCell ref="B8:C8"/>
    <mergeCell ref="B10:C10"/>
    <mergeCell ref="B12:C12"/>
    <mergeCell ref="B14:C14"/>
    <mergeCell ref="B16:C16"/>
    <mergeCell ref="B18:C18"/>
    <mergeCell ref="B20:C20"/>
    <mergeCell ref="B22:C22"/>
    <mergeCell ref="B24:C24"/>
    <mergeCell ref="B26:C26"/>
    <mergeCell ref="B28:C28"/>
    <mergeCell ref="B30:C30"/>
    <mergeCell ref="B32:C32"/>
    <mergeCell ref="B34:C34"/>
    <mergeCell ref="B36:C36"/>
    <mergeCell ref="B38:C38"/>
    <mergeCell ref="B40:C40"/>
    <mergeCell ref="B42:C42"/>
    <mergeCell ref="B44:C44"/>
    <mergeCell ref="B46:C46"/>
    <mergeCell ref="B48:C48"/>
    <mergeCell ref="B50:C50"/>
    <mergeCell ref="B52:C52"/>
    <mergeCell ref="B54:C54"/>
    <mergeCell ref="B56:C56"/>
    <mergeCell ref="B58:C58"/>
    <mergeCell ref="B60:C60"/>
    <mergeCell ref="B62:C62"/>
    <mergeCell ref="B64:C64"/>
    <mergeCell ref="B66:C66"/>
    <mergeCell ref="B68:C68"/>
    <mergeCell ref="B70:C70"/>
    <mergeCell ref="B72:C72"/>
    <mergeCell ref="B74:C74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</mergeCells>
  <phoneticPr fontId="2"/>
  <printOptions horizontalCentered="1"/>
  <pageMargins left="0.59055118110236227" right="0.19685039370078741" top="0.59055118110236227" bottom="0.39370078740157483" header="0.31496062992125984" footer="0.23622047244094488"/>
  <pageSetup paperSize="9" fitToWidth="1" fitToHeight="1" orientation="portrait"/>
  <headerFooter>
    <oddFooter xml:space="preserve">&amp;C- &amp;P -
</oddFooter>
  </headerFooter>
  <rowBreaks count="1" manualBreakCount="1">
    <brk id="51" max="15" man="1"/>
  </rowBreaks>
  <colBreaks count="1" manualBreakCount="1">
    <brk id="16" max="154" man="1"/>
  </colBreaks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</sheetPr>
  <dimension ref="A1:L265"/>
  <sheetViews>
    <sheetView view="pageBreakPreview" topLeftCell="A45" zoomScale="110" zoomScaleNormal="120" zoomScaleSheetLayoutView="110" workbookViewId="0">
      <selection activeCell="N64" sqref="N64"/>
    </sheetView>
  </sheetViews>
  <sheetFormatPr defaultColWidth="9" defaultRowHeight="13.5"/>
  <cols>
    <col min="1" max="1" width="9.625" style="76" customWidth="1"/>
    <col min="2" max="2" width="3.625" style="76" customWidth="1"/>
    <col min="3" max="3" width="6.625" style="76" customWidth="1"/>
    <col min="4" max="12" width="8.625" style="76" customWidth="1"/>
    <col min="13" max="16384" width="9" style="76"/>
  </cols>
  <sheetData>
    <row r="1" spans="1:12" s="1" customFormat="1" ht="20.100000000000001" customHeight="1">
      <c r="A1" s="81" t="s">
        <v>150</v>
      </c>
      <c r="C1" s="319"/>
    </row>
    <row r="2" spans="1:12" s="78" customFormat="1" ht="20.100000000000001" customHeight="1">
      <c r="C2" s="230"/>
    </row>
    <row r="3" spans="1:12" s="78" customFormat="1" ht="15" customHeight="1">
      <c r="A3" s="82"/>
      <c r="B3" s="91"/>
      <c r="C3" s="91"/>
      <c r="D3" s="325" t="s">
        <v>134</v>
      </c>
      <c r="E3" s="339"/>
      <c r="F3" s="351"/>
      <c r="G3" s="359" t="s">
        <v>135</v>
      </c>
      <c r="H3" s="365"/>
      <c r="I3" s="365"/>
      <c r="J3" s="375" t="s">
        <v>136</v>
      </c>
      <c r="K3" s="339"/>
      <c r="L3" s="351"/>
    </row>
    <row r="4" spans="1:12" s="78" customFormat="1" ht="15" customHeight="1">
      <c r="A4" s="83"/>
      <c r="B4" s="92"/>
      <c r="C4" s="92"/>
      <c r="D4" s="326" t="s">
        <v>138</v>
      </c>
      <c r="E4" s="340" t="s">
        <v>274</v>
      </c>
      <c r="F4" s="351" t="s">
        <v>139</v>
      </c>
      <c r="G4" s="360" t="s">
        <v>138</v>
      </c>
      <c r="H4" s="340" t="s">
        <v>269</v>
      </c>
      <c r="I4" s="366" t="s">
        <v>139</v>
      </c>
      <c r="J4" s="360" t="s">
        <v>138</v>
      </c>
      <c r="K4" s="340" t="s">
        <v>269</v>
      </c>
      <c r="L4" s="387" t="s">
        <v>139</v>
      </c>
    </row>
    <row r="5" spans="1:12" s="78" customFormat="1" ht="15" customHeight="1">
      <c r="A5" s="303" t="s">
        <v>62</v>
      </c>
      <c r="B5" s="241" t="s">
        <v>312</v>
      </c>
      <c r="C5" s="246"/>
      <c r="D5" s="327">
        <v>25521.429999999997</v>
      </c>
      <c r="E5" s="341">
        <v>29203.6</v>
      </c>
      <c r="F5" s="352">
        <f>+E5-D5</f>
        <v>3682.1700000000019</v>
      </c>
      <c r="G5" s="330">
        <v>8811</v>
      </c>
      <c r="H5" s="341">
        <v>46377</v>
      </c>
      <c r="I5" s="367">
        <f>+H5-G5</f>
        <v>37566</v>
      </c>
      <c r="J5" s="376">
        <f>+D5+G5</f>
        <v>34332.429999999993</v>
      </c>
      <c r="K5" s="341">
        <f>+E5+H5</f>
        <v>75580.600000000006</v>
      </c>
      <c r="L5" s="388">
        <f>+K5-J5</f>
        <v>41248.170000000013</v>
      </c>
    </row>
    <row r="6" spans="1:12" s="78" customFormat="1" ht="15" customHeight="1">
      <c r="A6" s="304" t="s">
        <v>178</v>
      </c>
      <c r="B6" s="313"/>
      <c r="C6" s="320" t="s">
        <v>141</v>
      </c>
      <c r="D6" s="328"/>
      <c r="E6" s="342">
        <f>E5/D5</f>
        <v>1.1442775737879893</v>
      </c>
      <c r="F6" s="353"/>
      <c r="G6" s="361"/>
      <c r="H6" s="347">
        <f>H5/G5</f>
        <v>5.2635342185903982</v>
      </c>
      <c r="I6" s="368"/>
      <c r="J6" s="377"/>
      <c r="K6" s="347">
        <f>K5/J5</f>
        <v>2.2014346202701067</v>
      </c>
      <c r="L6" s="389"/>
    </row>
    <row r="7" spans="1:12" s="78" customFormat="1" ht="15" customHeight="1">
      <c r="A7" s="305"/>
      <c r="B7" s="314"/>
      <c r="C7" s="321" t="s">
        <v>142</v>
      </c>
      <c r="D7" s="329">
        <f>+D5/J5</f>
        <v>0.7433621797233696</v>
      </c>
      <c r="E7" s="343">
        <f>+E5/K5</f>
        <v>0.38639015832105056</v>
      </c>
      <c r="F7" s="354"/>
      <c r="G7" s="329">
        <f>+G5/J5</f>
        <v>0.25663782027663062</v>
      </c>
      <c r="H7" s="343">
        <f>+H5/K5</f>
        <v>0.61360984167894927</v>
      </c>
      <c r="I7" s="369"/>
      <c r="J7" s="378"/>
      <c r="K7" s="385"/>
      <c r="L7" s="390"/>
    </row>
    <row r="8" spans="1:12" s="79" customFormat="1" ht="15" customHeight="1">
      <c r="A8" s="306"/>
      <c r="B8" s="241" t="s">
        <v>307</v>
      </c>
      <c r="C8" s="322"/>
      <c r="D8" s="330">
        <v>1229.5024612649058</v>
      </c>
      <c r="E8" s="344">
        <f>+E10*1000/E5</f>
        <v>695.29099152159324</v>
      </c>
      <c r="F8" s="352">
        <f>+E8-D8</f>
        <v>-534.21146974331259</v>
      </c>
      <c r="G8" s="330">
        <v>668</v>
      </c>
      <c r="H8" s="344">
        <f>+H10*1000/H5</f>
        <v>497.25079241865581</v>
      </c>
      <c r="I8" s="367">
        <f>+H8-G8</f>
        <v>-170.74920758134419</v>
      </c>
      <c r="J8" s="337">
        <f>+J10*1000/J5</f>
        <v>1085.3003996512921</v>
      </c>
      <c r="K8" s="344">
        <f>+K10*1000/K5</f>
        <v>573.7715763039721</v>
      </c>
      <c r="L8" s="388">
        <f>+K8-J8</f>
        <v>-511.52882334731999</v>
      </c>
    </row>
    <row r="9" spans="1:12" s="78" customFormat="1" ht="15" customHeight="1">
      <c r="A9" s="305"/>
      <c r="B9" s="315"/>
      <c r="C9" s="323" t="s">
        <v>141</v>
      </c>
      <c r="D9" s="331"/>
      <c r="E9" s="345">
        <f>E8/D8</f>
        <v>0.56550597776460032</v>
      </c>
      <c r="F9" s="354"/>
      <c r="G9" s="362"/>
      <c r="H9" s="347">
        <f>H8/G8</f>
        <v>0.74438741380038309</v>
      </c>
      <c r="I9" s="369"/>
      <c r="J9" s="379"/>
      <c r="K9" s="347">
        <f>K8/J8</f>
        <v>0.52867535706088875</v>
      </c>
      <c r="L9" s="389"/>
    </row>
    <row r="10" spans="1:12" s="79" customFormat="1" ht="15" customHeight="1">
      <c r="A10" s="306"/>
      <c r="B10" s="241" t="s">
        <v>68</v>
      </c>
      <c r="C10" s="322"/>
      <c r="D10" s="330">
        <v>31379</v>
      </c>
      <c r="E10" s="341">
        <v>20305</v>
      </c>
      <c r="F10" s="352">
        <f>+E10-D10</f>
        <v>-11074</v>
      </c>
      <c r="G10" s="330">
        <v>5882</v>
      </c>
      <c r="H10" s="341">
        <v>23061</v>
      </c>
      <c r="I10" s="367">
        <f>+H10-G10</f>
        <v>17179</v>
      </c>
      <c r="J10" s="376">
        <f>+D10+G10</f>
        <v>37261</v>
      </c>
      <c r="K10" s="341">
        <f>+E10+H10</f>
        <v>43366</v>
      </c>
      <c r="L10" s="388">
        <f>+K10-J10</f>
        <v>6105</v>
      </c>
    </row>
    <row r="11" spans="1:12" s="78" customFormat="1" ht="15" customHeight="1">
      <c r="A11" s="305"/>
      <c r="B11" s="316"/>
      <c r="C11" s="320" t="s">
        <v>141</v>
      </c>
      <c r="D11" s="332"/>
      <c r="E11" s="346">
        <f>E10/D10</f>
        <v>0.64708881736192991</v>
      </c>
      <c r="F11" s="355"/>
      <c r="G11" s="363"/>
      <c r="H11" s="346">
        <f>H10/G10</f>
        <v>3.920605236314179</v>
      </c>
      <c r="I11" s="370"/>
      <c r="J11" s="380"/>
      <c r="K11" s="346">
        <f>K10/J10</f>
        <v>1.1638442339175008</v>
      </c>
      <c r="L11" s="391"/>
    </row>
    <row r="12" spans="1:12" s="79" customFormat="1" ht="15" customHeight="1">
      <c r="A12" s="307" t="s">
        <v>179</v>
      </c>
      <c r="B12" s="244" t="s">
        <v>312</v>
      </c>
      <c r="C12" s="250"/>
      <c r="D12" s="333">
        <v>12509.3</v>
      </c>
      <c r="E12" s="344">
        <v>20348.8</v>
      </c>
      <c r="F12" s="356">
        <f>+E12-D12</f>
        <v>7839.5</v>
      </c>
      <c r="G12" s="333">
        <v>628.02</v>
      </c>
      <c r="H12" s="348">
        <v>1570.8000000000002</v>
      </c>
      <c r="I12" s="371">
        <f>+H12-G12</f>
        <v>942.7800000000002</v>
      </c>
      <c r="J12" s="381">
        <f>+D12+G12</f>
        <v>13137.32</v>
      </c>
      <c r="K12" s="341">
        <f>+E12+H12</f>
        <v>21919.6</v>
      </c>
      <c r="L12" s="388">
        <f>+K12-J12</f>
        <v>8782.2799999999988</v>
      </c>
    </row>
    <row r="13" spans="1:12" s="78" customFormat="1" ht="15" customHeight="1">
      <c r="A13" s="305"/>
      <c r="B13" s="313"/>
      <c r="C13" s="320" t="s">
        <v>141</v>
      </c>
      <c r="D13" s="334"/>
      <c r="E13" s="347">
        <f>E12/D12</f>
        <v>1.6266937398575461</v>
      </c>
      <c r="F13" s="357"/>
      <c r="G13" s="364"/>
      <c r="H13" s="347">
        <f>H12/G12</f>
        <v>2.5011942294831377</v>
      </c>
      <c r="I13" s="372"/>
      <c r="J13" s="377"/>
      <c r="K13" s="347">
        <f>K12/J12</f>
        <v>1.6684985978875446</v>
      </c>
      <c r="L13" s="389"/>
    </row>
    <row r="14" spans="1:12" s="78" customFormat="1" ht="15" customHeight="1">
      <c r="A14" s="305"/>
      <c r="B14" s="314"/>
      <c r="C14" s="321" t="s">
        <v>142</v>
      </c>
      <c r="D14" s="329">
        <f>+D12/J12</f>
        <v>0.95219572941817632</v>
      </c>
      <c r="E14" s="343">
        <f>+E12/K12</f>
        <v>0.92833810835964181</v>
      </c>
      <c r="F14" s="354"/>
      <c r="G14" s="329">
        <f>+G12/J12</f>
        <v>4.7804270581823384e-002</v>
      </c>
      <c r="H14" s="343">
        <f>+H12/K12</f>
        <v>7.1661891640358411e-002</v>
      </c>
      <c r="I14" s="369"/>
      <c r="J14" s="378"/>
      <c r="K14" s="347"/>
      <c r="L14" s="390"/>
    </row>
    <row r="15" spans="1:12" s="79" customFormat="1" ht="15" customHeight="1">
      <c r="A15" s="306"/>
      <c r="B15" s="241" t="s">
        <v>307</v>
      </c>
      <c r="C15" s="322"/>
      <c r="D15" s="330">
        <v>1386.2902000911322</v>
      </c>
      <c r="E15" s="344">
        <f>+E17*1000/E12</f>
        <v>1230.1462494102848</v>
      </c>
      <c r="F15" s="352">
        <f>+E15-D15</f>
        <v>-156.14395068084741</v>
      </c>
      <c r="G15" s="327">
        <v>6778.8095920512087</v>
      </c>
      <c r="H15" s="344">
        <f>+H17*1000/H12</f>
        <v>10789.406671759612</v>
      </c>
      <c r="I15" s="367">
        <f>+H15-G15</f>
        <v>4010.5970797084037</v>
      </c>
      <c r="J15" s="337">
        <f>+J17*1000/J12</f>
        <v>1644.0948382166225</v>
      </c>
      <c r="K15" s="386">
        <f>+K17*1000/K12</f>
        <v>1915.1809339586491</v>
      </c>
      <c r="L15" s="388">
        <f>+K15-J15</f>
        <v>271.0860957420266</v>
      </c>
    </row>
    <row r="16" spans="1:12" s="78" customFormat="1" ht="15" customHeight="1">
      <c r="A16" s="305"/>
      <c r="B16" s="315"/>
      <c r="C16" s="323" t="s">
        <v>141</v>
      </c>
      <c r="D16" s="331"/>
      <c r="E16" s="347">
        <f>E15/D15</f>
        <v>0.8873656102664631</v>
      </c>
      <c r="F16" s="354"/>
      <c r="G16" s="362"/>
      <c r="H16" s="347">
        <f>H15/G15</f>
        <v>1.5916373701381443</v>
      </c>
      <c r="I16" s="369"/>
      <c r="J16" s="378"/>
      <c r="K16" s="347">
        <f>K15/J15</f>
        <v>1.1648847070379944</v>
      </c>
      <c r="L16" s="392"/>
    </row>
    <row r="17" spans="1:12" s="79" customFormat="1" ht="15" customHeight="1">
      <c r="A17" s="306"/>
      <c r="B17" s="241" t="s">
        <v>68</v>
      </c>
      <c r="C17" s="322"/>
      <c r="D17" s="330">
        <v>17342</v>
      </c>
      <c r="E17" s="341">
        <v>25032</v>
      </c>
      <c r="F17" s="352">
        <f>+E17-D17</f>
        <v>7690</v>
      </c>
      <c r="G17" s="330">
        <v>4257</v>
      </c>
      <c r="H17" s="341">
        <v>16948</v>
      </c>
      <c r="I17" s="367">
        <f>+H17-G17</f>
        <v>12691</v>
      </c>
      <c r="J17" s="376">
        <f>+D17+G17</f>
        <v>21599</v>
      </c>
      <c r="K17" s="341">
        <f>+E17+H17</f>
        <v>41980</v>
      </c>
      <c r="L17" s="388">
        <f>+K17-J17</f>
        <v>20381</v>
      </c>
    </row>
    <row r="18" spans="1:12" s="78" customFormat="1" ht="15" customHeight="1">
      <c r="A18" s="308"/>
      <c r="B18" s="317"/>
      <c r="C18" s="324" t="s">
        <v>141</v>
      </c>
      <c r="D18" s="332"/>
      <c r="E18" s="346">
        <f>E17/D17</f>
        <v>1.4434321300888018</v>
      </c>
      <c r="F18" s="355"/>
      <c r="G18" s="363"/>
      <c r="H18" s="346">
        <f>H17/G17</f>
        <v>3.9812074230678882</v>
      </c>
      <c r="I18" s="370"/>
      <c r="J18" s="380"/>
      <c r="K18" s="346">
        <f>K17/J17</f>
        <v>1.9436085003935368</v>
      </c>
      <c r="L18" s="391"/>
    </row>
    <row r="19" spans="1:12" s="79" customFormat="1" ht="15" customHeight="1">
      <c r="A19" s="305" t="s">
        <v>180</v>
      </c>
      <c r="B19" s="243" t="s">
        <v>312</v>
      </c>
      <c r="C19" s="252"/>
      <c r="D19" s="333">
        <v>7159</v>
      </c>
      <c r="E19" s="348">
        <v>7085.9999999999991</v>
      </c>
      <c r="F19" s="356">
        <f>+E19-D19</f>
        <v>-73.000000000000909</v>
      </c>
      <c r="G19" s="333">
        <v>150.75</v>
      </c>
      <c r="H19" s="348">
        <v>348</v>
      </c>
      <c r="I19" s="371">
        <v>-203</v>
      </c>
      <c r="J19" s="376">
        <f>+D19+G19</f>
        <v>7309.75</v>
      </c>
      <c r="K19" s="341">
        <f>+E19+H19</f>
        <v>7433.9999999999991</v>
      </c>
      <c r="L19" s="388">
        <f>+K19-J19</f>
        <v>124.24999999999909</v>
      </c>
    </row>
    <row r="20" spans="1:12" s="78" customFormat="1" ht="15" customHeight="1">
      <c r="A20" s="305"/>
      <c r="B20" s="313"/>
      <c r="C20" s="320" t="s">
        <v>141</v>
      </c>
      <c r="D20" s="334"/>
      <c r="E20" s="347">
        <f>E19/D19</f>
        <v>0.98980304511803296</v>
      </c>
      <c r="F20" s="357"/>
      <c r="G20" s="364"/>
      <c r="H20" s="347">
        <f>H19/G19</f>
        <v>2.3084577114427862</v>
      </c>
      <c r="I20" s="372"/>
      <c r="J20" s="382"/>
      <c r="K20" s="347">
        <f>K19/J19</f>
        <v>1.016997845343548</v>
      </c>
      <c r="L20" s="393"/>
    </row>
    <row r="21" spans="1:12" s="78" customFormat="1" ht="15" customHeight="1">
      <c r="A21" s="305"/>
      <c r="B21" s="314"/>
      <c r="C21" s="321" t="s">
        <v>142</v>
      </c>
      <c r="D21" s="329">
        <f>+D19/J19</f>
        <v>0.97937685967372334</v>
      </c>
      <c r="E21" s="343">
        <f>+E19/K19</f>
        <v>0.95318805488297009</v>
      </c>
      <c r="F21" s="354"/>
      <c r="G21" s="329">
        <f>+G19/J19</f>
        <v>2.0623140326276549e-002</v>
      </c>
      <c r="H21" s="343">
        <f>+H19/K19</f>
        <v>4.6811945117029866e-002</v>
      </c>
      <c r="I21" s="369"/>
      <c r="J21" s="378"/>
      <c r="K21" s="385"/>
      <c r="L21" s="390"/>
    </row>
    <row r="22" spans="1:12" s="79" customFormat="1" ht="15" customHeight="1">
      <c r="A22" s="306"/>
      <c r="B22" s="241" t="s">
        <v>307</v>
      </c>
      <c r="C22" s="322"/>
      <c r="D22" s="330">
        <v>457.5258754347492</v>
      </c>
      <c r="E22" s="344">
        <f>+E24*1000/E19</f>
        <v>406.43522438611353</v>
      </c>
      <c r="F22" s="356">
        <f>+E22-D22</f>
        <v>-51.090651048635664</v>
      </c>
      <c r="G22" s="330">
        <v>1686.3217247097843</v>
      </c>
      <c r="H22" s="344">
        <f>+H24*1000/H19</f>
        <v>1517.2413793103449</v>
      </c>
      <c r="I22" s="371">
        <f>+H22-G22</f>
        <v>-169.08034539943947</v>
      </c>
      <c r="J22" s="337">
        <f>+J24*1000/J19</f>
        <v>482.91665241629329</v>
      </c>
      <c r="K22" s="344">
        <f>+K24*1000/K19</f>
        <v>458.43422114608563</v>
      </c>
      <c r="L22" s="388">
        <f>+K22-J22</f>
        <v>-24.482431270207655</v>
      </c>
    </row>
    <row r="23" spans="1:12" s="78" customFormat="1" ht="15" customHeight="1">
      <c r="A23" s="305"/>
      <c r="B23" s="315"/>
      <c r="C23" s="323" t="s">
        <v>141</v>
      </c>
      <c r="D23" s="331"/>
      <c r="E23" s="347">
        <f>E22/D22</f>
        <v>0.88833276150755747</v>
      </c>
      <c r="F23" s="354"/>
      <c r="G23" s="362"/>
      <c r="H23" s="347">
        <f>H22/G22</f>
        <v>0.89973423047222012</v>
      </c>
      <c r="I23" s="369"/>
      <c r="J23" s="378"/>
      <c r="K23" s="347">
        <f>K22/J22</f>
        <v>0.9493029881083852</v>
      </c>
      <c r="L23" s="392"/>
    </row>
    <row r="24" spans="1:12" s="79" customFormat="1" ht="15" customHeight="1">
      <c r="A24" s="306"/>
      <c r="B24" s="241" t="s">
        <v>68</v>
      </c>
      <c r="C24" s="322"/>
      <c r="D24" s="330">
        <v>3276</v>
      </c>
      <c r="E24" s="341">
        <v>2880</v>
      </c>
      <c r="F24" s="352">
        <f>+E24-D24</f>
        <v>-396</v>
      </c>
      <c r="G24" s="330">
        <v>254</v>
      </c>
      <c r="H24" s="341">
        <v>528</v>
      </c>
      <c r="I24" s="367">
        <f>+H24-G24</f>
        <v>274</v>
      </c>
      <c r="J24" s="376">
        <f>+D24+G24</f>
        <v>3530</v>
      </c>
      <c r="K24" s="341">
        <f>+E24+H24</f>
        <v>3408</v>
      </c>
      <c r="L24" s="388">
        <f>+K24-J24</f>
        <v>-122</v>
      </c>
    </row>
    <row r="25" spans="1:12" s="78" customFormat="1" ht="15" customHeight="1">
      <c r="A25" s="305"/>
      <c r="B25" s="316"/>
      <c r="C25" s="320" t="s">
        <v>141</v>
      </c>
      <c r="D25" s="334"/>
      <c r="E25" s="346">
        <f>E24/D24</f>
        <v>0.879120879120879</v>
      </c>
      <c r="F25" s="355"/>
      <c r="G25" s="364"/>
      <c r="H25" s="346">
        <v>0.66300000000000003</v>
      </c>
      <c r="I25" s="370"/>
      <c r="J25" s="380"/>
      <c r="K25" s="346">
        <f>K24/J24</f>
        <v>0.96543909348441925</v>
      </c>
      <c r="L25" s="391"/>
    </row>
    <row r="26" spans="1:12" s="79" customFormat="1" ht="15" customHeight="1">
      <c r="A26" s="88" t="s">
        <v>182</v>
      </c>
      <c r="B26" s="244" t="s">
        <v>312</v>
      </c>
      <c r="C26" s="250"/>
      <c r="D26" s="335">
        <v>180</v>
      </c>
      <c r="E26" s="349">
        <v>418</v>
      </c>
      <c r="F26" s="356">
        <f>+E26-D26</f>
        <v>238</v>
      </c>
      <c r="G26" s="336">
        <v>8</v>
      </c>
      <c r="H26" s="349">
        <v>55</v>
      </c>
      <c r="I26" s="373">
        <f>+H26-G26</f>
        <v>47</v>
      </c>
      <c r="J26" s="376">
        <f>+D26+G26</f>
        <v>188</v>
      </c>
      <c r="K26" s="348">
        <f>+E26+H26</f>
        <v>473</v>
      </c>
      <c r="L26" s="394">
        <f>+K26-J26</f>
        <v>285</v>
      </c>
    </row>
    <row r="27" spans="1:12" s="78" customFormat="1" ht="15" customHeight="1">
      <c r="A27" s="85"/>
      <c r="B27" s="313"/>
      <c r="C27" s="320" t="s">
        <v>141</v>
      </c>
      <c r="D27" s="334"/>
      <c r="E27" s="347">
        <f>E26/D26</f>
        <v>2.3222222222222224</v>
      </c>
      <c r="F27" s="357"/>
      <c r="G27" s="364"/>
      <c r="H27" s="347">
        <f>H26/G26</f>
        <v>6.875</v>
      </c>
      <c r="I27" s="372"/>
      <c r="J27" s="382"/>
      <c r="K27" s="347">
        <f>K26/J26</f>
        <v>2.5159574468085109</v>
      </c>
      <c r="L27" s="393"/>
    </row>
    <row r="28" spans="1:12" s="78" customFormat="1" ht="15" customHeight="1">
      <c r="A28" s="305"/>
      <c r="B28" s="314"/>
      <c r="C28" s="321" t="s">
        <v>142</v>
      </c>
      <c r="D28" s="329">
        <f>+D26/J26</f>
        <v>0.95744680851063835</v>
      </c>
      <c r="E28" s="343">
        <f>+E26/K26</f>
        <v>0.88372093023255804</v>
      </c>
      <c r="F28" s="354"/>
      <c r="G28" s="329">
        <f>+G26/J26</f>
        <v>4.2553191489361701e-002</v>
      </c>
      <c r="H28" s="343">
        <f>+H26/K26</f>
        <v>0.11627906976744186</v>
      </c>
      <c r="I28" s="369"/>
      <c r="J28" s="378"/>
      <c r="K28" s="385"/>
      <c r="L28" s="390"/>
    </row>
    <row r="29" spans="1:12" s="79" customFormat="1" ht="15" customHeight="1">
      <c r="A29" s="306"/>
      <c r="B29" s="241" t="s">
        <v>307</v>
      </c>
      <c r="C29" s="322"/>
      <c r="D29" s="327">
        <v>732.9</v>
      </c>
      <c r="E29" s="344">
        <f>+E31*1000/E26</f>
        <v>846.88995215311002</v>
      </c>
      <c r="F29" s="356">
        <f>+E29-D29</f>
        <v>113.98995215311004</v>
      </c>
      <c r="G29" s="330">
        <v>898.13333333333333</v>
      </c>
      <c r="H29" s="344">
        <f>+H31*1000/H26</f>
        <v>709.09090909090912</v>
      </c>
      <c r="I29" s="371">
        <f>+H29-G29</f>
        <v>-189.0424242424242</v>
      </c>
      <c r="J29" s="337">
        <f>+J31*1000/J26</f>
        <v>952.12765957446811</v>
      </c>
      <c r="K29" s="344">
        <f>+K31*1000/K26</f>
        <v>830.86680761099365</v>
      </c>
      <c r="L29" s="388">
        <f>+K29-J29</f>
        <v>-121.26085196347447</v>
      </c>
    </row>
    <row r="30" spans="1:12" s="78" customFormat="1" ht="15" customHeight="1">
      <c r="A30" s="305"/>
      <c r="B30" s="315"/>
      <c r="C30" s="323" t="s">
        <v>141</v>
      </c>
      <c r="D30" s="331"/>
      <c r="E30" s="347">
        <f>E29/D29</f>
        <v>1.1555327495607997</v>
      </c>
      <c r="F30" s="354"/>
      <c r="G30" s="362"/>
      <c r="H30" s="347">
        <f>H29/G29</f>
        <v>0.78951630317426047</v>
      </c>
      <c r="I30" s="369"/>
      <c r="J30" s="378"/>
      <c r="K30" s="347">
        <f>K29/J29</f>
        <v>0.87264223369199323</v>
      </c>
      <c r="L30" s="392"/>
    </row>
    <row r="31" spans="1:12" s="79" customFormat="1" ht="15" customHeight="1">
      <c r="A31" s="306"/>
      <c r="B31" s="241" t="s">
        <v>68</v>
      </c>
      <c r="C31" s="322"/>
      <c r="D31" s="330">
        <v>132</v>
      </c>
      <c r="E31" s="341">
        <v>354</v>
      </c>
      <c r="F31" s="352">
        <f>+E31-D31</f>
        <v>222</v>
      </c>
      <c r="G31" s="327">
        <v>47</v>
      </c>
      <c r="H31" s="341">
        <v>39</v>
      </c>
      <c r="I31" s="367">
        <f>+H31-G31</f>
        <v>-8</v>
      </c>
      <c r="J31" s="376">
        <f>+D31+G31</f>
        <v>179</v>
      </c>
      <c r="K31" s="341">
        <f>+E31+H31</f>
        <v>393</v>
      </c>
      <c r="L31" s="388">
        <f>+K31-J31</f>
        <v>214</v>
      </c>
    </row>
    <row r="32" spans="1:12" s="78" customFormat="1" ht="15" customHeight="1">
      <c r="A32" s="308"/>
      <c r="B32" s="317"/>
      <c r="C32" s="324" t="s">
        <v>141</v>
      </c>
      <c r="D32" s="332"/>
      <c r="E32" s="346">
        <f>E31/D31</f>
        <v>2.6818181818181817</v>
      </c>
      <c r="F32" s="355"/>
      <c r="G32" s="363"/>
      <c r="H32" s="346">
        <f>H31/G31</f>
        <v>0.82978723404255317</v>
      </c>
      <c r="I32" s="370"/>
      <c r="J32" s="380"/>
      <c r="K32" s="346">
        <f>K31/J31</f>
        <v>2.1955307262569832</v>
      </c>
      <c r="L32" s="391"/>
    </row>
    <row r="33" spans="1:12" s="79" customFormat="1" ht="15" customHeight="1">
      <c r="A33" s="305" t="s">
        <v>26</v>
      </c>
      <c r="B33" s="243" t="s">
        <v>312</v>
      </c>
      <c r="C33" s="252"/>
      <c r="D33" s="333">
        <v>5577</v>
      </c>
      <c r="E33" s="348">
        <v>4893.3200000000006</v>
      </c>
      <c r="F33" s="356">
        <f>+E33-D33</f>
        <v>-683.67999999999938</v>
      </c>
      <c r="G33" s="333">
        <v>683.65000000000009</v>
      </c>
      <c r="H33" s="348">
        <v>565.25</v>
      </c>
      <c r="I33" s="373">
        <f>+H33-G33</f>
        <v>-118.40000000000009</v>
      </c>
      <c r="J33" s="376">
        <f>+D33+G33</f>
        <v>6260.65</v>
      </c>
      <c r="K33" s="348">
        <f>+E33+H33</f>
        <v>5458.5700000000006</v>
      </c>
      <c r="L33" s="394">
        <f>+K33-J33</f>
        <v>-802.07999999999902</v>
      </c>
    </row>
    <row r="34" spans="1:12" s="78" customFormat="1" ht="15" customHeight="1">
      <c r="A34" s="305"/>
      <c r="B34" s="313"/>
      <c r="C34" s="320" t="s">
        <v>141</v>
      </c>
      <c r="D34" s="334"/>
      <c r="E34" s="347">
        <f>E33/D33</f>
        <v>0.87741079433387137</v>
      </c>
      <c r="F34" s="357"/>
      <c r="G34" s="364"/>
      <c r="H34" s="347">
        <f>H33/G33</f>
        <v>0.82681196518686451</v>
      </c>
      <c r="I34" s="372"/>
      <c r="J34" s="382"/>
      <c r="K34" s="347">
        <f>K33/J33</f>
        <v>0.87188550709590862</v>
      </c>
      <c r="L34" s="393"/>
    </row>
    <row r="35" spans="1:12" s="78" customFormat="1" ht="15" customHeight="1">
      <c r="A35" s="305"/>
      <c r="B35" s="314"/>
      <c r="C35" s="321" t="s">
        <v>142</v>
      </c>
      <c r="D35" s="329">
        <f>+D33/J33</f>
        <v>0.89080207326715266</v>
      </c>
      <c r="E35" s="343">
        <f>+E33/K33</f>
        <v>0.89644723801288606</v>
      </c>
      <c r="F35" s="354"/>
      <c r="G35" s="329">
        <f>+G33/J33</f>
        <v>0.10919792673284726</v>
      </c>
      <c r="H35" s="343">
        <f>+H33/K33</f>
        <v>0.10355276198711384</v>
      </c>
      <c r="I35" s="369"/>
      <c r="J35" s="378"/>
      <c r="K35" s="385"/>
      <c r="L35" s="390"/>
    </row>
    <row r="36" spans="1:12" s="79" customFormat="1" ht="15" customHeight="1">
      <c r="A36" s="306"/>
      <c r="B36" s="241" t="s">
        <v>307</v>
      </c>
      <c r="C36" s="322"/>
      <c r="D36" s="327">
        <v>3704</v>
      </c>
      <c r="E36" s="344">
        <f>+E38*1000/E33</f>
        <v>3429.9820980438635</v>
      </c>
      <c r="F36" s="356">
        <f>+E36-D36</f>
        <v>-274.01790195613648</v>
      </c>
      <c r="G36" s="330">
        <v>4814</v>
      </c>
      <c r="H36" s="344">
        <f>+H38*1000/H33</f>
        <v>5335.692171605484</v>
      </c>
      <c r="I36" s="371">
        <f>+H36-G36</f>
        <v>521.69217160548396</v>
      </c>
      <c r="J36" s="337">
        <f>+J38*1000/J33</f>
        <v>3825.3216519051539</v>
      </c>
      <c r="K36" s="344">
        <f>+K38*1000/K33</f>
        <v>3627.3236397078354</v>
      </c>
      <c r="L36" s="388">
        <f>+K36-J36</f>
        <v>-197.99801219731853</v>
      </c>
    </row>
    <row r="37" spans="1:12" s="78" customFormat="1" ht="15" customHeight="1">
      <c r="A37" s="305"/>
      <c r="B37" s="315"/>
      <c r="C37" s="323" t="s">
        <v>141</v>
      </c>
      <c r="D37" s="331"/>
      <c r="E37" s="347">
        <v>1.0840000000000001</v>
      </c>
      <c r="F37" s="354"/>
      <c r="G37" s="362"/>
      <c r="H37" s="347">
        <f>H36/G36</f>
        <v>1.1083697905287668</v>
      </c>
      <c r="I37" s="369"/>
      <c r="J37" s="378"/>
      <c r="K37" s="347">
        <f>K36/J36</f>
        <v>0.94824016639261999</v>
      </c>
      <c r="L37" s="392"/>
    </row>
    <row r="38" spans="1:12" s="79" customFormat="1" ht="15" customHeight="1">
      <c r="A38" s="306"/>
      <c r="B38" s="241" t="s">
        <v>68</v>
      </c>
      <c r="C38" s="322"/>
      <c r="D38" s="327">
        <v>20656</v>
      </c>
      <c r="E38" s="341">
        <v>16784</v>
      </c>
      <c r="F38" s="352">
        <f>+E38-D38</f>
        <v>-3872</v>
      </c>
      <c r="G38" s="327">
        <v>3293</v>
      </c>
      <c r="H38" s="341">
        <v>3016</v>
      </c>
      <c r="I38" s="367">
        <v>193</v>
      </c>
      <c r="J38" s="376">
        <f>+D38+G38</f>
        <v>23949</v>
      </c>
      <c r="K38" s="341">
        <f>+E38+H38</f>
        <v>19800</v>
      </c>
      <c r="L38" s="388">
        <f>+K38-J38</f>
        <v>-4149</v>
      </c>
    </row>
    <row r="39" spans="1:12" s="78" customFormat="1" ht="15" customHeight="1">
      <c r="A39" s="305"/>
      <c r="B39" s="316"/>
      <c r="C39" s="320" t="s">
        <v>141</v>
      </c>
      <c r="D39" s="334"/>
      <c r="E39" s="346">
        <f>E38/D38</f>
        <v>0.81254841208365614</v>
      </c>
      <c r="F39" s="357"/>
      <c r="G39" s="364"/>
      <c r="H39" s="347">
        <f>H38/G38</f>
        <v>0.91588217430914065</v>
      </c>
      <c r="I39" s="372"/>
      <c r="J39" s="380"/>
      <c r="K39" s="346">
        <f>K38/J38</f>
        <v>0.82675685832393842</v>
      </c>
      <c r="L39" s="391"/>
    </row>
    <row r="40" spans="1:12" s="79" customFormat="1" ht="15" customHeight="1">
      <c r="A40" s="307" t="s">
        <v>184</v>
      </c>
      <c r="B40" s="244" t="s">
        <v>312</v>
      </c>
      <c r="C40" s="250"/>
      <c r="D40" s="336">
        <v>98074.48</v>
      </c>
      <c r="E40" s="349">
        <v>149012.4</v>
      </c>
      <c r="F40" s="358">
        <f>+E40-D40</f>
        <v>50937.92</v>
      </c>
      <c r="G40" s="336">
        <v>2785.2</v>
      </c>
      <c r="H40" s="349">
        <v>2031</v>
      </c>
      <c r="I40" s="373">
        <f>+H40-G40</f>
        <v>-754.19999999999982</v>
      </c>
      <c r="J40" s="376">
        <f>+D40+G40</f>
        <v>100859.68</v>
      </c>
      <c r="K40" s="348">
        <f>+E40+H40</f>
        <v>151043.4</v>
      </c>
      <c r="L40" s="394">
        <f>+K40-J40</f>
        <v>50183.72</v>
      </c>
    </row>
    <row r="41" spans="1:12" s="78" customFormat="1" ht="15" customHeight="1">
      <c r="A41" s="305"/>
      <c r="B41" s="313"/>
      <c r="C41" s="320" t="s">
        <v>141</v>
      </c>
      <c r="D41" s="334"/>
      <c r="E41" s="347">
        <f>E40/D40</f>
        <v>1.519379965104072</v>
      </c>
      <c r="F41" s="357"/>
      <c r="G41" s="364"/>
      <c r="H41" s="347">
        <f>H40/G40</f>
        <v>0.72921154674709165</v>
      </c>
      <c r="I41" s="372"/>
      <c r="J41" s="382"/>
      <c r="K41" s="347">
        <f>K40/J40</f>
        <v>1.497559778099633</v>
      </c>
      <c r="L41" s="393"/>
    </row>
    <row r="42" spans="1:12" s="78" customFormat="1" ht="15" customHeight="1">
      <c r="A42" s="305"/>
      <c r="B42" s="314"/>
      <c r="C42" s="321" t="s">
        <v>142</v>
      </c>
      <c r="D42" s="329">
        <f>+D40/J40</f>
        <v>0.97238539721720318</v>
      </c>
      <c r="E42" s="343">
        <f>+E40/K40</f>
        <v>0.98655353362013842</v>
      </c>
      <c r="F42" s="354"/>
      <c r="G42" s="329">
        <f>+G40/J40</f>
        <v>2.7614602782796854e-002</v>
      </c>
      <c r="H42" s="343">
        <f>+H40/K40</f>
        <v>1.3446466379861683e-002</v>
      </c>
      <c r="I42" s="369"/>
      <c r="J42" s="378"/>
      <c r="K42" s="385"/>
      <c r="L42" s="390"/>
    </row>
    <row r="43" spans="1:12" s="79" customFormat="1" ht="15" customHeight="1">
      <c r="A43" s="306"/>
      <c r="B43" s="241" t="s">
        <v>307</v>
      </c>
      <c r="C43" s="322"/>
      <c r="D43" s="337">
        <f>+D45*1000/D40</f>
        <v>266.36898814044184</v>
      </c>
      <c r="E43" s="344">
        <f>+E45*1000/E40</f>
        <v>230.63181319138542</v>
      </c>
      <c r="F43" s="356">
        <f>+E43-D43</f>
        <v>-35.737174949056424</v>
      </c>
      <c r="G43" s="337">
        <f>+G45*1000/G40</f>
        <v>246.66092201637227</v>
      </c>
      <c r="H43" s="344">
        <f>+H45*1000/H40</f>
        <v>357.95174790743476</v>
      </c>
      <c r="I43" s="356">
        <f>+H43-G43</f>
        <v>111.2908258910625</v>
      </c>
      <c r="J43" s="337">
        <f>+J45*1000/J40</f>
        <v>265.82475772280856</v>
      </c>
      <c r="K43" s="344">
        <f>+K45*1000/K40</f>
        <v>232.34381641303096</v>
      </c>
      <c r="L43" s="356">
        <f>+K43-J43</f>
        <v>-33.480941309777592</v>
      </c>
    </row>
    <row r="44" spans="1:12" s="78" customFormat="1" ht="15" customHeight="1">
      <c r="A44" s="305"/>
      <c r="B44" s="315"/>
      <c r="C44" s="323" t="s">
        <v>141</v>
      </c>
      <c r="D44" s="331"/>
      <c r="E44" s="347">
        <f>E43/D43</f>
        <v>0.86583582721643937</v>
      </c>
      <c r="F44" s="354"/>
      <c r="G44" s="362"/>
      <c r="H44" s="347">
        <f>H43/G43</f>
        <v>1.4511895316911023</v>
      </c>
      <c r="I44" s="369"/>
      <c r="J44" s="378"/>
      <c r="K44" s="347">
        <f>K43/J43</f>
        <v>0.87404882225195069</v>
      </c>
      <c r="L44" s="392"/>
    </row>
    <row r="45" spans="1:12" s="79" customFormat="1" ht="15" customHeight="1">
      <c r="A45" s="306"/>
      <c r="B45" s="241" t="s">
        <v>68</v>
      </c>
      <c r="C45" s="322"/>
      <c r="D45" s="327">
        <v>26124</v>
      </c>
      <c r="E45" s="341">
        <v>34367</v>
      </c>
      <c r="F45" s="352">
        <f>+E45-D45</f>
        <v>8243</v>
      </c>
      <c r="G45" s="327">
        <v>687</v>
      </c>
      <c r="H45" s="341">
        <v>727</v>
      </c>
      <c r="I45" s="367">
        <f>+H45-G45</f>
        <v>40</v>
      </c>
      <c r="J45" s="376">
        <f>+D45+G45</f>
        <v>26811</v>
      </c>
      <c r="K45" s="341">
        <f>+E45+H45</f>
        <v>35094</v>
      </c>
      <c r="L45" s="352">
        <f>+K45-J45</f>
        <v>8283</v>
      </c>
    </row>
    <row r="46" spans="1:12" s="78" customFormat="1" ht="15" customHeight="1">
      <c r="A46" s="305"/>
      <c r="B46" s="316"/>
      <c r="C46" s="320" t="s">
        <v>141</v>
      </c>
      <c r="D46" s="334"/>
      <c r="E46" s="347">
        <f>E45/D45</f>
        <v>1.3155336089419691</v>
      </c>
      <c r="F46" s="357"/>
      <c r="G46" s="364"/>
      <c r="H46" s="347">
        <f>H45/G45</f>
        <v>1.0582241630276565</v>
      </c>
      <c r="I46" s="372"/>
      <c r="J46" s="382"/>
      <c r="K46" s="347">
        <f>K45/J45</f>
        <v>1.3089403602998768</v>
      </c>
      <c r="L46" s="393"/>
    </row>
    <row r="47" spans="1:12" s="79" customFormat="1" ht="15" customHeight="1">
      <c r="A47" s="307" t="s">
        <v>185</v>
      </c>
      <c r="B47" s="244" t="s">
        <v>312</v>
      </c>
      <c r="C47" s="250"/>
      <c r="D47" s="336">
        <v>87491</v>
      </c>
      <c r="E47" s="349">
        <v>82414.649999999994</v>
      </c>
      <c r="F47" s="358">
        <f>+E47-D47</f>
        <v>-5076.3500000000058</v>
      </c>
      <c r="G47" s="336">
        <v>43716.5</v>
      </c>
      <c r="H47" s="349">
        <v>32093</v>
      </c>
      <c r="I47" s="373">
        <v>-3261</v>
      </c>
      <c r="J47" s="383">
        <f>+D47+G47</f>
        <v>131207.5</v>
      </c>
      <c r="K47" s="349">
        <f>+E47+H47</f>
        <v>114507.65</v>
      </c>
      <c r="L47" s="358">
        <f>+K47-J47</f>
        <v>-16699.850000000006</v>
      </c>
    </row>
    <row r="48" spans="1:12" s="78" customFormat="1" ht="15" customHeight="1">
      <c r="A48" s="305"/>
      <c r="B48" s="313"/>
      <c r="C48" s="320" t="s">
        <v>141</v>
      </c>
      <c r="D48" s="334"/>
      <c r="E48" s="347">
        <f>E47/D47</f>
        <v>0.94197860351350404</v>
      </c>
      <c r="F48" s="357"/>
      <c r="G48" s="364"/>
      <c r="H48" s="347">
        <f>H47/G47</f>
        <v>0.73411640913613851</v>
      </c>
      <c r="I48" s="372"/>
      <c r="J48" s="382"/>
      <c r="K48" s="347">
        <f>K47/J47</f>
        <v>0.87272183373663836</v>
      </c>
      <c r="L48" s="393"/>
    </row>
    <row r="49" spans="1:12" s="78" customFormat="1" ht="15" customHeight="1">
      <c r="A49" s="305"/>
      <c r="B49" s="314"/>
      <c r="C49" s="321" t="s">
        <v>142</v>
      </c>
      <c r="D49" s="329">
        <f>+D47/J47</f>
        <v>0.66681401596707501</v>
      </c>
      <c r="E49" s="343">
        <f>+E47/K47</f>
        <v>0.71973051582143199</v>
      </c>
      <c r="F49" s="354"/>
      <c r="G49" s="329">
        <f>+G47/J47</f>
        <v>0.33318598403292493</v>
      </c>
      <c r="H49" s="343">
        <f>+H47/K47</f>
        <v>0.28026948417856801</v>
      </c>
      <c r="I49" s="369"/>
      <c r="J49" s="378"/>
      <c r="K49" s="385"/>
      <c r="L49" s="390"/>
    </row>
    <row r="50" spans="1:12" s="79" customFormat="1" ht="15" customHeight="1">
      <c r="A50" s="306"/>
      <c r="B50" s="241" t="s">
        <v>307</v>
      </c>
      <c r="C50" s="322"/>
      <c r="D50" s="327">
        <v>474.7513867093071</v>
      </c>
      <c r="E50" s="344">
        <f>+E52*1000/E47</f>
        <v>505.88093257691446</v>
      </c>
      <c r="F50" s="356">
        <f>+E50-D50</f>
        <v>31.129545867607362</v>
      </c>
      <c r="G50" s="327">
        <v>619.84218773232078</v>
      </c>
      <c r="H50" s="344">
        <f>+H52*1000/H47</f>
        <v>630.2620509145296</v>
      </c>
      <c r="I50" s="374">
        <f>+H50-G50</f>
        <v>10.419863182208815</v>
      </c>
      <c r="J50" s="384">
        <f>+J52*1000/J47</f>
        <v>523.09509746012998</v>
      </c>
      <c r="K50" s="344">
        <f>+K52*1000/K47</f>
        <v>540.74116445495133</v>
      </c>
      <c r="L50" s="356">
        <f>+K50-J50</f>
        <v>17.646066994821354</v>
      </c>
    </row>
    <row r="51" spans="1:12" s="78" customFormat="1" ht="15" customHeight="1">
      <c r="A51" s="305"/>
      <c r="B51" s="315"/>
      <c r="C51" s="323" t="s">
        <v>141</v>
      </c>
      <c r="D51" s="331"/>
      <c r="E51" s="347">
        <f>E50/D50</f>
        <v>1.065570205246537</v>
      </c>
      <c r="F51" s="354"/>
      <c r="G51" s="362"/>
      <c r="H51" s="347">
        <f>H50/G50</f>
        <v>1.0168105098175548</v>
      </c>
      <c r="I51" s="369"/>
      <c r="J51" s="378"/>
      <c r="K51" s="347">
        <f>K50/J50</f>
        <v>1.0337339559871641</v>
      </c>
      <c r="L51" s="392"/>
    </row>
    <row r="52" spans="1:12" s="79" customFormat="1" ht="15" customHeight="1">
      <c r="A52" s="306"/>
      <c r="B52" s="241" t="s">
        <v>68</v>
      </c>
      <c r="C52" s="322"/>
      <c r="D52" s="327">
        <v>41537</v>
      </c>
      <c r="E52" s="341">
        <v>41692</v>
      </c>
      <c r="F52" s="352">
        <f>+E52-D52</f>
        <v>155</v>
      </c>
      <c r="G52" s="327">
        <v>27097</v>
      </c>
      <c r="H52" s="341">
        <v>20227</v>
      </c>
      <c r="I52" s="367">
        <f>+H52-G52</f>
        <v>-6870</v>
      </c>
      <c r="J52" s="376">
        <f>+D52+G52</f>
        <v>68634</v>
      </c>
      <c r="K52" s="341">
        <f>+E52+H52</f>
        <v>61919</v>
      </c>
      <c r="L52" s="352">
        <f>+K52-J52</f>
        <v>-6715</v>
      </c>
    </row>
    <row r="53" spans="1:12" s="78" customFormat="1" ht="15" customHeight="1">
      <c r="A53" s="309"/>
      <c r="B53" s="318"/>
      <c r="C53" s="321" t="s">
        <v>141</v>
      </c>
      <c r="D53" s="331"/>
      <c r="E53" s="350">
        <f>E52/D52</f>
        <v>1.0037316127789682</v>
      </c>
      <c r="F53" s="354"/>
      <c r="G53" s="362"/>
      <c r="H53" s="350">
        <f>H52/G52</f>
        <v>0.7464663984942983</v>
      </c>
      <c r="I53" s="369"/>
      <c r="J53" s="378"/>
      <c r="K53" s="350">
        <f>K52/J52</f>
        <v>0.90216219366494732</v>
      </c>
      <c r="L53" s="392"/>
    </row>
    <row r="54" spans="1:12" s="79" customFormat="1" ht="15" customHeight="1">
      <c r="A54" s="310" t="s">
        <v>186</v>
      </c>
      <c r="B54" s="243" t="s">
        <v>312</v>
      </c>
      <c r="C54" s="252"/>
      <c r="D54" s="338">
        <v>29389.61</v>
      </c>
      <c r="E54" s="348">
        <v>27260.4</v>
      </c>
      <c r="F54" s="356">
        <f>+E54-D54</f>
        <v>-2129.2099999999991</v>
      </c>
      <c r="G54" s="338">
        <v>91.7</v>
      </c>
      <c r="H54" s="348">
        <v>346</v>
      </c>
      <c r="I54" s="371">
        <f>+H54-G54</f>
        <v>254.3</v>
      </c>
      <c r="J54" s="376">
        <f>+D54+G54</f>
        <v>29481.31</v>
      </c>
      <c r="K54" s="348">
        <f>+E54+H54</f>
        <v>27606.4</v>
      </c>
      <c r="L54" s="394">
        <f>+K54-J54</f>
        <v>-1874.91</v>
      </c>
    </row>
    <row r="55" spans="1:12" s="78" customFormat="1" ht="15" customHeight="1">
      <c r="A55" s="311" t="s">
        <v>187</v>
      </c>
      <c r="B55" s="313"/>
      <c r="C55" s="320" t="s">
        <v>141</v>
      </c>
      <c r="D55" s="334"/>
      <c r="E55" s="347">
        <f>E54/D54</f>
        <v>0.92755228803648637</v>
      </c>
      <c r="F55" s="357"/>
      <c r="G55" s="364"/>
      <c r="H55" s="347">
        <f>H54/G54</f>
        <v>3.773173391494002</v>
      </c>
      <c r="I55" s="372"/>
      <c r="J55" s="382"/>
      <c r="K55" s="347">
        <f>K54/J54</f>
        <v>0.9364034366179792</v>
      </c>
      <c r="L55" s="393"/>
    </row>
    <row r="56" spans="1:12" s="78" customFormat="1" ht="15" customHeight="1">
      <c r="A56" s="310" t="s">
        <v>93</v>
      </c>
      <c r="B56" s="314"/>
      <c r="C56" s="321" t="s">
        <v>142</v>
      </c>
      <c r="D56" s="329">
        <f>+D54/J54</f>
        <v>0.99688955477215901</v>
      </c>
      <c r="E56" s="343">
        <f>+E54/K54</f>
        <v>0.98746667439434321</v>
      </c>
      <c r="F56" s="354"/>
      <c r="G56" s="329">
        <f>+G54/J54</f>
        <v>3.1104452278409608e-003</v>
      </c>
      <c r="H56" s="343">
        <f>+H54/K54</f>
        <v>1.2533325605656658e-002</v>
      </c>
      <c r="I56" s="369"/>
      <c r="J56" s="378"/>
      <c r="K56" s="385"/>
      <c r="L56" s="390"/>
    </row>
    <row r="57" spans="1:12" s="79" customFormat="1" ht="15" customHeight="1">
      <c r="A57" s="312" t="s">
        <v>65</v>
      </c>
      <c r="B57" s="241" t="s">
        <v>307</v>
      </c>
      <c r="C57" s="322"/>
      <c r="D57" s="330">
        <v>2171.5884967510628</v>
      </c>
      <c r="E57" s="344">
        <f>+E59*1000/E54</f>
        <v>2196.5561767252129</v>
      </c>
      <c r="F57" s="356">
        <f>+E57-D57</f>
        <v>24.967679974150087</v>
      </c>
      <c r="G57" s="327">
        <v>2295.0490730643401</v>
      </c>
      <c r="H57" s="344">
        <f>+H59*1000/H54</f>
        <v>2861.2716763005778</v>
      </c>
      <c r="I57" s="374">
        <f>+H57-G57</f>
        <v>566.22260323623777</v>
      </c>
      <c r="J57" s="384">
        <f>+J59*1000/J54</f>
        <v>2171.9862516285739</v>
      </c>
      <c r="K57" s="344">
        <f>+K59*1000/K54</f>
        <v>2204.8872725165179</v>
      </c>
      <c r="L57" s="356">
        <f>+K57-J57</f>
        <v>32.901020887944014</v>
      </c>
    </row>
    <row r="58" spans="1:12" s="78" customFormat="1" ht="15" customHeight="1">
      <c r="A58" s="305"/>
      <c r="B58" s="315"/>
      <c r="C58" s="323" t="s">
        <v>141</v>
      </c>
      <c r="D58" s="331"/>
      <c r="E58" s="347">
        <f>E57/D57</f>
        <v>1.0114974268888901</v>
      </c>
      <c r="F58" s="354"/>
      <c r="G58" s="362"/>
      <c r="H58" s="347">
        <f>H57/G57</f>
        <v>1.2467148131522172</v>
      </c>
      <c r="I58" s="369"/>
      <c r="J58" s="378"/>
      <c r="K58" s="347">
        <f>K57/J57</f>
        <v>1.0151478955556346</v>
      </c>
      <c r="L58" s="392"/>
    </row>
    <row r="59" spans="1:12" s="79" customFormat="1" ht="15" customHeight="1">
      <c r="A59" s="306"/>
      <c r="B59" s="241" t="s">
        <v>68</v>
      </c>
      <c r="C59" s="322"/>
      <c r="D59" s="327">
        <v>63822</v>
      </c>
      <c r="E59" s="341">
        <v>59879</v>
      </c>
      <c r="F59" s="352">
        <f>+E59-D59</f>
        <v>-3943</v>
      </c>
      <c r="G59" s="327">
        <v>211</v>
      </c>
      <c r="H59" s="341">
        <v>990</v>
      </c>
      <c r="I59" s="367">
        <f>+H59-G59</f>
        <v>779</v>
      </c>
      <c r="J59" s="376">
        <f>+D59+G59</f>
        <v>64033</v>
      </c>
      <c r="K59" s="341">
        <f>+E59+H59</f>
        <v>60869</v>
      </c>
      <c r="L59" s="352">
        <f>+K59-J59</f>
        <v>-3164</v>
      </c>
    </row>
    <row r="60" spans="1:12" s="78" customFormat="1" ht="15" customHeight="1">
      <c r="A60" s="305"/>
      <c r="B60" s="316"/>
      <c r="C60" s="320" t="s">
        <v>141</v>
      </c>
      <c r="D60" s="334"/>
      <c r="E60" s="346">
        <f>E59/D59</f>
        <v>0.93821879602644831</v>
      </c>
      <c r="F60" s="357"/>
      <c r="G60" s="364"/>
      <c r="H60" s="350">
        <f>H59/G59</f>
        <v>4.6919431279620856</v>
      </c>
      <c r="I60" s="372"/>
      <c r="J60" s="382"/>
      <c r="K60" s="347">
        <f>K59/J59</f>
        <v>0.95058797807380579</v>
      </c>
      <c r="L60" s="355"/>
    </row>
    <row r="61" spans="1:12" s="79" customFormat="1" ht="15" customHeight="1">
      <c r="A61" s="307" t="s">
        <v>175</v>
      </c>
      <c r="B61" s="244" t="s">
        <v>312</v>
      </c>
      <c r="C61" s="250"/>
      <c r="D61" s="336">
        <v>2281.09</v>
      </c>
      <c r="E61" s="349">
        <v>1823.8</v>
      </c>
      <c r="F61" s="358">
        <f>+E61-D61</f>
        <v>-457.29000000000019</v>
      </c>
      <c r="G61" s="336">
        <v>521.5</v>
      </c>
      <c r="H61" s="349">
        <v>413.6</v>
      </c>
      <c r="I61" s="373">
        <v>-58</v>
      </c>
      <c r="J61" s="383">
        <f>+D61+G61</f>
        <v>2802.59</v>
      </c>
      <c r="K61" s="349">
        <f>+E61+H61</f>
        <v>2237.4</v>
      </c>
      <c r="L61" s="394">
        <f>+K61-J61</f>
        <v>-565.19000000000005</v>
      </c>
    </row>
    <row r="62" spans="1:12" s="78" customFormat="1" ht="15" customHeight="1">
      <c r="A62" s="305"/>
      <c r="B62" s="313"/>
      <c r="C62" s="320" t="s">
        <v>141</v>
      </c>
      <c r="D62" s="334"/>
      <c r="E62" s="347">
        <f>E61/D61</f>
        <v>0.79953004923085003</v>
      </c>
      <c r="F62" s="357"/>
      <c r="G62" s="364"/>
      <c r="H62" s="347">
        <f>H61/G61</f>
        <v>0.79309683604985615</v>
      </c>
      <c r="I62" s="372"/>
      <c r="J62" s="382"/>
      <c r="K62" s="347">
        <f>K61/J61</f>
        <v>0.79833297057364783</v>
      </c>
      <c r="L62" s="393"/>
    </row>
    <row r="63" spans="1:12" s="78" customFormat="1" ht="15" customHeight="1">
      <c r="A63" s="305"/>
      <c r="B63" s="314"/>
      <c r="C63" s="321" t="s">
        <v>142</v>
      </c>
      <c r="D63" s="329">
        <f>+D61/J61</f>
        <v>0.81392212203711556</v>
      </c>
      <c r="E63" s="343">
        <f>+E61/K61</f>
        <v>0.81514257620452302</v>
      </c>
      <c r="F63" s="354"/>
      <c r="G63" s="329">
        <f>+G61/J61</f>
        <v>0.18607787796288436</v>
      </c>
      <c r="H63" s="343">
        <f>+H61/K61</f>
        <v>0.18485742379547687</v>
      </c>
      <c r="I63" s="369"/>
      <c r="J63" s="378"/>
      <c r="K63" s="385"/>
      <c r="L63" s="390"/>
    </row>
    <row r="64" spans="1:12" s="79" customFormat="1" ht="15" customHeight="1">
      <c r="A64" s="306"/>
      <c r="B64" s="241" t="s">
        <v>307</v>
      </c>
      <c r="C64" s="322"/>
      <c r="D64" s="327">
        <v>2863.85631430588</v>
      </c>
      <c r="E64" s="344">
        <f>+E66*1000/E61</f>
        <v>2912.0517600614103</v>
      </c>
      <c r="F64" s="356">
        <f>+E64-D64</f>
        <v>48.195445755530272</v>
      </c>
      <c r="G64" s="327">
        <v>4147.6510067114095</v>
      </c>
      <c r="H64" s="344">
        <f>+H66*1000/H61</f>
        <v>4852.5145067698268</v>
      </c>
      <c r="I64" s="356">
        <f>+H64-G64</f>
        <v>704.86350005841723</v>
      </c>
      <c r="J64" s="337">
        <f>+J66*1000/J61</f>
        <v>3102.8441548710298</v>
      </c>
      <c r="K64" s="344">
        <f>+K66*1000/K61</f>
        <v>3270.760704389023</v>
      </c>
      <c r="L64" s="356">
        <f>+K64-J64</f>
        <v>167.91654951799319</v>
      </c>
    </row>
    <row r="65" spans="1:12" s="78" customFormat="1" ht="15" customHeight="1">
      <c r="A65" s="305"/>
      <c r="B65" s="315"/>
      <c r="C65" s="323" t="s">
        <v>141</v>
      </c>
      <c r="D65" s="331"/>
      <c r="E65" s="347">
        <f>E64/D64</f>
        <v>1.0168288630664808</v>
      </c>
      <c r="F65" s="354"/>
      <c r="G65" s="362"/>
      <c r="H65" s="347">
        <f>H64/G64</f>
        <v>1.1699428179752493</v>
      </c>
      <c r="I65" s="369"/>
      <c r="J65" s="378"/>
      <c r="K65" s="347">
        <f>K64/J64</f>
        <v>1.0541169782099393</v>
      </c>
      <c r="L65" s="392"/>
    </row>
    <row r="66" spans="1:12" s="79" customFormat="1" ht="15" customHeight="1">
      <c r="A66" s="306"/>
      <c r="B66" s="241" t="s">
        <v>68</v>
      </c>
      <c r="C66" s="322"/>
      <c r="D66" s="327">
        <v>6533</v>
      </c>
      <c r="E66" s="341">
        <v>5311</v>
      </c>
      <c r="F66" s="352">
        <f>+E66-D66</f>
        <v>-1222</v>
      </c>
      <c r="G66" s="330">
        <v>2163</v>
      </c>
      <c r="H66" s="341">
        <v>2007</v>
      </c>
      <c r="I66" s="367">
        <f>+H66-G66</f>
        <v>-156</v>
      </c>
      <c r="J66" s="376">
        <f>+D66+G66</f>
        <v>8696</v>
      </c>
      <c r="K66" s="341">
        <f>+E66+H66</f>
        <v>7318</v>
      </c>
      <c r="L66" s="352">
        <f>+K66-J66</f>
        <v>-1378</v>
      </c>
    </row>
    <row r="67" spans="1:12" s="78" customFormat="1" ht="15" customHeight="1">
      <c r="A67" s="309"/>
      <c r="B67" s="318"/>
      <c r="C67" s="321" t="s">
        <v>141</v>
      </c>
      <c r="D67" s="331"/>
      <c r="E67" s="350">
        <f>E66/D66</f>
        <v>0.81294964028776973</v>
      </c>
      <c r="F67" s="354"/>
      <c r="G67" s="362"/>
      <c r="H67" s="350">
        <f>H66/G66</f>
        <v>0.92787794729542306</v>
      </c>
      <c r="I67" s="369"/>
      <c r="J67" s="378"/>
      <c r="K67" s="350">
        <f>K66/J66</f>
        <v>0.84153633854645804</v>
      </c>
      <c r="L67" s="392"/>
    </row>
    <row r="68" spans="1:12" s="79" customFormat="1" ht="10.5">
      <c r="A68" s="79" t="s">
        <v>188</v>
      </c>
    </row>
    <row r="69" spans="1:12" s="79" customFormat="1" ht="10.5"/>
    <row r="70" spans="1:12" s="79" customFormat="1" ht="10.5"/>
    <row r="71" spans="1:12" s="79" customFormat="1" ht="10.5"/>
    <row r="72" spans="1:12" s="79" customFormat="1" ht="10.5"/>
    <row r="73" spans="1:12" s="79" customFormat="1" ht="10.5"/>
    <row r="74" spans="1:12" s="79" customFormat="1" ht="10.5"/>
    <row r="75" spans="1:12" s="79" customFormat="1" ht="10.5"/>
    <row r="76" spans="1:12" s="79" customFormat="1" ht="10.5"/>
    <row r="77" spans="1:12" s="79" customFormat="1" ht="10.5"/>
    <row r="78" spans="1:12" s="79" customFormat="1" ht="10.5"/>
    <row r="79" spans="1:12" s="79" customFormat="1" ht="10.5"/>
    <row r="80" spans="1:12" s="79" customFormat="1" ht="10.5"/>
    <row r="81" s="79" customFormat="1" ht="10.5"/>
    <row r="82" s="79" customFormat="1" ht="10.5"/>
    <row r="83" s="79" customFormat="1" ht="10.5"/>
    <row r="84" s="79" customFormat="1" ht="10.5"/>
    <row r="85" s="79" customFormat="1" ht="10.5"/>
    <row r="86" s="79" customFormat="1" ht="10.5"/>
    <row r="87" s="79" customFormat="1" ht="10.5"/>
    <row r="88" s="79" customFormat="1" ht="10.5"/>
    <row r="89" s="79" customFormat="1" ht="10.5"/>
    <row r="90" s="79" customFormat="1" ht="10.5"/>
    <row r="91" s="79" customFormat="1" ht="10.5"/>
    <row r="92" s="79" customFormat="1" ht="10.5"/>
    <row r="93" s="79" customFormat="1" ht="10.5"/>
    <row r="94" s="79" customFormat="1" ht="10.5"/>
    <row r="95" s="79" customFormat="1" ht="10.5"/>
    <row r="96" s="79" customFormat="1" ht="10.5"/>
    <row r="97" s="79" customFormat="1" ht="10.5"/>
    <row r="98" s="79" customFormat="1" ht="10.5"/>
    <row r="99" s="79" customFormat="1" ht="10.5"/>
    <row r="100" s="79" customFormat="1" ht="10.5"/>
    <row r="101" s="79" customFormat="1" ht="10.5"/>
    <row r="102" s="79" customFormat="1" ht="10.5"/>
    <row r="103" s="79" customFormat="1" ht="10.5"/>
    <row r="104" s="79" customFormat="1" ht="10.5"/>
    <row r="105" s="79" customFormat="1" ht="10.5"/>
    <row r="106" s="79" customFormat="1" ht="10.5"/>
    <row r="107" s="79" customFormat="1" ht="10.5"/>
    <row r="108" s="79" customFormat="1" ht="10.5"/>
    <row r="109" s="79" customFormat="1" ht="10.5"/>
    <row r="110" s="79" customFormat="1" ht="10.5"/>
    <row r="111" s="79" customFormat="1" ht="10.5"/>
    <row r="112" s="79" customFormat="1" ht="10.5"/>
    <row r="113" s="79" customFormat="1" ht="10.5"/>
    <row r="114" s="79" customFormat="1" ht="10.5"/>
    <row r="115" s="79" customFormat="1" ht="10.5"/>
    <row r="116" s="79" customFormat="1" ht="10.5"/>
    <row r="117" s="79" customFormat="1" ht="10.5"/>
    <row r="118" s="79" customFormat="1" ht="10.5"/>
    <row r="119" s="79" customFormat="1" ht="10.5"/>
    <row r="120" s="79" customFormat="1" ht="10.5"/>
    <row r="121" s="79" customFormat="1" ht="10.5"/>
    <row r="122" s="79" customFormat="1" ht="10.5"/>
    <row r="123" s="79" customFormat="1" ht="10.5"/>
    <row r="124" s="79" customFormat="1" ht="10.5"/>
    <row r="125" s="79" customFormat="1" ht="10.5"/>
    <row r="126" s="79" customFormat="1" ht="10.5"/>
    <row r="127" s="79" customFormat="1" ht="10.5"/>
    <row r="128" s="79" customFormat="1" ht="10.5"/>
    <row r="129" s="79" customFormat="1" ht="10.5"/>
    <row r="130" s="79" customFormat="1" ht="10.5"/>
    <row r="131" s="79" customFormat="1" ht="10.5"/>
    <row r="132" s="79" customFormat="1" ht="10.5"/>
    <row r="133" s="79" customFormat="1" ht="10.5"/>
    <row r="134" s="79" customFormat="1" ht="10.5"/>
    <row r="135" s="79" customFormat="1" ht="10.5"/>
    <row r="136" s="79" customFormat="1" ht="10.5"/>
    <row r="137" s="79" customFormat="1" ht="10.5"/>
    <row r="138" s="79" customFormat="1" ht="10.5"/>
    <row r="139" s="79" customFormat="1" ht="10.5"/>
    <row r="140" s="79" customFormat="1" ht="10.5"/>
    <row r="141" s="79" customFormat="1" ht="10.5"/>
    <row r="142" s="79" customFormat="1" ht="10.5"/>
    <row r="143" s="79" customFormat="1" ht="10.5"/>
    <row r="144" s="79" customFormat="1" ht="10.5"/>
    <row r="145" s="79" customFormat="1" ht="10.5"/>
    <row r="146" s="79" customFormat="1" ht="10.5"/>
    <row r="147" s="79" customFormat="1" ht="10.5"/>
    <row r="148" s="79" customFormat="1" ht="10.5"/>
    <row r="149" s="79" customFormat="1" ht="10.5"/>
    <row r="150" s="79" customFormat="1" ht="10.5"/>
    <row r="151" s="79" customFormat="1" ht="10.5"/>
    <row r="152" s="79" customFormat="1" ht="10.5"/>
    <row r="153" s="79" customFormat="1" ht="10.5"/>
    <row r="154" s="79" customFormat="1" ht="10.5"/>
    <row r="155" s="79" customFormat="1" ht="10.5"/>
    <row r="156" s="79" customFormat="1" ht="10.5"/>
    <row r="157" s="79" customFormat="1" ht="10.5"/>
    <row r="158" s="79" customFormat="1" ht="10.5"/>
    <row r="159" s="79" customFormat="1" ht="10.5"/>
    <row r="160" s="79" customFormat="1" ht="10.5"/>
    <row r="161" s="79" customFormat="1" ht="10.5"/>
    <row r="162" s="79" customFormat="1" ht="10.5"/>
    <row r="163" s="79" customFormat="1" ht="10.5"/>
    <row r="164" s="79" customFormat="1" ht="10.5"/>
    <row r="165" s="79" customFormat="1" ht="10.5"/>
    <row r="166" s="79" customFormat="1" ht="10.5"/>
    <row r="167" s="79" customFormat="1" ht="10.5"/>
    <row r="168" s="79" customFormat="1" ht="10.5"/>
    <row r="169" s="79" customFormat="1" ht="10.5"/>
    <row r="170" s="79" customFormat="1" ht="10.5"/>
    <row r="171" s="79" customFormat="1" ht="10.5"/>
    <row r="172" s="79" customFormat="1" ht="10.5"/>
    <row r="173" s="79" customFormat="1" ht="10.5"/>
    <row r="174" s="79" customFormat="1" ht="10.5"/>
    <row r="175" s="79" customFormat="1" ht="10.5"/>
    <row r="176" s="79" customFormat="1" ht="10.5"/>
    <row r="177" s="79" customFormat="1" ht="10.5"/>
    <row r="178" s="79" customFormat="1" ht="10.5"/>
    <row r="179" s="79" customFormat="1" ht="10.5"/>
    <row r="180" s="79" customFormat="1" ht="10.5"/>
    <row r="181" s="79" customFormat="1" ht="10.5"/>
    <row r="182" s="79" customFormat="1" ht="10.5"/>
    <row r="183" s="79" customFormat="1" ht="10.5"/>
    <row r="184" s="79" customFormat="1" ht="10.5"/>
    <row r="185" s="79" customFormat="1" ht="10.5"/>
    <row r="186" s="79" customFormat="1" ht="10.5"/>
    <row r="187" s="79" customFormat="1" ht="10.5"/>
    <row r="188" s="79" customFormat="1" ht="10.5"/>
    <row r="189" s="79" customFormat="1" ht="10.5"/>
    <row r="190" s="79" customFormat="1" ht="10.5"/>
    <row r="191" s="79" customFormat="1" ht="10.5"/>
    <row r="192" s="79" customFormat="1" ht="10.5"/>
    <row r="193" s="79" customFormat="1" ht="10.5"/>
    <row r="194" s="79" customFormat="1" ht="10.5"/>
    <row r="195" s="79" customFormat="1" ht="10.5"/>
    <row r="196" s="79" customFormat="1" ht="10.5"/>
    <row r="197" s="79" customFormat="1" ht="10.5"/>
    <row r="198" s="79" customFormat="1" ht="10.5"/>
    <row r="199" s="79" customFormat="1" ht="10.5"/>
    <row r="200" s="79" customFormat="1" ht="10.5"/>
    <row r="201" s="79" customFormat="1" ht="10.5"/>
    <row r="202" s="79" customFormat="1" ht="10.5"/>
    <row r="203" s="79" customFormat="1" ht="10.5"/>
    <row r="204" s="79" customFormat="1" ht="10.5"/>
    <row r="205" s="79" customFormat="1" ht="10.5"/>
    <row r="206" s="79" customFormat="1" ht="10.5"/>
    <row r="207" s="79" customFormat="1" ht="10.5"/>
    <row r="208" s="79" customFormat="1" ht="10.5"/>
    <row r="209" s="79" customFormat="1" ht="10.5"/>
    <row r="210" s="79" customFormat="1" ht="10.5"/>
    <row r="211" s="79" customFormat="1" ht="10.5"/>
    <row r="212" s="79" customFormat="1" ht="10.5"/>
    <row r="213" s="79" customFormat="1" ht="10.5"/>
    <row r="214" s="79" customFormat="1" ht="10.5"/>
    <row r="215" s="79" customFormat="1" ht="10.5"/>
    <row r="216" s="79" customFormat="1" ht="10.5"/>
    <row r="217" s="79" customFormat="1" ht="10.5"/>
    <row r="218" s="79" customFormat="1" ht="10.5"/>
    <row r="219" s="79" customFormat="1" ht="10.5"/>
    <row r="220" s="79" customFormat="1" ht="10.5"/>
    <row r="221" s="79" customFormat="1" ht="10.5"/>
    <row r="222" s="79" customFormat="1" ht="10.5"/>
    <row r="223" s="79" customFormat="1" ht="10.5"/>
    <row r="224" s="79" customFormat="1" ht="10.5"/>
    <row r="225" s="79" customFormat="1" ht="10.5"/>
    <row r="226" s="79" customFormat="1" ht="10.5"/>
    <row r="227" s="79" customFormat="1" ht="10.5"/>
    <row r="228" s="79" customFormat="1" ht="10.5"/>
    <row r="229" s="79" customFormat="1" ht="10.5"/>
    <row r="230" s="79" customFormat="1" ht="10.5"/>
    <row r="231" s="79" customFormat="1" ht="10.5"/>
    <row r="232" s="79" customFormat="1" ht="10.5"/>
    <row r="233" s="79" customFormat="1" ht="10.5"/>
    <row r="234" s="79" customFormat="1" ht="10.5"/>
    <row r="235" s="79" customFormat="1" ht="10.5"/>
    <row r="236" s="79" customFormat="1" ht="10.5"/>
    <row r="237" s="79" customFormat="1" ht="10.5"/>
    <row r="238" s="79" customFormat="1" ht="10.5"/>
    <row r="239" s="79" customFormat="1" ht="10.5"/>
    <row r="240" s="79" customFormat="1" ht="10.5"/>
    <row r="241" s="79" customFormat="1" ht="10.5"/>
    <row r="242" s="79" customFormat="1" ht="10.5"/>
    <row r="243" s="79" customFormat="1" ht="10.5"/>
    <row r="244" s="79" customFormat="1" ht="10.5"/>
    <row r="245" s="79" customFormat="1" ht="10.5"/>
    <row r="246" s="79" customFormat="1" ht="10.5"/>
    <row r="247" s="79" customFormat="1" ht="10.5"/>
    <row r="248" s="79" customFormat="1" ht="10.5"/>
    <row r="249" s="79" customFormat="1" ht="10.5"/>
    <row r="250" s="79" customFormat="1" ht="10.5"/>
    <row r="251" s="79" customFormat="1" ht="10.5"/>
    <row r="252" s="79" customFormat="1" ht="10.5"/>
    <row r="253" s="79" customFormat="1" ht="10.5"/>
    <row r="254" s="79" customFormat="1" ht="10.5"/>
    <row r="255" s="79" customFormat="1" ht="10.5"/>
    <row r="256" s="79" customFormat="1" ht="10.5"/>
    <row r="257" s="79" customFormat="1" ht="10.5"/>
    <row r="258" s="79" customFormat="1" ht="10.5"/>
    <row r="259" s="79" customFormat="1" ht="10.5"/>
    <row r="260" s="79" customFormat="1" ht="10.5"/>
    <row r="261" s="79" customFormat="1" ht="10.5"/>
    <row r="262" s="79" customFormat="1" ht="10.5"/>
    <row r="263" s="79" customFormat="1" ht="10.5"/>
    <row r="264" s="79" customFormat="1" ht="10.5"/>
    <row r="265" s="79" customFormat="1" ht="10.5"/>
  </sheetData>
  <mergeCells count="31">
    <mergeCell ref="D3:F3"/>
    <mergeCell ref="G3:I3"/>
    <mergeCell ref="J3:L3"/>
    <mergeCell ref="B5:C5"/>
    <mergeCell ref="B8:C8"/>
    <mergeCell ref="B10:C10"/>
    <mergeCell ref="B12:C12"/>
    <mergeCell ref="B15:C15"/>
    <mergeCell ref="B17:C17"/>
    <mergeCell ref="B19:C19"/>
    <mergeCell ref="B22:C22"/>
    <mergeCell ref="B24:C24"/>
    <mergeCell ref="B26:C26"/>
    <mergeCell ref="B29:C29"/>
    <mergeCell ref="B31:C31"/>
    <mergeCell ref="B33:C33"/>
    <mergeCell ref="B36:C36"/>
    <mergeCell ref="B38:C38"/>
    <mergeCell ref="B40:C40"/>
    <mergeCell ref="B43:C43"/>
    <mergeCell ref="B45:C45"/>
    <mergeCell ref="B47:C47"/>
    <mergeCell ref="B50:C50"/>
    <mergeCell ref="B52:C52"/>
    <mergeCell ref="B54:C54"/>
    <mergeCell ref="B57:C57"/>
    <mergeCell ref="B59:C59"/>
    <mergeCell ref="B61:C61"/>
    <mergeCell ref="B64:C64"/>
    <mergeCell ref="B66:C66"/>
    <mergeCell ref="A3:C4"/>
  </mergeCells>
  <phoneticPr fontId="2"/>
  <printOptions horizontalCentered="1"/>
  <pageMargins left="0.59055118110236227" right="0.19685039370078741" top="0.59055118110236227" bottom="0.39370078740157483" header="0.31496062992125984" footer="0.23622047244094488"/>
  <pageSetup paperSize="9" fitToWidth="1" fitToHeight="1" orientation="portrait"/>
  <headerFooter>
    <oddFooter xml:space="preserve">&amp;C- &amp;P -
 </oddFooter>
  </headerFooter>
  <rowBreaks count="1" manualBreakCount="1">
    <brk id="53" max="11" man="1"/>
  </rowBreaks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</sheetPr>
  <dimension ref="A1:Q450"/>
  <sheetViews>
    <sheetView view="pageBreakPreview" topLeftCell="A208" zoomScaleSheetLayoutView="100" workbookViewId="0">
      <selection activeCell="J217" sqref="J217"/>
    </sheetView>
  </sheetViews>
  <sheetFormatPr defaultRowHeight="14.25"/>
  <cols>
    <col min="1" max="1" width="2.625" style="58" customWidth="1"/>
    <col min="2" max="2" width="2.625" style="395" customWidth="1"/>
    <col min="3" max="3" width="12.625" style="1" customWidth="1"/>
    <col min="4" max="15" width="9.625" style="1" customWidth="1"/>
    <col min="16" max="16" width="8.625" style="1" customWidth="1"/>
    <col min="17" max="17" width="9" style="1" customWidth="1"/>
    <col min="18" max="18" width="9.25" style="1" bestFit="1" customWidth="1"/>
    <col min="19" max="16384" width="9" style="1" customWidth="1"/>
  </cols>
  <sheetData>
    <row r="1" spans="1:15" ht="15" customHeight="1">
      <c r="A1" s="58" t="s">
        <v>189</v>
      </c>
      <c r="E1" s="68"/>
    </row>
    <row r="2" spans="1:15" ht="15" customHeight="1">
      <c r="B2" s="395" t="s">
        <v>181</v>
      </c>
      <c r="O2" s="414" t="s">
        <v>39</v>
      </c>
    </row>
    <row r="3" spans="1:15" ht="15" customHeight="1">
      <c r="C3" s="396" t="s">
        <v>78</v>
      </c>
      <c r="D3" s="401">
        <v>1</v>
      </c>
      <c r="E3" s="401">
        <v>2</v>
      </c>
      <c r="F3" s="401">
        <v>3</v>
      </c>
      <c r="G3" s="401">
        <v>4</v>
      </c>
      <c r="H3" s="401">
        <v>5</v>
      </c>
      <c r="I3" s="401">
        <v>6</v>
      </c>
      <c r="J3" s="401">
        <v>7</v>
      </c>
      <c r="K3" s="401">
        <v>8</v>
      </c>
      <c r="L3" s="401">
        <v>9</v>
      </c>
      <c r="M3" s="401">
        <v>10</v>
      </c>
      <c r="N3" s="401">
        <v>11</v>
      </c>
      <c r="O3" s="401">
        <v>12</v>
      </c>
    </row>
    <row r="4" spans="1:15" ht="15" customHeight="1">
      <c r="C4" s="397" t="s">
        <v>190</v>
      </c>
      <c r="D4" s="402">
        <v>834</v>
      </c>
      <c r="E4" s="402">
        <v>820</v>
      </c>
      <c r="F4" s="402">
        <v>841</v>
      </c>
      <c r="G4" s="402">
        <v>766</v>
      </c>
      <c r="H4" s="402">
        <v>749</v>
      </c>
      <c r="I4" s="402">
        <v>728</v>
      </c>
      <c r="J4" s="402">
        <v>744</v>
      </c>
      <c r="K4" s="402">
        <v>774</v>
      </c>
      <c r="L4" s="402">
        <v>787</v>
      </c>
      <c r="M4" s="402">
        <v>746</v>
      </c>
      <c r="N4" s="402">
        <v>752</v>
      </c>
      <c r="O4" s="402">
        <v>844</v>
      </c>
    </row>
    <row r="5" spans="1:15" ht="15" customHeight="1">
      <c r="C5" s="397" t="s">
        <v>192</v>
      </c>
      <c r="D5" s="402">
        <v>847.03126296236178</v>
      </c>
      <c r="E5" s="402">
        <v>793.11105419328646</v>
      </c>
      <c r="F5" s="402">
        <v>793.00718092775355</v>
      </c>
      <c r="G5" s="402">
        <v>766.78132993543352</v>
      </c>
      <c r="H5" s="402">
        <v>765.44845075349053</v>
      </c>
      <c r="I5" s="402">
        <v>706.4139055266271</v>
      </c>
      <c r="J5" s="402">
        <v>723.71604630552781</v>
      </c>
      <c r="K5" s="402">
        <v>736.09320975179583</v>
      </c>
      <c r="L5" s="402">
        <v>686.79949958552299</v>
      </c>
      <c r="M5" s="402">
        <v>772.12943142335553</v>
      </c>
      <c r="N5" s="402">
        <v>750.45736336687094</v>
      </c>
      <c r="O5" s="402">
        <v>784.45507343941244</v>
      </c>
    </row>
    <row r="6" spans="1:15" ht="15" customHeight="1">
      <c r="C6" s="397" t="s">
        <v>101</v>
      </c>
      <c r="D6" s="403">
        <v>768.25480623976341</v>
      </c>
      <c r="E6" s="402">
        <v>772.98185993810876</v>
      </c>
      <c r="F6" s="402">
        <v>757.13769744108788</v>
      </c>
      <c r="G6" s="403">
        <v>753.56404541838424</v>
      </c>
      <c r="H6" s="403">
        <v>745.04269640841869</v>
      </c>
      <c r="I6" s="403">
        <v>707.80208046075415</v>
      </c>
      <c r="J6" s="403">
        <v>663.96925995575975</v>
      </c>
      <c r="K6" s="403">
        <v>699.60593494894908</v>
      </c>
      <c r="L6" s="403">
        <v>767.55118141659477</v>
      </c>
      <c r="M6" s="403">
        <v>756.24491014287935</v>
      </c>
      <c r="N6" s="403">
        <v>777.55261153809522</v>
      </c>
      <c r="O6" s="403">
        <v>809.18181080175339</v>
      </c>
    </row>
    <row r="7" spans="1:15" ht="15" customHeight="1">
      <c r="C7" s="397" t="s">
        <v>194</v>
      </c>
      <c r="D7" s="403">
        <v>777.11697795618238</v>
      </c>
      <c r="E7" s="402">
        <v>755.44256136533636</v>
      </c>
      <c r="F7" s="402">
        <v>706.24659066406787</v>
      </c>
      <c r="G7" s="403">
        <v>699.88101174373446</v>
      </c>
      <c r="H7" s="403">
        <v>697.45287435443379</v>
      </c>
      <c r="I7" s="403">
        <v>678.86112880505618</v>
      </c>
      <c r="J7" s="403">
        <v>676.76088969777879</v>
      </c>
      <c r="K7" s="403">
        <v>685.25952146823568</v>
      </c>
      <c r="L7" s="403">
        <v>717.96384913192139</v>
      </c>
      <c r="M7" s="403">
        <v>728.53872113319107</v>
      </c>
      <c r="N7" s="403">
        <v>738.11032629320698</v>
      </c>
      <c r="O7" s="403">
        <v>781.58953142470773</v>
      </c>
    </row>
    <row r="8" spans="1:15" ht="15" customHeight="1">
      <c r="C8" s="397" t="s">
        <v>275</v>
      </c>
      <c r="D8" s="403">
        <v>763.1134414119316</v>
      </c>
      <c r="E8" s="402">
        <v>738.33837746878658</v>
      </c>
      <c r="F8" s="402">
        <v>739.91965720871201</v>
      </c>
      <c r="G8" s="403">
        <v>728.71989632382929</v>
      </c>
      <c r="H8" s="403">
        <v>619.04944376388107</v>
      </c>
      <c r="I8" s="403">
        <v>669.81170046816283</v>
      </c>
      <c r="J8" s="403">
        <v>671.62840505123086</v>
      </c>
      <c r="K8" s="403">
        <v>697.27916586251774</v>
      </c>
      <c r="L8" s="403">
        <v>758.23002790532303</v>
      </c>
      <c r="M8" s="403">
        <v>756.32123268806379</v>
      </c>
      <c r="N8" s="403">
        <v>754.38532802089401</v>
      </c>
      <c r="O8" s="403">
        <v>799.73329348097354</v>
      </c>
    </row>
    <row r="9" spans="1:15" ht="15" customHeight="1"/>
    <row r="10" spans="1:15" ht="15" customHeight="1"/>
    <row r="11" spans="1:15" ht="15" customHeight="1"/>
    <row r="12" spans="1:15" ht="15" customHeight="1"/>
    <row r="13" spans="1:15" ht="15" customHeight="1"/>
    <row r="14" spans="1:15" ht="15" customHeight="1"/>
    <row r="15" spans="1:15" ht="15" customHeight="1"/>
    <row r="16" spans="1:15" ht="15" customHeight="1"/>
    <row r="17" spans="2:8" ht="15" customHeight="1"/>
    <row r="18" spans="2:8" ht="15" customHeight="1"/>
    <row r="19" spans="2:8" ht="15" customHeight="1"/>
    <row r="20" spans="2:8" ht="15" customHeight="1"/>
    <row r="21" spans="2:8" ht="15" customHeight="1"/>
    <row r="22" spans="2:8" ht="15" customHeight="1"/>
    <row r="23" spans="2:8" ht="15" customHeight="1">
      <c r="B23" s="395" t="s">
        <v>166</v>
      </c>
      <c r="H23" s="412"/>
    </row>
    <row r="24" spans="2:8" ht="15" customHeight="1">
      <c r="C24" s="398" t="s">
        <v>195</v>
      </c>
      <c r="D24" s="404" t="s">
        <v>196</v>
      </c>
      <c r="E24" s="404" t="s">
        <v>197</v>
      </c>
      <c r="F24" s="409" t="s">
        <v>198</v>
      </c>
      <c r="G24" s="409" t="s">
        <v>199</v>
      </c>
      <c r="H24" s="409" t="s">
        <v>276</v>
      </c>
    </row>
    <row r="25" spans="2:8" ht="15" customHeight="1">
      <c r="C25" s="399" t="s">
        <v>201</v>
      </c>
      <c r="D25" s="405">
        <v>1370.9</v>
      </c>
      <c r="E25" s="405">
        <v>1420.5</v>
      </c>
      <c r="F25" s="410">
        <v>1416.8</v>
      </c>
      <c r="G25" s="410">
        <v>1350</v>
      </c>
      <c r="H25" s="410">
        <v>1339</v>
      </c>
    </row>
    <row r="26" spans="2:8" ht="15" customHeight="1">
      <c r="C26" s="399" t="s">
        <v>200</v>
      </c>
      <c r="D26" s="405">
        <v>782</v>
      </c>
      <c r="E26" s="405">
        <v>760</v>
      </c>
      <c r="F26" s="410">
        <v>751</v>
      </c>
      <c r="G26" s="410">
        <v>724</v>
      </c>
      <c r="H26" s="410">
        <v>726</v>
      </c>
    </row>
    <row r="27" spans="2:8" ht="15" customHeight="1"/>
    <row r="28" spans="2:8" ht="15" customHeight="1"/>
    <row r="29" spans="2:8" ht="15" customHeight="1"/>
    <row r="30" spans="2:8" ht="15" customHeight="1"/>
    <row r="31" spans="2:8" ht="15" customHeight="1"/>
    <row r="32" spans="2:8" ht="15" customHeight="1"/>
    <row r="33" spans="1:15" ht="15" customHeight="1"/>
    <row r="34" spans="1:15" ht="15" customHeight="1"/>
    <row r="35" spans="1:15" ht="15" customHeight="1"/>
    <row r="36" spans="1:15" ht="15" customHeight="1"/>
    <row r="37" spans="1:15" ht="15" customHeight="1"/>
    <row r="38" spans="1:15" ht="15" customHeight="1"/>
    <row r="39" spans="1:15" ht="15" customHeight="1"/>
    <row r="40" spans="1:15" ht="15" customHeight="1">
      <c r="A40" s="58" t="s">
        <v>202</v>
      </c>
      <c r="F40" s="68"/>
    </row>
    <row r="41" spans="1:15" ht="15" customHeight="1">
      <c r="B41" s="395" t="s">
        <v>181</v>
      </c>
      <c r="O41" s="412" t="s">
        <v>39</v>
      </c>
    </row>
    <row r="42" spans="1:15" ht="15" customHeight="1">
      <c r="C42" s="396" t="s">
        <v>78</v>
      </c>
      <c r="D42" s="401">
        <v>1</v>
      </c>
      <c r="E42" s="401">
        <v>2</v>
      </c>
      <c r="F42" s="401">
        <v>3</v>
      </c>
      <c r="G42" s="401">
        <v>4</v>
      </c>
      <c r="H42" s="401">
        <v>5</v>
      </c>
      <c r="I42" s="401">
        <v>6</v>
      </c>
      <c r="J42" s="401">
        <v>7</v>
      </c>
      <c r="K42" s="401">
        <v>8</v>
      </c>
      <c r="L42" s="401">
        <v>9</v>
      </c>
      <c r="M42" s="401">
        <v>10</v>
      </c>
      <c r="N42" s="401">
        <v>11</v>
      </c>
      <c r="O42" s="401">
        <v>12</v>
      </c>
    </row>
    <row r="43" spans="1:15" ht="15" customHeight="1">
      <c r="C43" s="397" t="s">
        <v>190</v>
      </c>
      <c r="D43" s="402">
        <v>371</v>
      </c>
      <c r="E43" s="402">
        <v>375</v>
      </c>
      <c r="F43" s="402">
        <v>353</v>
      </c>
      <c r="G43" s="402">
        <v>338</v>
      </c>
      <c r="H43" s="402">
        <v>351</v>
      </c>
      <c r="I43" s="402">
        <v>315</v>
      </c>
      <c r="J43" s="402">
        <v>311</v>
      </c>
      <c r="K43" s="402">
        <v>315</v>
      </c>
      <c r="L43" s="402">
        <v>367</v>
      </c>
      <c r="M43" s="402">
        <v>341</v>
      </c>
      <c r="N43" s="402">
        <v>359</v>
      </c>
      <c r="O43" s="402">
        <v>371</v>
      </c>
    </row>
    <row r="44" spans="1:15" ht="15" customHeight="1">
      <c r="C44" s="397" t="s">
        <v>192</v>
      </c>
      <c r="D44" s="402">
        <v>349.94082008596575</v>
      </c>
      <c r="E44" s="402">
        <v>348.28407359494037</v>
      </c>
      <c r="F44" s="402">
        <v>365.35099586621573</v>
      </c>
      <c r="G44" s="402">
        <v>380.89064448408124</v>
      </c>
      <c r="H44" s="402">
        <v>388.73611601216584</v>
      </c>
      <c r="I44" s="402">
        <v>381.98729205175601</v>
      </c>
      <c r="J44" s="402">
        <v>394.40416746687151</v>
      </c>
      <c r="K44" s="402">
        <v>376.11830968122291</v>
      </c>
      <c r="L44" s="402">
        <v>374.52635885650614</v>
      </c>
      <c r="M44" s="402">
        <v>377.87924305144884</v>
      </c>
      <c r="N44" s="402">
        <v>386.48384750693458</v>
      </c>
      <c r="O44" s="402">
        <v>379.15428995302068</v>
      </c>
    </row>
    <row r="45" spans="1:15" ht="15" customHeight="1">
      <c r="C45" s="397" t="s">
        <v>101</v>
      </c>
      <c r="D45" s="403">
        <v>349.78009192524735</v>
      </c>
      <c r="E45" s="402">
        <v>369.97335301086696</v>
      </c>
      <c r="F45" s="402">
        <v>370.74301103356464</v>
      </c>
      <c r="G45" s="403">
        <v>371.44175788447961</v>
      </c>
      <c r="H45" s="403">
        <v>377.57923753558589</v>
      </c>
      <c r="I45" s="403">
        <v>376.64533148925545</v>
      </c>
      <c r="J45" s="403">
        <v>385.5056827751169</v>
      </c>
      <c r="K45" s="403">
        <v>386.02443352862457</v>
      </c>
      <c r="L45" s="403">
        <v>397.55593389493038</v>
      </c>
      <c r="M45" s="403">
        <v>409.48392619438334</v>
      </c>
      <c r="N45" s="403">
        <v>414.49058378948752</v>
      </c>
      <c r="O45" s="403">
        <v>397.72560424906402</v>
      </c>
    </row>
    <row r="46" spans="1:15" ht="15" customHeight="1">
      <c r="C46" s="397" t="s">
        <v>194</v>
      </c>
      <c r="D46" s="403">
        <v>365.23052764358101</v>
      </c>
      <c r="E46" s="402">
        <v>365.56552677015975</v>
      </c>
      <c r="F46" s="402">
        <v>356.17143936976225</v>
      </c>
      <c r="G46" s="403">
        <v>385.30402779385264</v>
      </c>
      <c r="H46" s="403">
        <v>400.38479764024112</v>
      </c>
      <c r="I46" s="403">
        <v>389.33756264963961</v>
      </c>
      <c r="J46" s="403">
        <v>373.71679182151502</v>
      </c>
      <c r="K46" s="403">
        <v>370.93050186467946</v>
      </c>
      <c r="L46" s="403">
        <v>383.92837292235453</v>
      </c>
      <c r="M46" s="403">
        <v>373.15152886726224</v>
      </c>
      <c r="N46" s="403">
        <v>390.40935547482115</v>
      </c>
      <c r="O46" s="403">
        <v>425.37295023362265</v>
      </c>
    </row>
    <row r="47" spans="1:15" ht="15" customHeight="1">
      <c r="C47" s="397" t="s">
        <v>275</v>
      </c>
      <c r="D47" s="403">
        <v>385.47895278508457</v>
      </c>
      <c r="E47" s="402">
        <v>403.83037381369792</v>
      </c>
      <c r="F47" s="402">
        <v>401.24184840542864</v>
      </c>
      <c r="G47" s="403">
        <v>401.31536445449382</v>
      </c>
      <c r="H47" s="403">
        <v>405.27333221015721</v>
      </c>
      <c r="I47" s="403">
        <v>378.3309505475861</v>
      </c>
      <c r="J47" s="403">
        <v>404.86190971289079</v>
      </c>
      <c r="K47" s="403">
        <v>409.32214038884428</v>
      </c>
      <c r="L47" s="403">
        <v>401.09666076406484</v>
      </c>
      <c r="M47" s="403">
        <v>385.54426512738615</v>
      </c>
      <c r="N47" s="403">
        <v>393.44477659636379</v>
      </c>
      <c r="O47" s="403">
        <v>400.4447563117252</v>
      </c>
    </row>
    <row r="48" spans="1:15" ht="15" customHeight="1"/>
    <row r="49" spans="2:8" ht="15" customHeight="1"/>
    <row r="50" spans="2:8" ht="15" customHeight="1"/>
    <row r="51" spans="2:8" ht="15" customHeight="1"/>
    <row r="52" spans="2:8" ht="15" customHeight="1"/>
    <row r="53" spans="2:8" ht="15" customHeight="1"/>
    <row r="54" spans="2:8" ht="15" customHeight="1"/>
    <row r="55" spans="2:8" ht="15" customHeight="1"/>
    <row r="56" spans="2:8" ht="15" customHeight="1"/>
    <row r="57" spans="2:8" ht="15" customHeight="1"/>
    <row r="58" spans="2:8" ht="15" customHeight="1"/>
    <row r="59" spans="2:8" ht="15" customHeight="1"/>
    <row r="60" spans="2:8" ht="15" customHeight="1"/>
    <row r="61" spans="2:8" ht="15" customHeight="1"/>
    <row r="62" spans="2:8" ht="15" customHeight="1">
      <c r="B62" s="395" t="s">
        <v>166</v>
      </c>
      <c r="H62" s="412"/>
    </row>
    <row r="63" spans="2:8" ht="15" customHeight="1">
      <c r="C63" s="398" t="s">
        <v>195</v>
      </c>
      <c r="D63" s="404" t="s">
        <v>196</v>
      </c>
      <c r="E63" s="404" t="s">
        <v>197</v>
      </c>
      <c r="F63" s="409" t="s">
        <v>198</v>
      </c>
      <c r="G63" s="409" t="s">
        <v>199</v>
      </c>
      <c r="H63" s="409" t="s">
        <v>276</v>
      </c>
    </row>
    <row r="64" spans="2:8" ht="15" customHeight="1">
      <c r="C64" s="399" t="s">
        <v>201</v>
      </c>
      <c r="D64" s="405">
        <v>760.3</v>
      </c>
      <c r="E64" s="405">
        <v>722.5</v>
      </c>
      <c r="F64" s="410">
        <v>700.5</v>
      </c>
      <c r="G64" s="410">
        <v>676</v>
      </c>
      <c r="H64" s="410">
        <v>592</v>
      </c>
    </row>
    <row r="65" spans="1:15" ht="15" customHeight="1">
      <c r="C65" s="399" t="s">
        <v>200</v>
      </c>
      <c r="D65" s="405">
        <v>348</v>
      </c>
      <c r="E65" s="405">
        <v>373.90209335317115</v>
      </c>
      <c r="F65" s="410">
        <v>384</v>
      </c>
      <c r="G65" s="410">
        <v>381</v>
      </c>
      <c r="H65" s="410">
        <v>397</v>
      </c>
    </row>
    <row r="66" spans="1:15" ht="15" customHeight="1"/>
    <row r="67" spans="1:15" ht="15" customHeight="1"/>
    <row r="68" spans="1:15" ht="15" customHeight="1"/>
    <row r="69" spans="1:15" ht="15" customHeight="1"/>
    <row r="70" spans="1:15" ht="15" customHeight="1"/>
    <row r="71" spans="1:15" ht="15" customHeight="1"/>
    <row r="72" spans="1:15" ht="15" customHeight="1"/>
    <row r="73" spans="1:15" ht="15" customHeight="1"/>
    <row r="74" spans="1:15" ht="15" customHeight="1"/>
    <row r="75" spans="1:15" ht="15" customHeight="1"/>
    <row r="76" spans="1:15" ht="15" customHeight="1"/>
    <row r="77" spans="1:15" ht="15" customHeight="1"/>
    <row r="78" spans="1:15" ht="15" customHeight="1">
      <c r="A78" s="58" t="s">
        <v>204</v>
      </c>
      <c r="E78" s="68"/>
    </row>
    <row r="79" spans="1:15" ht="15" customHeight="1">
      <c r="B79" s="395" t="s">
        <v>181</v>
      </c>
      <c r="O79" s="414" t="s">
        <v>39</v>
      </c>
    </row>
    <row r="80" spans="1:15" ht="15" customHeight="1">
      <c r="C80" s="396" t="s">
        <v>78</v>
      </c>
      <c r="D80" s="401">
        <v>1</v>
      </c>
      <c r="E80" s="401">
        <v>2</v>
      </c>
      <c r="F80" s="401">
        <v>3</v>
      </c>
      <c r="G80" s="401">
        <v>4</v>
      </c>
      <c r="H80" s="401">
        <v>5</v>
      </c>
      <c r="I80" s="401">
        <v>6</v>
      </c>
      <c r="J80" s="401">
        <v>7</v>
      </c>
      <c r="K80" s="401">
        <v>8</v>
      </c>
      <c r="L80" s="401">
        <v>9</v>
      </c>
      <c r="M80" s="401">
        <v>10</v>
      </c>
      <c r="N80" s="401">
        <v>11</v>
      </c>
      <c r="O80" s="401">
        <v>12</v>
      </c>
    </row>
    <row r="81" spans="3:15" ht="15" customHeight="1">
      <c r="C81" s="397" t="s">
        <v>190</v>
      </c>
      <c r="D81" s="402">
        <v>277</v>
      </c>
      <c r="E81" s="402">
        <v>256</v>
      </c>
      <c r="F81" s="402">
        <v>251</v>
      </c>
      <c r="G81" s="402">
        <v>258</v>
      </c>
      <c r="H81" s="402">
        <v>269</v>
      </c>
      <c r="I81" s="402">
        <v>275</v>
      </c>
      <c r="J81" s="402">
        <v>256</v>
      </c>
      <c r="K81" s="402">
        <v>261</v>
      </c>
      <c r="L81" s="402">
        <v>344</v>
      </c>
      <c r="M81" s="402">
        <v>277</v>
      </c>
      <c r="N81" s="402">
        <v>279</v>
      </c>
      <c r="O81" s="402">
        <v>331</v>
      </c>
    </row>
    <row r="82" spans="3:15" ht="15" customHeight="1">
      <c r="C82" s="397" t="s">
        <v>192</v>
      </c>
      <c r="D82" s="402">
        <v>333.38891428181603</v>
      </c>
      <c r="E82" s="402">
        <v>264.90001907892804</v>
      </c>
      <c r="F82" s="402">
        <v>272.22189670496067</v>
      </c>
      <c r="G82" s="402">
        <v>292.40693966175297</v>
      </c>
      <c r="H82" s="402">
        <v>321.04150283503787</v>
      </c>
      <c r="I82" s="402">
        <v>310.51697001342683</v>
      </c>
      <c r="J82" s="402">
        <v>319.80300101908142</v>
      </c>
      <c r="K82" s="402">
        <v>318.15868697859992</v>
      </c>
      <c r="L82" s="402">
        <v>330.65459865362334</v>
      </c>
      <c r="M82" s="402">
        <v>329.72896345957378</v>
      </c>
      <c r="N82" s="402">
        <v>325.45748671895467</v>
      </c>
      <c r="O82" s="402">
        <v>312.72563486007346</v>
      </c>
    </row>
    <row r="83" spans="3:15" ht="15" customHeight="1">
      <c r="C83" s="397" t="s">
        <v>101</v>
      </c>
      <c r="D83" s="403">
        <v>301.72093750409658</v>
      </c>
      <c r="E83" s="402">
        <v>307.67485799615991</v>
      </c>
      <c r="F83" s="402">
        <v>319.32923276376931</v>
      </c>
      <c r="G83" s="403">
        <v>336.38986461745571</v>
      </c>
      <c r="H83" s="403">
        <v>336.19429492496573</v>
      </c>
      <c r="I83" s="403">
        <v>340.27868429440957</v>
      </c>
      <c r="J83" s="403">
        <v>320.91626193267462</v>
      </c>
      <c r="K83" s="403">
        <v>310.1346054736473</v>
      </c>
      <c r="L83" s="403">
        <v>306.47087034779929</v>
      </c>
      <c r="M83" s="403">
        <v>302.76237041879807</v>
      </c>
      <c r="N83" s="403">
        <v>330.29545645866023</v>
      </c>
      <c r="O83" s="403">
        <v>329.30579083238945</v>
      </c>
    </row>
    <row r="84" spans="3:15" ht="15" customHeight="1">
      <c r="C84" s="397" t="s">
        <v>194</v>
      </c>
      <c r="D84" s="403">
        <v>310.62812092959115</v>
      </c>
      <c r="E84" s="402">
        <v>293.90610801788353</v>
      </c>
      <c r="F84" s="402">
        <v>285.81018412752627</v>
      </c>
      <c r="G84" s="403">
        <v>286.60052275738798</v>
      </c>
      <c r="H84" s="403">
        <v>300.39865299729604</v>
      </c>
      <c r="I84" s="403">
        <v>298.96059308557352</v>
      </c>
      <c r="J84" s="403">
        <v>298.84936368868711</v>
      </c>
      <c r="K84" s="403">
        <v>290.5492111992549</v>
      </c>
      <c r="L84" s="403">
        <v>297.01388028086853</v>
      </c>
      <c r="M84" s="403">
        <v>288.46292746660288</v>
      </c>
      <c r="N84" s="403">
        <v>286.69953760020286</v>
      </c>
      <c r="O84" s="403">
        <v>293.42155456457868</v>
      </c>
    </row>
    <row r="85" spans="3:15" ht="15" customHeight="1">
      <c r="C85" s="397" t="s">
        <v>275</v>
      </c>
      <c r="D85" s="403">
        <v>285.39189590073954</v>
      </c>
      <c r="E85" s="402">
        <v>285.30731401030579</v>
      </c>
      <c r="F85" s="402">
        <v>281.53846957666661</v>
      </c>
      <c r="G85" s="403">
        <v>254.25093079536464</v>
      </c>
      <c r="H85" s="403">
        <v>282.02594931707523</v>
      </c>
      <c r="I85" s="403">
        <v>294.22726785535235</v>
      </c>
      <c r="J85" s="403">
        <v>300.23396744116957</v>
      </c>
      <c r="K85" s="403">
        <v>299.18909630527804</v>
      </c>
      <c r="L85" s="403">
        <v>308.10082871404842</v>
      </c>
      <c r="M85" s="403">
        <v>285.81391162512995</v>
      </c>
      <c r="N85" s="403">
        <v>287.66277471728313</v>
      </c>
      <c r="O85" s="403">
        <v>273.73394308918347</v>
      </c>
    </row>
    <row r="86" spans="3:15" ht="15" customHeight="1"/>
    <row r="87" spans="3:15" ht="15" customHeight="1"/>
    <row r="88" spans="3:15" ht="15" customHeight="1"/>
    <row r="89" spans="3:15" ht="15" customHeight="1"/>
    <row r="90" spans="3:15" ht="15" customHeight="1"/>
    <row r="91" spans="3:15" ht="15" customHeight="1"/>
    <row r="92" spans="3:15" ht="15" customHeight="1"/>
    <row r="93" spans="3:15" ht="15" customHeight="1"/>
    <row r="94" spans="3:15" ht="15" customHeight="1"/>
    <row r="95" spans="3:15" ht="15" customHeight="1"/>
    <row r="96" spans="3:15" ht="15" customHeight="1"/>
    <row r="97" spans="2:8" ht="15" customHeight="1"/>
    <row r="98" spans="2:8" ht="15" customHeight="1"/>
    <row r="99" spans="2:8" ht="15" customHeight="1"/>
    <row r="100" spans="2:8" ht="15" customHeight="1">
      <c r="B100" s="395" t="s">
        <v>166</v>
      </c>
      <c r="H100" s="412"/>
    </row>
    <row r="101" spans="2:8" ht="15" customHeight="1">
      <c r="C101" s="398" t="s">
        <v>195</v>
      </c>
      <c r="D101" s="404" t="s">
        <v>196</v>
      </c>
      <c r="E101" s="404" t="s">
        <v>197</v>
      </c>
      <c r="F101" s="409" t="s">
        <v>198</v>
      </c>
      <c r="G101" s="409" t="s">
        <v>199</v>
      </c>
      <c r="H101" s="409" t="s">
        <v>276</v>
      </c>
    </row>
    <row r="102" spans="2:8" ht="15" customHeight="1">
      <c r="C102" s="399" t="s">
        <v>201</v>
      </c>
      <c r="D102" s="405">
        <v>1743.9</v>
      </c>
      <c r="E102" s="405">
        <v>1558.1</v>
      </c>
      <c r="F102" s="410">
        <v>1781.1</v>
      </c>
      <c r="G102" s="410">
        <v>1295</v>
      </c>
      <c r="H102" s="410">
        <v>1326</v>
      </c>
    </row>
    <row r="103" spans="2:8" ht="15" customHeight="1">
      <c r="C103" s="399" t="s">
        <v>200</v>
      </c>
      <c r="D103" s="405">
        <v>283</v>
      </c>
      <c r="E103" s="405">
        <v>311.85107704867738</v>
      </c>
      <c r="F103" s="410">
        <v>317.76454361266133</v>
      </c>
      <c r="G103" s="410">
        <v>294</v>
      </c>
      <c r="H103" s="410">
        <v>285</v>
      </c>
    </row>
    <row r="104" spans="2:8" ht="15" customHeight="1"/>
    <row r="105" spans="2:8" ht="15" customHeight="1"/>
    <row r="106" spans="2:8" ht="15" customHeight="1"/>
    <row r="107" spans="2:8" ht="15" customHeight="1"/>
    <row r="108" spans="2:8" ht="15" customHeight="1"/>
    <row r="109" spans="2:8" ht="15" customHeight="1"/>
    <row r="110" spans="2:8" ht="15" customHeight="1"/>
    <row r="111" spans="2:8" ht="15" customHeight="1"/>
    <row r="112" spans="2:8" ht="15" customHeight="1"/>
    <row r="113" spans="1:15" ht="15" customHeight="1"/>
    <row r="114" spans="1:15" ht="15" customHeight="1"/>
    <row r="115" spans="1:15" ht="15" customHeight="1"/>
    <row r="116" spans="1:15" ht="15" customHeight="1"/>
    <row r="117" spans="1:15" ht="15" customHeight="1">
      <c r="A117" s="58" t="s">
        <v>205</v>
      </c>
      <c r="F117" s="68"/>
    </row>
    <row r="118" spans="1:15" ht="15" customHeight="1">
      <c r="B118" s="395" t="s">
        <v>181</v>
      </c>
      <c r="O118" s="412" t="s">
        <v>39</v>
      </c>
    </row>
    <row r="119" spans="1:15" ht="15" customHeight="1">
      <c r="C119" s="396" t="s">
        <v>78</v>
      </c>
      <c r="D119" s="401">
        <v>1</v>
      </c>
      <c r="E119" s="401">
        <v>2</v>
      </c>
      <c r="F119" s="401">
        <v>3</v>
      </c>
      <c r="G119" s="401">
        <v>4</v>
      </c>
      <c r="H119" s="401">
        <v>5</v>
      </c>
      <c r="I119" s="401">
        <v>6</v>
      </c>
      <c r="J119" s="401">
        <v>7</v>
      </c>
      <c r="K119" s="401">
        <v>8</v>
      </c>
      <c r="L119" s="401">
        <v>9</v>
      </c>
      <c r="M119" s="401">
        <v>10</v>
      </c>
      <c r="N119" s="401">
        <v>11</v>
      </c>
      <c r="O119" s="401">
        <v>12</v>
      </c>
    </row>
    <row r="120" spans="1:15" ht="15" customHeight="1">
      <c r="C120" s="397" t="s">
        <v>190</v>
      </c>
      <c r="D120" s="402">
        <v>814</v>
      </c>
      <c r="E120" s="402">
        <v>836</v>
      </c>
      <c r="F120" s="402">
        <v>810</v>
      </c>
      <c r="G120" s="402">
        <v>607</v>
      </c>
      <c r="H120" s="402">
        <v>700</v>
      </c>
      <c r="I120" s="413">
        <v>700</v>
      </c>
      <c r="J120" s="413">
        <v>1206</v>
      </c>
      <c r="K120" s="413">
        <v>1389</v>
      </c>
      <c r="L120" s="402">
        <v>1344</v>
      </c>
      <c r="M120" s="402">
        <v>1212</v>
      </c>
      <c r="N120" s="402">
        <v>837</v>
      </c>
      <c r="O120" s="402">
        <v>1096</v>
      </c>
    </row>
    <row r="121" spans="1:15" ht="15" customHeight="1">
      <c r="C121" s="397" t="s">
        <v>192</v>
      </c>
      <c r="D121" s="402">
        <v>990</v>
      </c>
      <c r="E121" s="402">
        <v>1018</v>
      </c>
      <c r="F121" s="402">
        <v>1006</v>
      </c>
      <c r="G121" s="402">
        <v>919</v>
      </c>
      <c r="H121" s="402">
        <v>1121</v>
      </c>
      <c r="I121" s="402">
        <v>1145</v>
      </c>
      <c r="J121" s="402">
        <v>1322</v>
      </c>
      <c r="K121" s="402">
        <v>1329</v>
      </c>
      <c r="L121" s="402">
        <v>1171</v>
      </c>
      <c r="M121" s="402">
        <v>1044</v>
      </c>
      <c r="N121" s="402">
        <v>825</v>
      </c>
      <c r="O121" s="402">
        <v>695</v>
      </c>
    </row>
    <row r="122" spans="1:15" ht="15" customHeight="1">
      <c r="C122" s="397" t="s">
        <v>101</v>
      </c>
      <c r="D122" s="402">
        <v>872.01058201058197</v>
      </c>
      <c r="E122" s="402">
        <v>841.27884615384619</v>
      </c>
      <c r="F122" s="402">
        <v>869.70157068062827</v>
      </c>
      <c r="G122" s="402">
        <v>1015.4545454545455</v>
      </c>
      <c r="H122" s="402">
        <v>1224</v>
      </c>
      <c r="I122" s="402">
        <v>1137.8924731182797</v>
      </c>
      <c r="J122" s="402">
        <v>1038.7323943661972</v>
      </c>
      <c r="K122" s="402">
        <v>982.5</v>
      </c>
      <c r="L122" s="402">
        <v>1196.5492957746478</v>
      </c>
      <c r="M122" s="402">
        <v>940</v>
      </c>
      <c r="N122" s="402">
        <v>971.70439414114514</v>
      </c>
      <c r="O122" s="402">
        <v>923.9489489489489</v>
      </c>
    </row>
    <row r="123" spans="1:15" ht="15" customHeight="1">
      <c r="C123" s="397" t="s">
        <v>194</v>
      </c>
      <c r="D123" s="403">
        <v>913.80897250361795</v>
      </c>
      <c r="E123" s="402">
        <v>981.75672514619885</v>
      </c>
      <c r="F123" s="402">
        <v>937.34039735099338</v>
      </c>
      <c r="G123" s="403">
        <v>862.35398230088492</v>
      </c>
      <c r="H123" s="403">
        <v>713.62403100775191</v>
      </c>
      <c r="I123" s="403">
        <v>798.51957295373666</v>
      </c>
      <c r="J123" s="403">
        <v>878.01333333333332</v>
      </c>
      <c r="K123" s="403">
        <v>901.51633986928107</v>
      </c>
      <c r="L123" s="403">
        <v>862.28546787408368</v>
      </c>
      <c r="M123" s="403">
        <v>834.31983805668017</v>
      </c>
      <c r="N123" s="403">
        <v>842.68438538205976</v>
      </c>
      <c r="O123" s="403">
        <v>953.19069500287196</v>
      </c>
    </row>
    <row r="124" spans="1:15" ht="15" customHeight="1">
      <c r="C124" s="397" t="s">
        <v>275</v>
      </c>
      <c r="D124" s="403">
        <v>961.84300341296932</v>
      </c>
      <c r="E124" s="402">
        <v>924.29077117572695</v>
      </c>
      <c r="F124" s="402">
        <v>866.4749034749035</v>
      </c>
      <c r="G124" s="403">
        <v>773.63430127041738</v>
      </c>
      <c r="H124" s="403">
        <v>726.75741710296688</v>
      </c>
      <c r="I124" s="403">
        <v>690.91250000000002</v>
      </c>
      <c r="J124" s="403">
        <v>737.64928909952607</v>
      </c>
      <c r="K124" s="403">
        <v>888.92485549132948</v>
      </c>
      <c r="L124" s="403">
        <v>1028.4735935706085</v>
      </c>
      <c r="M124" s="403">
        <v>1015.4580040971614</v>
      </c>
      <c r="N124" s="403">
        <v>1136.7757575757576</v>
      </c>
      <c r="O124" s="403">
        <v>1106.5184277335202</v>
      </c>
    </row>
    <row r="125" spans="1:15" ht="15" customHeight="1"/>
    <row r="126" spans="1:15" ht="15" customHeight="1"/>
    <row r="127" spans="1:15" ht="15" customHeight="1"/>
    <row r="128" spans="1:15" ht="15" customHeight="1"/>
    <row r="129" spans="2:8" ht="15" customHeight="1"/>
    <row r="130" spans="2:8" ht="15" customHeight="1"/>
    <row r="131" spans="2:8" ht="15" customHeight="1"/>
    <row r="132" spans="2:8" ht="15" customHeight="1"/>
    <row r="133" spans="2:8" ht="15" customHeight="1"/>
    <row r="134" spans="2:8" ht="15" customHeight="1"/>
    <row r="135" spans="2:8" ht="15" customHeight="1"/>
    <row r="136" spans="2:8" ht="15" customHeight="1"/>
    <row r="137" spans="2:8" ht="15" customHeight="1"/>
    <row r="138" spans="2:8" ht="15" customHeight="1"/>
    <row r="139" spans="2:8" ht="15" customHeight="1">
      <c r="B139" s="395" t="s">
        <v>166</v>
      </c>
      <c r="H139" s="412"/>
    </row>
    <row r="140" spans="2:8" ht="15" customHeight="1">
      <c r="C140" s="400" t="s">
        <v>195</v>
      </c>
      <c r="D140" s="404" t="s">
        <v>196</v>
      </c>
      <c r="E140" s="404" t="s">
        <v>197</v>
      </c>
      <c r="F140" s="409" t="s">
        <v>198</v>
      </c>
      <c r="G140" s="409" t="s">
        <v>199</v>
      </c>
      <c r="H140" s="409" t="s">
        <v>276</v>
      </c>
    </row>
    <row r="141" spans="2:8" ht="15" customHeight="1">
      <c r="C141" s="399" t="s">
        <v>207</v>
      </c>
      <c r="D141" s="405">
        <v>5201</v>
      </c>
      <c r="E141" s="405">
        <v>7287</v>
      </c>
      <c r="F141" s="410">
        <v>4348</v>
      </c>
      <c r="G141" s="410">
        <v>10347</v>
      </c>
      <c r="H141" s="410">
        <v>15814</v>
      </c>
    </row>
    <row r="142" spans="2:8" ht="15" customHeight="1">
      <c r="C142" s="399" t="s">
        <v>200</v>
      </c>
      <c r="D142" s="405">
        <v>964</v>
      </c>
      <c r="E142" s="405">
        <v>926.5246329079182</v>
      </c>
      <c r="F142" s="410">
        <v>963.95032198712056</v>
      </c>
      <c r="G142" s="410">
        <v>897</v>
      </c>
      <c r="H142" s="410">
        <v>973</v>
      </c>
    </row>
    <row r="143" spans="2:8" ht="15" customHeight="1"/>
    <row r="144" spans="2:8" ht="15" customHeight="1"/>
    <row r="145" spans="1:15" ht="15" customHeight="1"/>
    <row r="146" spans="1:15" ht="15" customHeight="1"/>
    <row r="147" spans="1:15" ht="15" customHeight="1"/>
    <row r="148" spans="1:15" ht="15" customHeight="1"/>
    <row r="149" spans="1:15" ht="15" customHeight="1"/>
    <row r="150" spans="1:15" ht="15" customHeight="1"/>
    <row r="151" spans="1:15" ht="15" customHeight="1"/>
    <row r="152" spans="1:15" ht="15" customHeight="1"/>
    <row r="153" spans="1:15" ht="15" customHeight="1"/>
    <row r="154" spans="1:15" ht="15" customHeight="1"/>
    <row r="155" spans="1:15" ht="15" customHeight="1">
      <c r="A155" s="58" t="s">
        <v>208</v>
      </c>
      <c r="E155" s="68"/>
    </row>
    <row r="156" spans="1:15" ht="15" customHeight="1">
      <c r="B156" s="395" t="s">
        <v>181</v>
      </c>
      <c r="O156" s="414" t="s">
        <v>39</v>
      </c>
    </row>
    <row r="157" spans="1:15" ht="15" customHeight="1">
      <c r="C157" s="396" t="s">
        <v>78</v>
      </c>
      <c r="D157" s="401">
        <v>1</v>
      </c>
      <c r="E157" s="401">
        <v>2</v>
      </c>
      <c r="F157" s="401">
        <v>3</v>
      </c>
      <c r="G157" s="401">
        <v>4</v>
      </c>
      <c r="H157" s="401">
        <v>5</v>
      </c>
      <c r="I157" s="401">
        <v>6</v>
      </c>
      <c r="J157" s="401">
        <v>7</v>
      </c>
      <c r="K157" s="401">
        <v>8</v>
      </c>
      <c r="L157" s="401">
        <v>9</v>
      </c>
      <c r="M157" s="401">
        <v>10</v>
      </c>
      <c r="N157" s="401">
        <v>11</v>
      </c>
      <c r="O157" s="401">
        <v>12</v>
      </c>
    </row>
    <row r="158" spans="1:15" ht="15" customHeight="1">
      <c r="C158" s="397" t="s">
        <v>190</v>
      </c>
      <c r="D158" s="402">
        <v>790</v>
      </c>
      <c r="E158" s="402">
        <v>857</v>
      </c>
      <c r="F158" s="402">
        <v>1078</v>
      </c>
      <c r="G158" s="402">
        <v>1103</v>
      </c>
      <c r="H158" s="402">
        <v>1154</v>
      </c>
      <c r="I158" s="402">
        <v>1161</v>
      </c>
      <c r="J158" s="402">
        <v>1129</v>
      </c>
      <c r="K158" s="402">
        <v>1123</v>
      </c>
      <c r="L158" s="402">
        <v>1166</v>
      </c>
      <c r="M158" s="402">
        <v>1148</v>
      </c>
      <c r="N158" s="402">
        <v>1115</v>
      </c>
      <c r="O158" s="402">
        <v>1074</v>
      </c>
    </row>
    <row r="159" spans="1:15" ht="15" customHeight="1">
      <c r="C159" s="397" t="s">
        <v>192</v>
      </c>
      <c r="D159" s="402">
        <v>1132.9087936046512</v>
      </c>
      <c r="E159" s="402">
        <v>1052.8294152777025</v>
      </c>
      <c r="F159" s="402">
        <v>1123.3827283481726</v>
      </c>
      <c r="G159" s="402">
        <v>1100.2147623019184</v>
      </c>
      <c r="H159" s="402">
        <v>1122.8807606931052</v>
      </c>
      <c r="I159" s="402">
        <v>1120.3807594229224</v>
      </c>
      <c r="J159" s="402">
        <v>1055.304820415879</v>
      </c>
      <c r="K159" s="402">
        <v>1108.426864772613</v>
      </c>
      <c r="L159" s="402">
        <v>1109.7961984143119</v>
      </c>
      <c r="M159" s="402">
        <v>1117.1990726980919</v>
      </c>
      <c r="N159" s="402">
        <v>1172.3479029930643</v>
      </c>
      <c r="O159" s="402">
        <v>1076.4716474066111</v>
      </c>
    </row>
    <row r="160" spans="1:15" ht="15" customHeight="1">
      <c r="C160" s="397" t="s">
        <v>101</v>
      </c>
      <c r="D160" s="402">
        <v>1152.8492654623267</v>
      </c>
      <c r="E160" s="402">
        <v>1146.6269300836591</v>
      </c>
      <c r="F160" s="402">
        <v>1117.0032244008714</v>
      </c>
      <c r="G160" s="402">
        <v>1145.1754781260704</v>
      </c>
      <c r="H160" s="402">
        <v>1105.4394942210806</v>
      </c>
      <c r="I160" s="402">
        <v>1165.0204793028322</v>
      </c>
      <c r="J160" s="402">
        <v>1102.7367697872253</v>
      </c>
      <c r="K160" s="402">
        <v>938.44653627191258</v>
      </c>
      <c r="L160" s="402">
        <v>935.16670564430035</v>
      </c>
      <c r="M160" s="402">
        <v>1309.3881469215353</v>
      </c>
      <c r="N160" s="402">
        <v>1298.3868980241004</v>
      </c>
      <c r="O160" s="402">
        <v>1306.436954598862</v>
      </c>
    </row>
    <row r="161" spans="3:15" ht="15" customHeight="1">
      <c r="C161" s="397" t="s">
        <v>194</v>
      </c>
      <c r="D161" s="403">
        <v>1233.2319168090542</v>
      </c>
      <c r="E161" s="402">
        <v>1251.1407224272393</v>
      </c>
      <c r="F161" s="402">
        <v>1252.8949294302142</v>
      </c>
      <c r="G161" s="403">
        <v>1293.0764848312208</v>
      </c>
      <c r="H161" s="403">
        <v>1291.3723723135395</v>
      </c>
      <c r="I161" s="403">
        <v>1287.2279830280452</v>
      </c>
      <c r="J161" s="403">
        <v>1254.8957212690864</v>
      </c>
      <c r="K161" s="403">
        <v>1237.1600519214883</v>
      </c>
      <c r="L161" s="403">
        <v>1164.2751392739945</v>
      </c>
      <c r="M161" s="403">
        <v>1344.8381749978191</v>
      </c>
      <c r="N161" s="403">
        <v>1316.4321115126484</v>
      </c>
      <c r="O161" s="403">
        <v>1337.1633640193479</v>
      </c>
    </row>
    <row r="162" spans="3:15" ht="15" customHeight="1">
      <c r="C162" s="397" t="s">
        <v>275</v>
      </c>
      <c r="D162" s="403">
        <v>1156.8704318936877</v>
      </c>
      <c r="E162" s="402">
        <v>1118.6036895674301</v>
      </c>
      <c r="F162" s="402">
        <v>1104.963472281908</v>
      </c>
      <c r="G162" s="403">
        <v>1080.6586826347307</v>
      </c>
      <c r="H162" s="403">
        <v>1001.1588490342924</v>
      </c>
      <c r="I162" s="403">
        <v>1010.999203821656</v>
      </c>
      <c r="J162" s="403">
        <v>986.06634304207125</v>
      </c>
      <c r="K162" s="403">
        <v>995.93519790235985</v>
      </c>
      <c r="L162" s="403">
        <v>1055.1909940052976</v>
      </c>
      <c r="M162" s="403">
        <v>1114.7811824349512</v>
      </c>
      <c r="N162" s="403">
        <v>1104.1992572821166</v>
      </c>
      <c r="O162" s="403">
        <v>1130.064561158611</v>
      </c>
    </row>
    <row r="163" spans="3:15" ht="15" customHeight="1"/>
    <row r="164" spans="3:15" ht="15" customHeight="1"/>
    <row r="165" spans="3:15" ht="15" customHeight="1"/>
    <row r="166" spans="3:15" ht="15" customHeight="1"/>
    <row r="167" spans="3:15" ht="15" customHeight="1"/>
    <row r="168" spans="3:15" ht="15" customHeight="1"/>
    <row r="169" spans="3:15" ht="15" customHeight="1"/>
    <row r="170" spans="3:15" ht="15" customHeight="1"/>
    <row r="171" spans="3:15" ht="15" customHeight="1"/>
    <row r="172" spans="3:15" ht="15" customHeight="1"/>
    <row r="173" spans="3:15" ht="15" customHeight="1"/>
    <row r="174" spans="3:15" ht="15" customHeight="1"/>
    <row r="175" spans="3:15" ht="15" customHeight="1"/>
    <row r="176" spans="3:15" ht="15" customHeight="1"/>
    <row r="177" spans="2:8" ht="15" customHeight="1">
      <c r="B177" s="395" t="s">
        <v>166</v>
      </c>
      <c r="H177" s="412"/>
    </row>
    <row r="178" spans="2:8" ht="15" customHeight="1">
      <c r="C178" s="400" t="s">
        <v>195</v>
      </c>
      <c r="D178" s="404" t="s">
        <v>196</v>
      </c>
      <c r="E178" s="404" t="s">
        <v>197</v>
      </c>
      <c r="F178" s="409" t="s">
        <v>198</v>
      </c>
      <c r="G178" s="409" t="s">
        <v>199</v>
      </c>
      <c r="H178" s="409" t="s">
        <v>276</v>
      </c>
    </row>
    <row r="179" spans="2:8" ht="15" customHeight="1">
      <c r="C179" s="399" t="s">
        <v>201</v>
      </c>
      <c r="D179" s="405">
        <v>40.9</v>
      </c>
      <c r="E179" s="405">
        <v>36.9</v>
      </c>
      <c r="F179" s="410">
        <v>38.1</v>
      </c>
      <c r="G179" s="410">
        <v>31</v>
      </c>
      <c r="H179" s="410">
        <v>14</v>
      </c>
    </row>
    <row r="180" spans="2:8" ht="15" customHeight="1">
      <c r="C180" s="399" t="s">
        <v>200</v>
      </c>
      <c r="D180" s="405">
        <v>1069</v>
      </c>
      <c r="E180" s="405">
        <v>1104.5095066727054</v>
      </c>
      <c r="F180" s="410">
        <v>1141.1171857677225</v>
      </c>
      <c r="G180" s="410">
        <v>1264</v>
      </c>
      <c r="H180" s="410">
        <v>1068</v>
      </c>
    </row>
    <row r="181" spans="2:8" ht="15" customHeight="1"/>
    <row r="182" spans="2:8" ht="15" customHeight="1"/>
    <row r="183" spans="2:8" ht="15" customHeight="1"/>
    <row r="184" spans="2:8" ht="15" customHeight="1"/>
    <row r="185" spans="2:8" ht="15" customHeight="1"/>
    <row r="186" spans="2:8" ht="15" customHeight="1"/>
    <row r="187" spans="2:8" ht="15" customHeight="1"/>
    <row r="188" spans="2:8" ht="15" customHeight="1"/>
    <row r="189" spans="2:8" ht="15" customHeight="1"/>
    <row r="190" spans="2:8" ht="15" customHeight="1"/>
    <row r="191" spans="2:8" ht="15" customHeight="1"/>
    <row r="192" spans="2:8" ht="15" customHeight="1"/>
    <row r="193" spans="1:17" ht="15" customHeight="1"/>
    <row r="194" spans="1:17" ht="15" customHeight="1">
      <c r="A194" s="58" t="s">
        <v>105</v>
      </c>
      <c r="F194" s="68"/>
    </row>
    <row r="195" spans="1:17" ht="15" customHeight="1">
      <c r="B195" s="395" t="s">
        <v>181</v>
      </c>
      <c r="O195" s="412" t="s">
        <v>39</v>
      </c>
    </row>
    <row r="196" spans="1:17" ht="15" customHeight="1">
      <c r="C196" s="396" t="s">
        <v>78</v>
      </c>
      <c r="D196" s="401">
        <v>1</v>
      </c>
      <c r="E196" s="401">
        <v>2</v>
      </c>
      <c r="F196" s="401">
        <v>3</v>
      </c>
      <c r="G196" s="401">
        <v>4</v>
      </c>
      <c r="H196" s="401">
        <v>5</v>
      </c>
      <c r="I196" s="401">
        <v>6</v>
      </c>
      <c r="J196" s="401">
        <v>7</v>
      </c>
      <c r="K196" s="401">
        <v>8</v>
      </c>
      <c r="L196" s="401">
        <v>9</v>
      </c>
      <c r="M196" s="401">
        <v>10</v>
      </c>
      <c r="N196" s="401">
        <v>11</v>
      </c>
      <c r="O196" s="401">
        <v>12</v>
      </c>
    </row>
    <row r="197" spans="1:17" ht="15" customHeight="1">
      <c r="C197" s="397" t="s">
        <v>190</v>
      </c>
      <c r="D197" s="402">
        <v>659</v>
      </c>
      <c r="E197" s="402">
        <v>612</v>
      </c>
      <c r="F197" s="402">
        <v>606</v>
      </c>
      <c r="G197" s="402">
        <v>547</v>
      </c>
      <c r="H197" s="402">
        <v>506</v>
      </c>
      <c r="I197" s="402">
        <v>444</v>
      </c>
      <c r="J197" s="402">
        <v>398</v>
      </c>
      <c r="K197" s="402">
        <v>425</v>
      </c>
      <c r="L197" s="402">
        <v>697</v>
      </c>
      <c r="M197" s="402">
        <v>714</v>
      </c>
      <c r="N197" s="402">
        <v>715</v>
      </c>
      <c r="O197" s="402">
        <v>785</v>
      </c>
    </row>
    <row r="198" spans="1:17" ht="15" customHeight="1">
      <c r="C198" s="397" t="s">
        <v>192</v>
      </c>
      <c r="D198" s="402">
        <v>701.60501950161552</v>
      </c>
      <c r="E198" s="402">
        <v>617.29825647090058</v>
      </c>
      <c r="F198" s="402">
        <v>556.20976874895143</v>
      </c>
      <c r="G198" s="402">
        <v>573.29509244211079</v>
      </c>
      <c r="H198" s="402">
        <v>599.83811337924442</v>
      </c>
      <c r="I198" s="402">
        <v>520.9329964487099</v>
      </c>
      <c r="J198" s="402">
        <v>501.22757963096586</v>
      </c>
      <c r="K198" s="402">
        <v>553.34174143093549</v>
      </c>
      <c r="L198" s="402">
        <v>704.06562672458745</v>
      </c>
      <c r="M198" s="402">
        <v>747.59162604451819</v>
      </c>
      <c r="N198" s="402">
        <v>761.61394768200648</v>
      </c>
      <c r="O198" s="402">
        <v>672.95661995464138</v>
      </c>
    </row>
    <row r="199" spans="1:17" ht="15" customHeight="1">
      <c r="C199" s="397" t="s">
        <v>101</v>
      </c>
      <c r="D199" s="403">
        <v>586.33076674789993</v>
      </c>
      <c r="E199" s="402">
        <v>622.84571648569943</v>
      </c>
      <c r="F199" s="402">
        <v>602.68289680377006</v>
      </c>
      <c r="G199" s="403">
        <v>560.68527301315783</v>
      </c>
      <c r="H199" s="403">
        <v>545.98457782110734</v>
      </c>
      <c r="I199" s="403">
        <v>481.70482169896036</v>
      </c>
      <c r="J199" s="403">
        <v>493.0505080706904</v>
      </c>
      <c r="K199" s="403">
        <v>482.82473466461369</v>
      </c>
      <c r="L199" s="403">
        <v>616.94156658510417</v>
      </c>
      <c r="M199" s="403">
        <v>654.90167637262255</v>
      </c>
      <c r="N199" s="403">
        <v>887.42819224690516</v>
      </c>
      <c r="O199" s="403">
        <v>889.29146262300344</v>
      </c>
    </row>
    <row r="200" spans="1:17" ht="15" customHeight="1">
      <c r="C200" s="397" t="s">
        <v>194</v>
      </c>
      <c r="D200" s="403">
        <v>677.11993391370652</v>
      </c>
      <c r="E200" s="402">
        <v>649.39961292930138</v>
      </c>
      <c r="F200" s="402">
        <v>640.70200717736793</v>
      </c>
      <c r="G200" s="403">
        <v>574.6688155000935</v>
      </c>
      <c r="H200" s="403">
        <v>566.73252801920887</v>
      </c>
      <c r="I200" s="403">
        <v>496.07381432921716</v>
      </c>
      <c r="J200" s="403">
        <v>481.32446726264669</v>
      </c>
      <c r="K200" s="403">
        <v>482.35708930950096</v>
      </c>
      <c r="L200" s="403">
        <v>641.40984195714282</v>
      </c>
      <c r="M200" s="403">
        <v>719.45659710287259</v>
      </c>
      <c r="N200" s="403">
        <v>854.98260603341384</v>
      </c>
      <c r="O200" s="403">
        <v>836.95387506727548</v>
      </c>
    </row>
    <row r="201" spans="1:17" ht="15" customHeight="1">
      <c r="C201" s="397" t="s">
        <v>275</v>
      </c>
      <c r="D201" s="403">
        <v>783.63484915823221</v>
      </c>
      <c r="E201" s="402">
        <v>792.92579922807761</v>
      </c>
      <c r="F201" s="402">
        <v>685.49199004007096</v>
      </c>
      <c r="G201" s="403">
        <v>629.5520507631428</v>
      </c>
      <c r="H201" s="403">
        <v>629.90352338263983</v>
      </c>
      <c r="I201" s="403">
        <v>584.9389643024316</v>
      </c>
      <c r="J201" s="403">
        <v>571.973548691975</v>
      </c>
      <c r="K201" s="403">
        <v>661.62228146655514</v>
      </c>
      <c r="L201" s="403">
        <v>999.46756343625805</v>
      </c>
      <c r="M201" s="403">
        <v>1049.6980850632235</v>
      </c>
      <c r="N201" s="403">
        <v>965.10126219724157</v>
      </c>
      <c r="O201" s="403">
        <v>894.1669925230766</v>
      </c>
    </row>
    <row r="202" spans="1:17" ht="15" customHeight="1"/>
    <row r="203" spans="1:17" ht="15" customHeight="1"/>
    <row r="204" spans="1:17" ht="15" customHeight="1"/>
    <row r="205" spans="1:17" ht="15" customHeight="1"/>
    <row r="206" spans="1:17" ht="15" customHeight="1">
      <c r="Q206" s="415" t="s">
        <v>278</v>
      </c>
    </row>
    <row r="207" spans="1:17" ht="15" customHeight="1"/>
    <row r="208" spans="1:17" ht="15" customHeight="1"/>
    <row r="209" spans="2:16" ht="15" customHeight="1"/>
    <row r="210" spans="2:16" ht="15" customHeight="1"/>
    <row r="211" spans="2:16" ht="15" customHeight="1"/>
    <row r="212" spans="2:16" ht="15" customHeight="1"/>
    <row r="213" spans="2:16" ht="15" customHeight="1"/>
    <row r="214" spans="2:16" ht="15" customHeight="1"/>
    <row r="215" spans="2:16" ht="15" customHeight="1"/>
    <row r="216" spans="2:16" ht="15" customHeight="1">
      <c r="B216" s="395" t="s">
        <v>166</v>
      </c>
      <c r="H216" s="412"/>
    </row>
    <row r="217" spans="2:16" ht="15" customHeight="1">
      <c r="C217" s="400" t="s">
        <v>195</v>
      </c>
      <c r="D217" s="404" t="s">
        <v>196</v>
      </c>
      <c r="E217" s="404" t="s">
        <v>197</v>
      </c>
      <c r="F217" s="409" t="s">
        <v>198</v>
      </c>
      <c r="G217" s="409" t="s">
        <v>209</v>
      </c>
      <c r="H217" s="409" t="s">
        <v>277</v>
      </c>
    </row>
    <row r="218" spans="2:16" ht="15" customHeight="1">
      <c r="C218" s="399" t="s">
        <v>201</v>
      </c>
      <c r="D218" s="406">
        <v>1022.2</v>
      </c>
      <c r="E218" s="406">
        <v>989.4</v>
      </c>
      <c r="F218" s="411">
        <v>973.8</v>
      </c>
      <c r="G218" s="411">
        <v>1000</v>
      </c>
      <c r="H218" s="411">
        <v>792</v>
      </c>
    </row>
    <row r="219" spans="2:16" ht="15" customHeight="1">
      <c r="C219" s="399" t="s">
        <v>200</v>
      </c>
      <c r="D219" s="406">
        <v>597</v>
      </c>
      <c r="E219" s="406">
        <v>633.15119251166311</v>
      </c>
      <c r="F219" s="411">
        <v>622.50829424486358</v>
      </c>
      <c r="G219" s="411">
        <v>648</v>
      </c>
      <c r="H219" s="411">
        <v>768.65538432030985</v>
      </c>
    </row>
    <row r="220" spans="2:16" ht="15" customHeight="1"/>
    <row r="221" spans="2:16" ht="15" customHeight="1"/>
    <row r="222" spans="2:16" ht="15" customHeight="1">
      <c r="P222" s="415"/>
    </row>
    <row r="223" spans="2:16" ht="15" customHeight="1"/>
    <row r="224" spans="2:16" ht="15" customHeight="1"/>
    <row r="225" spans="1:15" ht="15" customHeight="1"/>
    <row r="226" spans="1:15" ht="15" customHeight="1"/>
    <row r="227" spans="1:15" ht="15" customHeight="1"/>
    <row r="228" spans="1:15" ht="15" customHeight="1"/>
    <row r="229" spans="1:15" ht="15" customHeight="1"/>
    <row r="230" spans="1:15" ht="15" customHeight="1"/>
    <row r="231" spans="1:15" ht="15" customHeight="1"/>
    <row r="232" spans="1:15" ht="15" customHeight="1">
      <c r="A232" s="58" t="s">
        <v>210</v>
      </c>
      <c r="E232" s="68"/>
    </row>
    <row r="233" spans="1:15" ht="15" customHeight="1">
      <c r="B233" s="395" t="s">
        <v>181</v>
      </c>
      <c r="O233" s="414" t="s">
        <v>39</v>
      </c>
    </row>
    <row r="234" spans="1:15" ht="15" customHeight="1">
      <c r="C234" s="396" t="s">
        <v>78</v>
      </c>
      <c r="D234" s="401">
        <v>1</v>
      </c>
      <c r="E234" s="401">
        <v>2</v>
      </c>
      <c r="F234" s="401">
        <v>3</v>
      </c>
      <c r="G234" s="401">
        <v>4</v>
      </c>
      <c r="H234" s="401">
        <v>5</v>
      </c>
      <c r="I234" s="401">
        <v>6</v>
      </c>
      <c r="J234" s="401">
        <v>7</v>
      </c>
      <c r="K234" s="401">
        <v>8</v>
      </c>
      <c r="L234" s="401">
        <v>9</v>
      </c>
      <c r="M234" s="401">
        <v>10</v>
      </c>
      <c r="N234" s="401">
        <v>11</v>
      </c>
      <c r="O234" s="401">
        <v>12</v>
      </c>
    </row>
    <row r="235" spans="1:15" ht="15" customHeight="1">
      <c r="C235" s="397" t="s">
        <v>190</v>
      </c>
      <c r="D235" s="402">
        <v>667</v>
      </c>
      <c r="E235" s="402">
        <v>594</v>
      </c>
      <c r="F235" s="402">
        <v>593</v>
      </c>
      <c r="G235" s="402">
        <v>553</v>
      </c>
      <c r="H235" s="402">
        <v>513</v>
      </c>
      <c r="I235" s="402">
        <v>445</v>
      </c>
      <c r="J235" s="402">
        <v>388</v>
      </c>
      <c r="K235" s="402">
        <v>438</v>
      </c>
      <c r="L235" s="402">
        <v>709</v>
      </c>
      <c r="M235" s="402">
        <v>711</v>
      </c>
      <c r="N235" s="402">
        <v>750</v>
      </c>
      <c r="O235" s="402">
        <v>836</v>
      </c>
    </row>
    <row r="236" spans="1:15" ht="15" customHeight="1">
      <c r="C236" s="397" t="s">
        <v>192</v>
      </c>
      <c r="D236" s="402">
        <v>728.85849816154791</v>
      </c>
      <c r="E236" s="402">
        <v>660.31757296466969</v>
      </c>
      <c r="F236" s="402">
        <v>629.45275458725837</v>
      </c>
      <c r="G236" s="402">
        <v>635.34114851255595</v>
      </c>
      <c r="H236" s="402">
        <v>683.38702378768426</v>
      </c>
      <c r="I236" s="402">
        <v>610.66874508634476</v>
      </c>
      <c r="J236" s="402">
        <v>641.02556818181813</v>
      </c>
      <c r="K236" s="402">
        <v>730.7205563437177</v>
      </c>
      <c r="L236" s="402">
        <v>855.32201482496271</v>
      </c>
      <c r="M236" s="402">
        <v>951.13921257588595</v>
      </c>
      <c r="N236" s="402">
        <v>902.17030939540166</v>
      </c>
      <c r="O236" s="402">
        <v>851.33055260873755</v>
      </c>
    </row>
    <row r="237" spans="1:15" ht="15" customHeight="1">
      <c r="C237" s="397" t="s">
        <v>101</v>
      </c>
      <c r="D237" s="403">
        <v>790.43196224820394</v>
      </c>
      <c r="E237" s="402">
        <v>777.36536541661337</v>
      </c>
      <c r="F237" s="402">
        <v>690.17092439882356</v>
      </c>
      <c r="G237" s="403">
        <v>566.80196684217401</v>
      </c>
      <c r="H237" s="403">
        <v>513.80765841155869</v>
      </c>
      <c r="I237" s="403">
        <v>436.69046383072941</v>
      </c>
      <c r="J237" s="403">
        <v>468.32083979312875</v>
      </c>
      <c r="K237" s="403">
        <v>472.76218280106019</v>
      </c>
      <c r="L237" s="403">
        <v>573.18562578192461</v>
      </c>
      <c r="M237" s="403">
        <v>605.57945858539279</v>
      </c>
      <c r="N237" s="403">
        <v>761.36391731279923</v>
      </c>
      <c r="O237" s="403">
        <v>756.85572098684793</v>
      </c>
    </row>
    <row r="238" spans="1:15" ht="15" customHeight="1">
      <c r="C238" s="397" t="s">
        <v>194</v>
      </c>
      <c r="D238" s="403">
        <v>600.47289860157389</v>
      </c>
      <c r="E238" s="402">
        <v>549.61623369471147</v>
      </c>
      <c r="F238" s="402">
        <v>565.71313325573158</v>
      </c>
      <c r="G238" s="403">
        <v>527.52276927896412</v>
      </c>
      <c r="H238" s="403">
        <v>527.42618277638041</v>
      </c>
      <c r="I238" s="403">
        <v>495.88808494433368</v>
      </c>
      <c r="J238" s="403">
        <v>406.42288945213494</v>
      </c>
      <c r="K238" s="403">
        <v>394.0937560242125</v>
      </c>
      <c r="L238" s="403">
        <v>562.7718430436089</v>
      </c>
      <c r="M238" s="403">
        <v>572.32448549145465</v>
      </c>
      <c r="N238" s="403">
        <v>730.31649303823622</v>
      </c>
      <c r="O238" s="403">
        <v>784.61834794687036</v>
      </c>
    </row>
    <row r="239" spans="1:15" ht="15" customHeight="1">
      <c r="C239" s="397" t="s">
        <v>275</v>
      </c>
      <c r="D239" s="403">
        <v>727.13312571386314</v>
      </c>
      <c r="E239" s="402">
        <v>702.28934028672472</v>
      </c>
      <c r="F239" s="402">
        <v>643.43605787095294</v>
      </c>
      <c r="G239" s="403">
        <v>504.89719704598861</v>
      </c>
      <c r="H239" s="403">
        <v>458.66325318477863</v>
      </c>
      <c r="I239" s="403">
        <v>440.16101342805871</v>
      </c>
      <c r="J239" s="403">
        <v>475.44060148143751</v>
      </c>
      <c r="K239" s="403">
        <v>524.02106266469809</v>
      </c>
      <c r="L239" s="403">
        <v>708.00052927873742</v>
      </c>
      <c r="M239" s="403">
        <v>740.85907796505808</v>
      </c>
      <c r="N239" s="403">
        <v>858.59958821412863</v>
      </c>
      <c r="O239" s="403">
        <v>743.54642283675287</v>
      </c>
    </row>
    <row r="240" spans="1:15" ht="15" customHeight="1"/>
    <row r="241" spans="2:8" ht="15" customHeight="1"/>
    <row r="242" spans="2:8" ht="15" customHeight="1"/>
    <row r="243" spans="2:8" ht="15" customHeight="1"/>
    <row r="244" spans="2:8" ht="15" customHeight="1"/>
    <row r="245" spans="2:8" ht="15" customHeight="1"/>
    <row r="246" spans="2:8" ht="15" customHeight="1"/>
    <row r="247" spans="2:8" ht="15" customHeight="1"/>
    <row r="248" spans="2:8" ht="15" customHeight="1"/>
    <row r="249" spans="2:8" ht="15" customHeight="1"/>
    <row r="250" spans="2:8" ht="15" customHeight="1"/>
    <row r="251" spans="2:8" ht="15" customHeight="1"/>
    <row r="252" spans="2:8" ht="15" customHeight="1"/>
    <row r="253" spans="2:8" ht="15" customHeight="1"/>
    <row r="254" spans="2:8" ht="15" customHeight="1">
      <c r="B254" s="395" t="s">
        <v>166</v>
      </c>
      <c r="H254" s="412"/>
    </row>
    <row r="255" spans="2:8" ht="15" customHeight="1">
      <c r="C255" s="400" t="s">
        <v>195</v>
      </c>
      <c r="D255" s="404" t="s">
        <v>196</v>
      </c>
      <c r="E255" s="404" t="s">
        <v>197</v>
      </c>
      <c r="F255" s="409" t="s">
        <v>198</v>
      </c>
      <c r="G255" s="409" t="s">
        <v>199</v>
      </c>
      <c r="H255" s="409" t="s">
        <v>276</v>
      </c>
    </row>
    <row r="256" spans="2:8" ht="15" customHeight="1">
      <c r="C256" s="399" t="s">
        <v>201</v>
      </c>
      <c r="D256" s="405">
        <v>1022.6</v>
      </c>
      <c r="E256" s="405">
        <v>505.1</v>
      </c>
      <c r="F256" s="410">
        <v>909.7</v>
      </c>
      <c r="G256" s="410">
        <v>1324</v>
      </c>
      <c r="H256" s="410">
        <v>825</v>
      </c>
    </row>
    <row r="257" spans="1:15" ht="15" customHeight="1">
      <c r="C257" s="399" t="s">
        <v>200</v>
      </c>
      <c r="D257" s="405">
        <v>616</v>
      </c>
      <c r="E257" s="405">
        <v>698.62232041748825</v>
      </c>
      <c r="F257" s="410">
        <v>595.68536170208085</v>
      </c>
      <c r="G257" s="410">
        <v>574</v>
      </c>
      <c r="H257" s="410">
        <v>612</v>
      </c>
    </row>
    <row r="258" spans="1:15" ht="15" customHeight="1"/>
    <row r="259" spans="1:15" ht="15" customHeight="1"/>
    <row r="260" spans="1:15" ht="15" customHeight="1"/>
    <row r="261" spans="1:15" ht="15" customHeight="1"/>
    <row r="262" spans="1:15" ht="15" customHeight="1"/>
    <row r="263" spans="1:15" ht="15" customHeight="1"/>
    <row r="264" spans="1:15" ht="15" customHeight="1"/>
    <row r="265" spans="1:15" ht="15" customHeight="1"/>
    <row r="266" spans="1:15" ht="15" customHeight="1"/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>
      <c r="A271" s="58" t="s">
        <v>211</v>
      </c>
      <c r="F271" s="68"/>
    </row>
    <row r="272" spans="1:15" ht="15" customHeight="1">
      <c r="B272" s="395" t="s">
        <v>181</v>
      </c>
      <c r="O272" s="412" t="s">
        <v>39</v>
      </c>
    </row>
    <row r="273" spans="3:15" ht="15" customHeight="1">
      <c r="C273" s="396" t="s">
        <v>78</v>
      </c>
      <c r="D273" s="401">
        <v>1</v>
      </c>
      <c r="E273" s="401">
        <v>2</v>
      </c>
      <c r="F273" s="401">
        <v>3</v>
      </c>
      <c r="G273" s="401">
        <v>4</v>
      </c>
      <c r="H273" s="401">
        <v>5</v>
      </c>
      <c r="I273" s="401">
        <v>6</v>
      </c>
      <c r="J273" s="401">
        <v>7</v>
      </c>
      <c r="K273" s="401">
        <v>8</v>
      </c>
      <c r="L273" s="401">
        <v>9</v>
      </c>
      <c r="M273" s="401">
        <v>10</v>
      </c>
      <c r="N273" s="401">
        <v>11</v>
      </c>
      <c r="O273" s="401">
        <v>12</v>
      </c>
    </row>
    <row r="274" spans="3:15" ht="15" customHeight="1">
      <c r="C274" s="397" t="s">
        <v>190</v>
      </c>
      <c r="D274" s="402">
        <v>595</v>
      </c>
      <c r="E274" s="402">
        <v>539</v>
      </c>
      <c r="F274" s="402">
        <v>619</v>
      </c>
      <c r="G274" s="402">
        <v>592</v>
      </c>
      <c r="H274" s="402">
        <v>560</v>
      </c>
      <c r="I274" s="402">
        <v>538</v>
      </c>
      <c r="J274" s="402">
        <v>519</v>
      </c>
      <c r="K274" s="402">
        <v>568</v>
      </c>
      <c r="L274" s="402">
        <v>710</v>
      </c>
      <c r="M274" s="402">
        <v>607</v>
      </c>
      <c r="N274" s="402">
        <v>552</v>
      </c>
      <c r="O274" s="402">
        <v>640</v>
      </c>
    </row>
    <row r="275" spans="3:15" ht="15" customHeight="1">
      <c r="C275" s="397" t="s">
        <v>192</v>
      </c>
      <c r="D275" s="402">
        <v>618.86633894693557</v>
      </c>
      <c r="E275" s="402">
        <v>581.37651462180725</v>
      </c>
      <c r="F275" s="402">
        <v>631.38650104543251</v>
      </c>
      <c r="G275" s="402">
        <v>626.4859370972971</v>
      </c>
      <c r="H275" s="402">
        <v>631.49608765134735</v>
      </c>
      <c r="I275" s="402">
        <v>538.39353137634032</v>
      </c>
      <c r="J275" s="402">
        <v>580.80887279311901</v>
      </c>
      <c r="K275" s="402">
        <v>639.39795254642513</v>
      </c>
      <c r="L275" s="402">
        <v>694.31423789907308</v>
      </c>
      <c r="M275" s="402">
        <v>681.97831394890909</v>
      </c>
      <c r="N275" s="402">
        <v>643.68136408022235</v>
      </c>
      <c r="O275" s="402">
        <v>577.21381438560786</v>
      </c>
    </row>
    <row r="276" spans="3:15" ht="15" customHeight="1">
      <c r="C276" s="397" t="s">
        <v>101</v>
      </c>
      <c r="D276" s="402">
        <v>547.66856140469247</v>
      </c>
      <c r="E276" s="402">
        <v>601.06719074639818</v>
      </c>
      <c r="F276" s="402">
        <v>612.74885605434497</v>
      </c>
      <c r="G276" s="402">
        <v>576.45845386468454</v>
      </c>
      <c r="H276" s="402">
        <v>566.54079275486197</v>
      </c>
      <c r="I276" s="402">
        <v>527.84662416470553</v>
      </c>
      <c r="J276" s="402">
        <v>575.18217719479526</v>
      </c>
      <c r="K276" s="402">
        <v>568.74620588933954</v>
      </c>
      <c r="L276" s="402">
        <v>603.42680817765142</v>
      </c>
      <c r="M276" s="402">
        <v>634.32633240944779</v>
      </c>
      <c r="N276" s="402">
        <v>735.21760871693732</v>
      </c>
      <c r="O276" s="402">
        <v>723.97197362611291</v>
      </c>
    </row>
    <row r="277" spans="3:15" ht="15" customHeight="1">
      <c r="C277" s="397" t="s">
        <v>194</v>
      </c>
      <c r="D277" s="403">
        <v>582.22984343923713</v>
      </c>
      <c r="E277" s="402">
        <v>544.50547828841275</v>
      </c>
      <c r="F277" s="402">
        <v>580.66454642198562</v>
      </c>
      <c r="G277" s="403">
        <v>570.98574328209327</v>
      </c>
      <c r="H277" s="403">
        <v>563.59479509152607</v>
      </c>
      <c r="I277" s="403">
        <v>561.69844706274205</v>
      </c>
      <c r="J277" s="403">
        <v>540.45151647523357</v>
      </c>
      <c r="K277" s="403">
        <v>560.18252244850055</v>
      </c>
      <c r="L277" s="403">
        <v>629.89513200596434</v>
      </c>
      <c r="M277" s="403">
        <v>564.67000096181596</v>
      </c>
      <c r="N277" s="403">
        <v>654.2560104846998</v>
      </c>
      <c r="O277" s="403">
        <v>761.24025351119565</v>
      </c>
    </row>
    <row r="278" spans="3:15" ht="15" customHeight="1">
      <c r="C278" s="397" t="s">
        <v>275</v>
      </c>
      <c r="D278" s="403">
        <v>704.15279532677755</v>
      </c>
      <c r="E278" s="402">
        <v>716.55721309104922</v>
      </c>
      <c r="F278" s="402">
        <v>655.24985959910146</v>
      </c>
      <c r="G278" s="403">
        <v>566.50793479200911</v>
      </c>
      <c r="H278" s="403">
        <v>539.7207713941342</v>
      </c>
      <c r="I278" s="403">
        <v>523.70349715450004</v>
      </c>
      <c r="J278" s="403">
        <v>537.76717297189634</v>
      </c>
      <c r="K278" s="403">
        <v>653.53627417091957</v>
      </c>
      <c r="L278" s="403">
        <v>726.14356605905766</v>
      </c>
      <c r="M278" s="403">
        <v>676.61022198582032</v>
      </c>
      <c r="N278" s="403">
        <v>669.72488215895157</v>
      </c>
      <c r="O278" s="403">
        <v>657.07999223585739</v>
      </c>
    </row>
    <row r="279" spans="3:15" ht="15" customHeight="1"/>
    <row r="280" spans="3:15" ht="15" customHeight="1"/>
    <row r="281" spans="3:15" ht="15" customHeight="1"/>
    <row r="282" spans="3:15" ht="15" customHeight="1"/>
    <row r="283" spans="3:15" ht="15" customHeight="1"/>
    <row r="284" spans="3:15" ht="15" customHeight="1"/>
    <row r="285" spans="3:15" ht="15" customHeight="1"/>
    <row r="286" spans="3:15" ht="15" customHeight="1"/>
    <row r="287" spans="3:15" ht="15" customHeight="1"/>
    <row r="288" spans="3:15" ht="15" customHeight="1"/>
    <row r="289" spans="2:8" ht="15" customHeight="1"/>
    <row r="290" spans="2:8" ht="15" customHeight="1"/>
    <row r="291" spans="2:8" ht="15" customHeight="1"/>
    <row r="292" spans="2:8" ht="15" customHeight="1"/>
    <row r="293" spans="2:8" ht="15" customHeight="1">
      <c r="B293" s="395" t="s">
        <v>166</v>
      </c>
      <c r="H293" s="412"/>
    </row>
    <row r="294" spans="2:8" ht="15" customHeight="1">
      <c r="C294" s="400" t="s">
        <v>195</v>
      </c>
      <c r="D294" s="404" t="s">
        <v>196</v>
      </c>
      <c r="E294" s="404" t="s">
        <v>197</v>
      </c>
      <c r="F294" s="409" t="s">
        <v>198</v>
      </c>
      <c r="G294" s="409" t="s">
        <v>199</v>
      </c>
      <c r="H294" s="409" t="s">
        <v>276</v>
      </c>
    </row>
    <row r="295" spans="2:8" ht="15" customHeight="1">
      <c r="C295" s="399" t="s">
        <v>201</v>
      </c>
      <c r="D295" s="405">
        <v>334.1</v>
      </c>
      <c r="E295" s="405">
        <v>329.6</v>
      </c>
      <c r="F295" s="410">
        <v>336.4</v>
      </c>
      <c r="G295" s="410">
        <v>323</v>
      </c>
      <c r="H295" s="410">
        <v>252</v>
      </c>
    </row>
    <row r="296" spans="2:8" ht="15" customHeight="1">
      <c r="C296" s="399" t="s">
        <v>200</v>
      </c>
      <c r="D296" s="405">
        <v>587</v>
      </c>
      <c r="E296" s="405">
        <v>622.38013448974948</v>
      </c>
      <c r="F296" s="410">
        <v>607.10096179310722</v>
      </c>
      <c r="G296" s="410">
        <v>594</v>
      </c>
      <c r="H296" s="410">
        <v>634</v>
      </c>
    </row>
    <row r="297" spans="2:8" ht="15" customHeight="1"/>
    <row r="298" spans="2:8" ht="15" customHeight="1"/>
    <row r="299" spans="2:8" ht="15" customHeight="1"/>
    <row r="300" spans="2:8" ht="15" customHeight="1"/>
    <row r="301" spans="2:8" ht="15" customHeight="1"/>
    <row r="302" spans="2:8" ht="15" customHeight="1"/>
    <row r="303" spans="2:8" ht="15" customHeight="1"/>
    <row r="304" spans="2:8" ht="15" customHeight="1"/>
    <row r="305" spans="1:15" ht="15" customHeight="1"/>
    <row r="306" spans="1:15" ht="15" customHeight="1"/>
    <row r="307" spans="1:15" ht="15" customHeight="1"/>
    <row r="308" spans="1:15" ht="15" customHeight="1"/>
    <row r="309" spans="1:15" ht="15" customHeight="1">
      <c r="A309" s="58" t="s">
        <v>213</v>
      </c>
      <c r="E309" s="68"/>
    </row>
    <row r="310" spans="1:15" ht="15" customHeight="1">
      <c r="B310" s="395" t="s">
        <v>181</v>
      </c>
      <c r="O310" s="414" t="s">
        <v>39</v>
      </c>
    </row>
    <row r="311" spans="1:15" ht="15" customHeight="1">
      <c r="C311" s="396" t="s">
        <v>78</v>
      </c>
      <c r="D311" s="401">
        <v>1</v>
      </c>
      <c r="E311" s="401">
        <v>2</v>
      </c>
      <c r="F311" s="401">
        <v>3</v>
      </c>
      <c r="G311" s="401">
        <v>4</v>
      </c>
      <c r="H311" s="401">
        <v>5</v>
      </c>
      <c r="I311" s="401">
        <v>6</v>
      </c>
      <c r="J311" s="401">
        <v>7</v>
      </c>
      <c r="K311" s="401">
        <v>8</v>
      </c>
      <c r="L311" s="401">
        <v>9</v>
      </c>
      <c r="M311" s="401">
        <v>10</v>
      </c>
      <c r="N311" s="401">
        <v>11</v>
      </c>
      <c r="O311" s="401">
        <v>12</v>
      </c>
    </row>
    <row r="312" spans="1:15" ht="15" customHeight="1">
      <c r="C312" s="397" t="s">
        <v>190</v>
      </c>
      <c r="D312" s="402">
        <v>7704</v>
      </c>
      <c r="E312" s="402">
        <v>7202</v>
      </c>
      <c r="F312" s="402">
        <v>6168</v>
      </c>
      <c r="G312" s="402">
        <v>6928.8888888888887</v>
      </c>
      <c r="H312" s="402">
        <v>5642</v>
      </c>
      <c r="I312" s="402">
        <v>8892</v>
      </c>
      <c r="J312" s="402">
        <v>4433.333333333333</v>
      </c>
      <c r="K312" s="402">
        <v>8080</v>
      </c>
      <c r="L312" s="402">
        <v>6525</v>
      </c>
      <c r="M312" s="402">
        <v>7838</v>
      </c>
      <c r="N312" s="402">
        <v>5701.25</v>
      </c>
      <c r="O312" s="402">
        <v>6780.0689655172409</v>
      </c>
    </row>
    <row r="313" spans="1:15" ht="15" customHeight="1">
      <c r="C313" s="397" t="s">
        <v>192</v>
      </c>
      <c r="D313" s="402">
        <v>3036.7142857142858</v>
      </c>
      <c r="E313" s="402">
        <v>3339.818181818182</v>
      </c>
      <c r="F313" s="402">
        <v>2699</v>
      </c>
      <c r="G313" s="402">
        <v>2973.6666666666665</v>
      </c>
      <c r="H313" s="402">
        <v>2898.7</v>
      </c>
      <c r="I313" s="402">
        <v>3181.3333333333335</v>
      </c>
      <c r="J313" s="402">
        <v>2761.5555555555557</v>
      </c>
      <c r="K313" s="402">
        <v>2653.7142857142858</v>
      </c>
      <c r="L313" s="402">
        <v>2592</v>
      </c>
      <c r="M313" s="402">
        <v>2675.1</v>
      </c>
      <c r="N313" s="402">
        <v>2787.75</v>
      </c>
      <c r="O313" s="402">
        <v>2645</v>
      </c>
    </row>
    <row r="314" spans="1:15" ht="15" customHeight="1">
      <c r="C314" s="397" t="s">
        <v>101</v>
      </c>
      <c r="D314" s="403">
        <v>10800</v>
      </c>
      <c r="E314" s="402">
        <v>10800</v>
      </c>
      <c r="F314" s="402">
        <v>10800</v>
      </c>
      <c r="G314" s="403">
        <v>10800</v>
      </c>
      <c r="H314" s="403">
        <v>5058.8235294117649</v>
      </c>
      <c r="I314" s="403">
        <v>7200</v>
      </c>
      <c r="J314" s="407" t="s">
        <v>214</v>
      </c>
      <c r="K314" s="403">
        <v>9936</v>
      </c>
      <c r="L314" s="403">
        <v>2333.3333333333335</v>
      </c>
      <c r="M314" s="403">
        <v>2338.0995475113123</v>
      </c>
      <c r="N314" s="403">
        <v>3137.9310344827591</v>
      </c>
      <c r="O314" s="403">
        <v>3006.8337129840543</v>
      </c>
    </row>
    <row r="315" spans="1:15" ht="15" customHeight="1">
      <c r="C315" s="397" t="s">
        <v>194</v>
      </c>
      <c r="D315" s="407" t="s">
        <v>214</v>
      </c>
      <c r="E315" s="402">
        <v>2142.8571428571431</v>
      </c>
      <c r="F315" s="407" t="s">
        <v>214</v>
      </c>
      <c r="G315" s="407" t="s">
        <v>214</v>
      </c>
      <c r="H315" s="403">
        <v>2142.8571428571427</v>
      </c>
      <c r="I315" s="407" t="s">
        <v>214</v>
      </c>
      <c r="J315" s="403">
        <v>2293.3333333333335</v>
      </c>
      <c r="K315" s="407" t="s">
        <v>214</v>
      </c>
      <c r="L315" s="407" t="s">
        <v>214</v>
      </c>
      <c r="M315" s="403">
        <v>2333.3333333333335</v>
      </c>
      <c r="N315" s="403">
        <v>2288.8888888888887</v>
      </c>
      <c r="O315" s="403">
        <v>2320.8333333333335</v>
      </c>
    </row>
    <row r="316" spans="1:15" ht="15" customHeight="1">
      <c r="C316" s="397" t="s">
        <v>275</v>
      </c>
      <c r="D316" s="407" t="s">
        <v>214</v>
      </c>
      <c r="E316" s="407" t="s">
        <v>214</v>
      </c>
      <c r="F316" s="407" t="s">
        <v>214</v>
      </c>
      <c r="G316" s="407" t="s">
        <v>214</v>
      </c>
      <c r="H316" s="407" t="s">
        <v>214</v>
      </c>
      <c r="I316" s="407" t="s">
        <v>214</v>
      </c>
      <c r="J316" s="407" t="s">
        <v>214</v>
      </c>
      <c r="K316" s="407" t="s">
        <v>214</v>
      </c>
      <c r="L316" s="407" t="s">
        <v>214</v>
      </c>
      <c r="M316" s="407" t="s">
        <v>214</v>
      </c>
      <c r="N316" s="407" t="s">
        <v>214</v>
      </c>
      <c r="O316" s="407" t="s">
        <v>214</v>
      </c>
    </row>
    <row r="317" spans="1:15" ht="15" customHeight="1"/>
    <row r="318" spans="1:15" ht="15" customHeight="1"/>
    <row r="319" spans="1:15" ht="15" customHeight="1"/>
    <row r="320" spans="1:15" ht="15" customHeight="1"/>
    <row r="321" spans="2:8" ht="15" customHeight="1"/>
    <row r="322" spans="2:8" ht="15" customHeight="1"/>
    <row r="323" spans="2:8" ht="15" customHeight="1"/>
    <row r="324" spans="2:8" ht="15" customHeight="1"/>
    <row r="325" spans="2:8" ht="15" customHeight="1"/>
    <row r="326" spans="2:8" ht="15" customHeight="1"/>
    <row r="327" spans="2:8" ht="15" customHeight="1"/>
    <row r="328" spans="2:8" ht="15" customHeight="1"/>
    <row r="329" spans="2:8" ht="15" customHeight="1"/>
    <row r="330" spans="2:8" ht="15" customHeight="1"/>
    <row r="331" spans="2:8" ht="15" customHeight="1">
      <c r="B331" s="395" t="s">
        <v>166</v>
      </c>
      <c r="H331" s="412"/>
    </row>
    <row r="332" spans="2:8" ht="15" customHeight="1">
      <c r="C332" s="400" t="s">
        <v>195</v>
      </c>
      <c r="D332" s="404" t="s">
        <v>196</v>
      </c>
      <c r="E332" s="404" t="s">
        <v>197</v>
      </c>
      <c r="F332" s="409" t="s">
        <v>198</v>
      </c>
      <c r="G332" s="409" t="s">
        <v>199</v>
      </c>
      <c r="H332" s="409" t="s">
        <v>276</v>
      </c>
    </row>
    <row r="333" spans="2:8" ht="15" customHeight="1">
      <c r="C333" s="399" t="s">
        <v>207</v>
      </c>
      <c r="D333" s="406">
        <v>122</v>
      </c>
      <c r="E333" s="406">
        <v>114</v>
      </c>
      <c r="F333" s="411">
        <v>126.41000000000001</v>
      </c>
      <c r="G333" s="411">
        <v>85</v>
      </c>
      <c r="H333" s="408" t="s">
        <v>214</v>
      </c>
    </row>
    <row r="334" spans="2:8" ht="15" customHeight="1">
      <c r="C334" s="399" t="s">
        <v>200</v>
      </c>
      <c r="D334" s="406">
        <v>6835</v>
      </c>
      <c r="E334" s="406">
        <v>2886.4912280701756</v>
      </c>
      <c r="F334" s="411">
        <v>3000.7910766553277</v>
      </c>
      <c r="G334" s="411">
        <v>2284</v>
      </c>
      <c r="H334" s="408" t="s">
        <v>214</v>
      </c>
    </row>
    <row r="335" spans="2:8" ht="15" customHeight="1"/>
    <row r="336" spans="2:8" ht="15" customHeight="1"/>
    <row r="337" spans="1:15" ht="15" customHeight="1"/>
    <row r="338" spans="1:15" ht="15" customHeight="1"/>
    <row r="339" spans="1:15" ht="15" customHeight="1"/>
    <row r="340" spans="1:15" ht="15" customHeight="1"/>
    <row r="341" spans="1:15" ht="15" customHeight="1"/>
    <row r="342" spans="1:15" ht="15" customHeight="1"/>
    <row r="343" spans="1:15" ht="15" customHeight="1"/>
    <row r="344" spans="1:15" ht="15" customHeight="1"/>
    <row r="345" spans="1:15" ht="15" customHeight="1"/>
    <row r="346" spans="1:15" ht="15" customHeight="1"/>
    <row r="347" spans="1:15" ht="15" customHeight="1"/>
    <row r="348" spans="1:15" ht="15" customHeight="1">
      <c r="A348" s="58" t="s">
        <v>215</v>
      </c>
      <c r="F348" s="68"/>
    </row>
    <row r="349" spans="1:15" ht="15" customHeight="1">
      <c r="B349" s="395" t="s">
        <v>181</v>
      </c>
      <c r="O349" s="412" t="s">
        <v>39</v>
      </c>
    </row>
    <row r="350" spans="1:15" ht="15" customHeight="1">
      <c r="C350" s="396" t="s">
        <v>78</v>
      </c>
      <c r="D350" s="401">
        <v>1</v>
      </c>
      <c r="E350" s="401">
        <v>2</v>
      </c>
      <c r="F350" s="401">
        <v>3</v>
      </c>
      <c r="G350" s="401">
        <v>4</v>
      </c>
      <c r="H350" s="401">
        <v>5</v>
      </c>
      <c r="I350" s="401">
        <v>6</v>
      </c>
      <c r="J350" s="401">
        <v>7</v>
      </c>
      <c r="K350" s="401">
        <v>8</v>
      </c>
      <c r="L350" s="401">
        <v>9</v>
      </c>
      <c r="M350" s="401">
        <v>10</v>
      </c>
      <c r="N350" s="401">
        <v>11</v>
      </c>
      <c r="O350" s="401">
        <v>12</v>
      </c>
    </row>
    <row r="351" spans="1:15" ht="15" customHeight="1">
      <c r="C351" s="397" t="s">
        <v>190</v>
      </c>
      <c r="D351" s="402">
        <v>9112</v>
      </c>
      <c r="E351" s="402">
        <v>8953</v>
      </c>
      <c r="F351" s="402">
        <v>8709</v>
      </c>
      <c r="G351" s="402">
        <v>8740</v>
      </c>
      <c r="H351" s="402">
        <v>9109</v>
      </c>
      <c r="I351" s="402">
        <v>10245</v>
      </c>
      <c r="J351" s="402">
        <v>5813</v>
      </c>
      <c r="K351" s="402">
        <v>6750</v>
      </c>
      <c r="L351" s="402">
        <v>6300</v>
      </c>
      <c r="M351" s="402">
        <v>10350</v>
      </c>
      <c r="N351" s="402">
        <v>8575</v>
      </c>
      <c r="O351" s="402">
        <v>9742</v>
      </c>
    </row>
    <row r="352" spans="1:15" ht="15" customHeight="1">
      <c r="C352" s="397" t="s">
        <v>192</v>
      </c>
      <c r="D352" s="402">
        <v>6966</v>
      </c>
      <c r="E352" s="402">
        <v>7919.3939393939399</v>
      </c>
      <c r="F352" s="402">
        <v>9096.6911764705892</v>
      </c>
      <c r="G352" s="402">
        <v>8321.9047619047615</v>
      </c>
      <c r="H352" s="402">
        <v>9363.8694638694633</v>
      </c>
      <c r="I352" s="402">
        <v>10558.666666666666</v>
      </c>
      <c r="J352" s="402">
        <v>9882.8571428571431</v>
      </c>
      <c r="K352" s="402">
        <v>13701.333333333334</v>
      </c>
      <c r="L352" s="402">
        <v>8725.1851851851843</v>
      </c>
      <c r="M352" s="402">
        <v>8602</v>
      </c>
      <c r="N352" s="402">
        <v>13932</v>
      </c>
      <c r="O352" s="402">
        <v>9296.2222222222226</v>
      </c>
    </row>
    <row r="353" spans="3:15" ht="15" customHeight="1">
      <c r="C353" s="397" t="s">
        <v>101</v>
      </c>
      <c r="D353" s="403">
        <v>9863.934426229509</v>
      </c>
      <c r="E353" s="402">
        <v>14067.777777777779</v>
      </c>
      <c r="F353" s="402">
        <v>12231</v>
      </c>
      <c r="G353" s="403">
        <v>10136.25</v>
      </c>
      <c r="H353" s="403">
        <v>12504.188481675394</v>
      </c>
      <c r="I353" s="403">
        <v>9964.5833333333339</v>
      </c>
      <c r="J353" s="403">
        <v>9750</v>
      </c>
      <c r="K353" s="403">
        <v>10368</v>
      </c>
      <c r="L353" s="403">
        <v>9750</v>
      </c>
      <c r="M353" s="403">
        <v>10030.90909090909</v>
      </c>
      <c r="N353" s="403">
        <v>9750</v>
      </c>
      <c r="O353" s="403">
        <v>9926.5714285714294</v>
      </c>
    </row>
    <row r="354" spans="3:15" ht="15" customHeight="1">
      <c r="C354" s="397" t="s">
        <v>194</v>
      </c>
      <c r="D354" s="403">
        <v>10368</v>
      </c>
      <c r="E354" s="402">
        <v>9621.8181818181802</v>
      </c>
      <c r="F354" s="402">
        <v>9909</v>
      </c>
      <c r="G354" s="403">
        <v>13723.972602739726</v>
      </c>
      <c r="H354" s="403">
        <v>14743.636363636362</v>
      </c>
      <c r="I354" s="403">
        <v>10059</v>
      </c>
      <c r="J354" s="403">
        <v>10368</v>
      </c>
      <c r="K354" s="403">
        <v>10079.245283018867</v>
      </c>
      <c r="L354" s="403">
        <v>10368</v>
      </c>
      <c r="M354" s="403">
        <v>20736</v>
      </c>
      <c r="N354" s="403">
        <v>9818.125</v>
      </c>
      <c r="O354" s="403">
        <v>15228</v>
      </c>
    </row>
    <row r="355" spans="3:15" ht="15" customHeight="1">
      <c r="C355" s="397" t="s">
        <v>275</v>
      </c>
      <c r="D355" s="408" t="s">
        <v>214</v>
      </c>
      <c r="E355" s="408" t="s">
        <v>214</v>
      </c>
      <c r="F355" s="408" t="s">
        <v>214</v>
      </c>
      <c r="G355" s="408" t="s">
        <v>214</v>
      </c>
      <c r="H355" s="408" t="s">
        <v>214</v>
      </c>
      <c r="I355" s="408" t="s">
        <v>214</v>
      </c>
      <c r="J355" s="408" t="s">
        <v>214</v>
      </c>
      <c r="K355" s="408" t="s">
        <v>214</v>
      </c>
      <c r="L355" s="408" t="s">
        <v>214</v>
      </c>
      <c r="M355" s="408" t="s">
        <v>214</v>
      </c>
      <c r="N355" s="408" t="s">
        <v>214</v>
      </c>
      <c r="O355" s="408" t="s">
        <v>214</v>
      </c>
    </row>
    <row r="356" spans="3:15" ht="15" customHeight="1"/>
    <row r="357" spans="3:15" ht="15" customHeight="1"/>
    <row r="358" spans="3:15" ht="15" customHeight="1"/>
    <row r="359" spans="3:15" ht="15" customHeight="1"/>
    <row r="360" spans="3:15" ht="15" customHeight="1"/>
    <row r="361" spans="3:15" ht="15" customHeight="1"/>
    <row r="362" spans="3:15" ht="15" customHeight="1"/>
    <row r="363" spans="3:15" ht="15" customHeight="1"/>
    <row r="364" spans="3:15" ht="15" customHeight="1"/>
    <row r="365" spans="3:15" ht="15" customHeight="1"/>
    <row r="366" spans="3:15" ht="15" customHeight="1"/>
    <row r="367" spans="3:15" ht="15" customHeight="1"/>
    <row r="368" spans="3:15" ht="15" customHeight="1"/>
    <row r="369" spans="2:8" ht="15" customHeight="1"/>
    <row r="370" spans="2:8" ht="15" customHeight="1">
      <c r="B370" s="395" t="s">
        <v>166</v>
      </c>
      <c r="H370" s="412"/>
    </row>
    <row r="371" spans="2:8" ht="15" customHeight="1">
      <c r="C371" s="400" t="s">
        <v>195</v>
      </c>
      <c r="D371" s="404" t="s">
        <v>196</v>
      </c>
      <c r="E371" s="404" t="s">
        <v>197</v>
      </c>
      <c r="F371" s="409" t="s">
        <v>198</v>
      </c>
      <c r="G371" s="409" t="s">
        <v>199</v>
      </c>
      <c r="H371" s="409" t="s">
        <v>276</v>
      </c>
    </row>
    <row r="372" spans="2:8" ht="15" customHeight="1">
      <c r="C372" s="399" t="s">
        <v>207</v>
      </c>
      <c r="D372" s="406">
        <v>38</v>
      </c>
      <c r="E372" s="406">
        <v>29.71</v>
      </c>
      <c r="F372" s="411">
        <v>22.82</v>
      </c>
      <c r="G372" s="411">
        <v>22.64</v>
      </c>
      <c r="H372" s="408" t="s">
        <v>214</v>
      </c>
    </row>
    <row r="373" spans="2:8" ht="15" customHeight="1">
      <c r="C373" s="399" t="s">
        <v>200</v>
      </c>
      <c r="D373" s="406">
        <v>8806</v>
      </c>
      <c r="E373" s="406">
        <v>9411.3093234601147</v>
      </c>
      <c r="F373" s="411">
        <v>11019.281332164768</v>
      </c>
      <c r="G373" s="411">
        <v>11868.197879858657</v>
      </c>
      <c r="H373" s="408" t="s">
        <v>214</v>
      </c>
    </row>
    <row r="374" spans="2:8" ht="15" customHeight="1"/>
    <row r="375" spans="2:8" ht="15" customHeight="1"/>
    <row r="376" spans="2:8" ht="15" customHeight="1"/>
    <row r="377" spans="2:8" ht="15" customHeight="1"/>
    <row r="378" spans="2:8" ht="15" customHeight="1"/>
    <row r="379" spans="2:8" ht="15" customHeight="1"/>
    <row r="380" spans="2:8" ht="15" customHeight="1"/>
    <row r="381" spans="2:8" ht="15" customHeight="1"/>
    <row r="382" spans="2:8" ht="15" customHeight="1"/>
    <row r="383" spans="2:8" ht="15" customHeight="1"/>
    <row r="384" spans="2:8" ht="15" customHeight="1"/>
    <row r="385" spans="1:15" ht="15" customHeight="1"/>
    <row r="386" spans="1:15" ht="15" customHeight="1">
      <c r="A386" s="58" t="s">
        <v>216</v>
      </c>
      <c r="E386" s="68"/>
    </row>
    <row r="387" spans="1:15" ht="15" customHeight="1">
      <c r="B387" s="395" t="s">
        <v>181</v>
      </c>
      <c r="O387" s="414" t="s">
        <v>39</v>
      </c>
    </row>
    <row r="388" spans="1:15" ht="15" customHeight="1">
      <c r="C388" s="396" t="s">
        <v>78</v>
      </c>
      <c r="D388" s="401">
        <v>1</v>
      </c>
      <c r="E388" s="401">
        <v>2</v>
      </c>
      <c r="F388" s="401">
        <v>3</v>
      </c>
      <c r="G388" s="401">
        <v>4</v>
      </c>
      <c r="H388" s="401">
        <v>5</v>
      </c>
      <c r="I388" s="401">
        <v>6</v>
      </c>
      <c r="J388" s="401">
        <v>7</v>
      </c>
      <c r="K388" s="401">
        <v>8</v>
      </c>
      <c r="L388" s="401">
        <v>9</v>
      </c>
      <c r="M388" s="401">
        <v>10</v>
      </c>
      <c r="N388" s="401">
        <v>11</v>
      </c>
      <c r="O388" s="401">
        <v>12</v>
      </c>
    </row>
    <row r="389" spans="1:15" ht="15" customHeight="1">
      <c r="C389" s="397" t="s">
        <v>190</v>
      </c>
      <c r="D389" s="402">
        <v>1882</v>
      </c>
      <c r="E389" s="402">
        <v>1847</v>
      </c>
      <c r="F389" s="402">
        <v>1863</v>
      </c>
      <c r="G389" s="402">
        <v>1871</v>
      </c>
      <c r="H389" s="402">
        <v>1879</v>
      </c>
      <c r="I389" s="402">
        <v>1895</v>
      </c>
      <c r="J389" s="402">
        <v>1905</v>
      </c>
      <c r="K389" s="402">
        <v>1793</v>
      </c>
      <c r="L389" s="402">
        <v>1702</v>
      </c>
      <c r="M389" s="402">
        <v>1783</v>
      </c>
      <c r="N389" s="402">
        <v>1657</v>
      </c>
      <c r="O389" s="402">
        <v>1675</v>
      </c>
    </row>
    <row r="390" spans="1:15" ht="15" customHeight="1">
      <c r="C390" s="397" t="s">
        <v>192</v>
      </c>
      <c r="D390" s="402">
        <v>1722.2208398133748</v>
      </c>
      <c r="E390" s="402">
        <v>1690.7314487632509</v>
      </c>
      <c r="F390" s="402">
        <v>1701.7521613832853</v>
      </c>
      <c r="G390" s="402">
        <v>1648.5463917525774</v>
      </c>
      <c r="H390" s="402">
        <v>1648.0564971751412</v>
      </c>
      <c r="I390" s="402">
        <v>1595.1967213114754</v>
      </c>
      <c r="J390" s="402">
        <v>1582.2235294117647</v>
      </c>
      <c r="K390" s="402">
        <v>1613.4816901408451</v>
      </c>
      <c r="L390" s="402">
        <v>1613.4722222222222</v>
      </c>
      <c r="M390" s="402">
        <v>1671.5670731707316</v>
      </c>
      <c r="N390" s="402">
        <v>1595.5961538461538</v>
      </c>
      <c r="O390" s="402">
        <v>1593.3131868131868</v>
      </c>
    </row>
    <row r="391" spans="1:15" ht="15" customHeight="1">
      <c r="C391" s="397" t="s">
        <v>101</v>
      </c>
      <c r="D391" s="402">
        <v>1520.7958115183246</v>
      </c>
      <c r="E391" s="402">
        <v>1546.9451476793249</v>
      </c>
      <c r="F391" s="402">
        <v>1543.7843137254902</v>
      </c>
      <c r="G391" s="402">
        <v>1561.3646209386281</v>
      </c>
      <c r="H391" s="402">
        <v>1561.06</v>
      </c>
      <c r="I391" s="402">
        <v>1591.4901960784314</v>
      </c>
      <c r="J391" s="402">
        <v>1588.5666555295688</v>
      </c>
      <c r="K391" s="402">
        <v>1547.1914893617022</v>
      </c>
      <c r="L391" s="402">
        <v>1491.1533052039383</v>
      </c>
      <c r="M391" s="402">
        <v>1601.0463576158941</v>
      </c>
      <c r="N391" s="402">
        <v>1534.0550458715597</v>
      </c>
      <c r="O391" s="402">
        <v>1543.9267605633802</v>
      </c>
    </row>
    <row r="392" spans="1:15" ht="15" customHeight="1">
      <c r="C392" s="397" t="s">
        <v>194</v>
      </c>
      <c r="D392" s="403">
        <v>1560.4272445820434</v>
      </c>
      <c r="E392" s="402">
        <v>1577.4782608695652</v>
      </c>
      <c r="F392" s="402">
        <v>1568.7704081632653</v>
      </c>
      <c r="G392" s="403">
        <v>1564.538860103627</v>
      </c>
      <c r="H392" s="403">
        <v>1561.0392670157069</v>
      </c>
      <c r="I392" s="403">
        <v>1465.3604531410917</v>
      </c>
      <c r="J392" s="403">
        <v>1355.5835486649441</v>
      </c>
      <c r="K392" s="403">
        <v>1480.058659217877</v>
      </c>
      <c r="L392" s="403">
        <v>1553.2520775623268</v>
      </c>
      <c r="M392" s="403">
        <v>1565.0227920227919</v>
      </c>
      <c r="N392" s="403">
        <v>1516.7912621359224</v>
      </c>
      <c r="O392" s="403">
        <v>1586.484962406015</v>
      </c>
    </row>
    <row r="393" spans="1:15" ht="15" customHeight="1">
      <c r="C393" s="397" t="s">
        <v>275</v>
      </c>
      <c r="D393" s="403">
        <v>1487.3111888111889</v>
      </c>
      <c r="E393" s="402">
        <v>1541.1469194312797</v>
      </c>
      <c r="F393" s="402">
        <v>1524.6294820717133</v>
      </c>
      <c r="G393" s="403">
        <v>1504.8669527896996</v>
      </c>
      <c r="H393" s="403">
        <v>1506.9539007092199</v>
      </c>
      <c r="I393" s="403">
        <v>1223.5932584269663</v>
      </c>
      <c r="J393" s="403">
        <v>1273.6073619631902</v>
      </c>
      <c r="K393" s="403">
        <v>1505.8928571428571</v>
      </c>
      <c r="L393" s="403">
        <v>1520.7327188940092</v>
      </c>
      <c r="M393" s="403">
        <v>1572.9188191881919</v>
      </c>
      <c r="N393" s="403">
        <v>1581.0428571428572</v>
      </c>
      <c r="O393" s="403">
        <v>1507.5645161290322</v>
      </c>
    </row>
    <row r="394" spans="1:15" ht="15" customHeight="1"/>
    <row r="395" spans="1:15" ht="15" customHeight="1"/>
    <row r="396" spans="1:15" ht="15" customHeight="1"/>
    <row r="397" spans="1:15" ht="15" customHeight="1"/>
    <row r="398" spans="1:15" ht="15" customHeight="1"/>
    <row r="399" spans="1:15" ht="15" customHeight="1"/>
    <row r="400" spans="1:15" ht="15" customHeight="1"/>
    <row r="401" spans="2:8" ht="15" customHeight="1"/>
    <row r="402" spans="2:8" ht="15" customHeight="1"/>
    <row r="403" spans="2:8" ht="15" customHeight="1"/>
    <row r="404" spans="2:8" ht="15" customHeight="1"/>
    <row r="405" spans="2:8" ht="15" customHeight="1"/>
    <row r="406" spans="2:8" ht="15" customHeight="1"/>
    <row r="407" spans="2:8" ht="15" customHeight="1"/>
    <row r="408" spans="2:8" ht="15" customHeight="1">
      <c r="B408" s="395" t="s">
        <v>166</v>
      </c>
      <c r="H408" s="412"/>
    </row>
    <row r="409" spans="2:8" ht="15" customHeight="1">
      <c r="C409" s="400" t="s">
        <v>195</v>
      </c>
      <c r="D409" s="404" t="s">
        <v>196</v>
      </c>
      <c r="E409" s="404" t="s">
        <v>197</v>
      </c>
      <c r="F409" s="409" t="s">
        <v>198</v>
      </c>
      <c r="G409" s="409" t="s">
        <v>199</v>
      </c>
      <c r="H409" s="409" t="s">
        <v>276</v>
      </c>
    </row>
    <row r="410" spans="2:8" ht="15" customHeight="1">
      <c r="C410" s="399" t="s">
        <v>207</v>
      </c>
      <c r="D410" s="406">
        <v>2386</v>
      </c>
      <c r="E410" s="406">
        <v>4275.5</v>
      </c>
      <c r="F410" s="411">
        <v>3466.7</v>
      </c>
      <c r="G410" s="411">
        <v>4695</v>
      </c>
      <c r="H410" s="411">
        <v>3204</v>
      </c>
    </row>
    <row r="411" spans="2:8" ht="15" customHeight="1">
      <c r="C411" s="399" t="s">
        <v>200</v>
      </c>
      <c r="D411" s="406">
        <v>1792</v>
      </c>
      <c r="E411" s="406">
        <v>1636.7409659688926</v>
      </c>
      <c r="F411" s="411">
        <v>1553.7554446591857</v>
      </c>
      <c r="G411" s="411">
        <v>1527</v>
      </c>
      <c r="H411" s="411">
        <v>1457</v>
      </c>
    </row>
    <row r="412" spans="2:8" ht="15" customHeight="1"/>
    <row r="413" spans="2:8" ht="15" customHeight="1"/>
    <row r="414" spans="2:8" ht="15" customHeight="1"/>
    <row r="415" spans="2:8" ht="15" customHeight="1"/>
    <row r="416" spans="2:8" ht="15" customHeight="1"/>
    <row r="417" spans="1:15" ht="15" customHeight="1"/>
    <row r="418" spans="1:15" ht="15" customHeight="1"/>
    <row r="419" spans="1:15" ht="15" customHeight="1"/>
    <row r="420" spans="1:15" ht="15" customHeight="1"/>
    <row r="421" spans="1:15" ht="15" customHeight="1"/>
    <row r="422" spans="1:15" ht="15" customHeight="1"/>
    <row r="423" spans="1:15" ht="15" customHeight="1"/>
    <row r="424" spans="1:15" ht="15" customHeight="1"/>
    <row r="425" spans="1:15" ht="15" customHeight="1">
      <c r="A425" s="58" t="s">
        <v>217</v>
      </c>
      <c r="F425" s="68"/>
    </row>
    <row r="426" spans="1:15" ht="15" customHeight="1">
      <c r="B426" s="395" t="s">
        <v>181</v>
      </c>
      <c r="O426" s="412" t="s">
        <v>39</v>
      </c>
    </row>
    <row r="427" spans="1:15" ht="15" customHeight="1">
      <c r="C427" s="396" t="s">
        <v>78</v>
      </c>
      <c r="D427" s="401">
        <v>1</v>
      </c>
      <c r="E427" s="401">
        <v>2</v>
      </c>
      <c r="F427" s="401">
        <v>3</v>
      </c>
      <c r="G427" s="401">
        <v>4</v>
      </c>
      <c r="H427" s="401">
        <v>5</v>
      </c>
      <c r="I427" s="401">
        <v>6</v>
      </c>
      <c r="J427" s="401">
        <v>7</v>
      </c>
      <c r="K427" s="401">
        <v>8</v>
      </c>
      <c r="L427" s="401">
        <v>9</v>
      </c>
      <c r="M427" s="401">
        <v>10</v>
      </c>
      <c r="N427" s="401">
        <v>11</v>
      </c>
      <c r="O427" s="401">
        <v>12</v>
      </c>
    </row>
    <row r="428" spans="1:15" ht="15" customHeight="1">
      <c r="C428" s="397" t="s">
        <v>190</v>
      </c>
      <c r="D428" s="402">
        <v>794</v>
      </c>
      <c r="E428" s="402">
        <v>798</v>
      </c>
      <c r="F428" s="402">
        <v>796</v>
      </c>
      <c r="G428" s="402">
        <v>773</v>
      </c>
      <c r="H428" s="402">
        <v>748</v>
      </c>
      <c r="I428" s="402">
        <v>637</v>
      </c>
      <c r="J428" s="402">
        <v>724</v>
      </c>
      <c r="K428" s="402">
        <v>742</v>
      </c>
      <c r="L428" s="402">
        <v>670</v>
      </c>
      <c r="M428" s="402">
        <v>760</v>
      </c>
      <c r="N428" s="402">
        <v>758</v>
      </c>
      <c r="O428" s="402">
        <v>727</v>
      </c>
    </row>
    <row r="429" spans="1:15" ht="15" customHeight="1">
      <c r="C429" s="397" t="s">
        <v>192</v>
      </c>
      <c r="D429" s="402">
        <v>724.23709369024857</v>
      </c>
      <c r="E429" s="402">
        <v>725.82857142857142</v>
      </c>
      <c r="F429" s="402">
        <v>727.64397905759165</v>
      </c>
      <c r="G429" s="402">
        <v>729.79695431472078</v>
      </c>
      <c r="H429" s="402">
        <v>782.19792542753021</v>
      </c>
      <c r="I429" s="402">
        <v>806.26865671641792</v>
      </c>
      <c r="J429" s="402">
        <v>809.2</v>
      </c>
      <c r="K429" s="402">
        <v>616.56716417910445</v>
      </c>
      <c r="L429" s="402">
        <v>810</v>
      </c>
      <c r="M429" s="402">
        <v>782</v>
      </c>
      <c r="N429" s="402">
        <v>748.78571428571433</v>
      </c>
      <c r="O429" s="402">
        <v>740.49689440993791</v>
      </c>
    </row>
    <row r="430" spans="1:15" ht="15" customHeight="1">
      <c r="C430" s="397" t="s">
        <v>101</v>
      </c>
      <c r="D430" s="403">
        <v>744.85981308411215</v>
      </c>
      <c r="E430" s="402">
        <v>741.34751773049641</v>
      </c>
      <c r="F430" s="402">
        <v>744.1322314049587</v>
      </c>
      <c r="G430" s="403">
        <v>730.1351351351351</v>
      </c>
      <c r="H430" s="403">
        <v>805.33333333333337</v>
      </c>
      <c r="I430" s="403">
        <v>806.17142857142858</v>
      </c>
      <c r="J430" s="403">
        <v>808.06451612903231</v>
      </c>
      <c r="K430" s="403">
        <v>805.56756756756761</v>
      </c>
      <c r="L430" s="403">
        <v>807.29166666666663</v>
      </c>
      <c r="M430" s="403">
        <v>808.07692307692309</v>
      </c>
      <c r="N430" s="403">
        <v>801.10701107011073</v>
      </c>
      <c r="O430" s="403">
        <v>797.03435804701633</v>
      </c>
    </row>
    <row r="431" spans="1:15" ht="15" customHeight="1">
      <c r="C431" s="397" t="s">
        <v>194</v>
      </c>
      <c r="D431" s="403">
        <v>755.14018691588785</v>
      </c>
      <c r="E431" s="402">
        <v>750.87209302325584</v>
      </c>
      <c r="F431" s="402">
        <v>753.62493958434027</v>
      </c>
      <c r="G431" s="403">
        <v>755.04587155963304</v>
      </c>
      <c r="H431" s="403">
        <v>782.35294117647061</v>
      </c>
      <c r="I431" s="403">
        <v>800</v>
      </c>
      <c r="J431" s="403">
        <v>800</v>
      </c>
      <c r="K431" s="403">
        <v>800</v>
      </c>
      <c r="L431" s="403">
        <v>800</v>
      </c>
      <c r="M431" s="403">
        <v>743.75</v>
      </c>
      <c r="N431" s="403">
        <v>726.07526881720435</v>
      </c>
      <c r="O431" s="403">
        <v>751.02909865152583</v>
      </c>
    </row>
    <row r="432" spans="1:15" ht="15" customHeight="1">
      <c r="C432" s="397" t="s">
        <v>275</v>
      </c>
      <c r="D432" s="403">
        <v>754.601226993865</v>
      </c>
      <c r="E432" s="402">
        <v>752.74725274725279</v>
      </c>
      <c r="F432" s="402">
        <v>752.38095238095241</v>
      </c>
      <c r="G432" s="403">
        <v>751.20481927710841</v>
      </c>
      <c r="H432" s="403">
        <v>766.66666666666663</v>
      </c>
      <c r="I432" s="403">
        <v>800</v>
      </c>
      <c r="J432" s="403">
        <v>800</v>
      </c>
      <c r="K432" s="403">
        <v>800</v>
      </c>
      <c r="L432" s="403">
        <v>800</v>
      </c>
      <c r="M432" s="403">
        <v>738.969696969697</v>
      </c>
      <c r="N432" s="403">
        <v>740.65864471184295</v>
      </c>
      <c r="O432" s="403">
        <v>727.25490196078431</v>
      </c>
    </row>
    <row r="433" spans="2:8" ht="15" customHeight="1"/>
    <row r="434" spans="2:8" ht="15" customHeight="1"/>
    <row r="435" spans="2:8" ht="15" customHeight="1"/>
    <row r="436" spans="2:8" ht="15" customHeight="1"/>
    <row r="437" spans="2:8" ht="15" customHeight="1"/>
    <row r="438" spans="2:8" ht="15" customHeight="1"/>
    <row r="439" spans="2:8" ht="15" customHeight="1"/>
    <row r="440" spans="2:8" ht="15" customHeight="1"/>
    <row r="441" spans="2:8" ht="15" customHeight="1"/>
    <row r="442" spans="2:8" ht="15" customHeight="1"/>
    <row r="443" spans="2:8" ht="15" customHeight="1"/>
    <row r="444" spans="2:8" ht="15" customHeight="1"/>
    <row r="445" spans="2:8" ht="15" customHeight="1"/>
    <row r="446" spans="2:8" ht="15" customHeight="1"/>
    <row r="447" spans="2:8" ht="33" customHeight="1">
      <c r="B447" s="395" t="s">
        <v>166</v>
      </c>
      <c r="H447" s="412"/>
    </row>
    <row r="448" spans="2:8" ht="15" customHeight="1">
      <c r="C448" s="400" t="s">
        <v>195</v>
      </c>
      <c r="D448" s="404" t="s">
        <v>196</v>
      </c>
      <c r="E448" s="404" t="s">
        <v>197</v>
      </c>
      <c r="F448" s="404" t="s">
        <v>198</v>
      </c>
      <c r="G448" s="409" t="s">
        <v>199</v>
      </c>
      <c r="H448" s="409" t="s">
        <v>276</v>
      </c>
    </row>
    <row r="449" spans="3:8" ht="15" customHeight="1">
      <c r="C449" s="399" t="s">
        <v>207</v>
      </c>
      <c r="D449" s="406">
        <v>3992</v>
      </c>
      <c r="E449" s="406">
        <v>4172.7</v>
      </c>
      <c r="F449" s="406">
        <v>2951.2</v>
      </c>
      <c r="G449" s="411">
        <v>3064</v>
      </c>
      <c r="H449" s="411">
        <v>4151</v>
      </c>
    </row>
    <row r="450" spans="3:8" ht="15" customHeight="1">
      <c r="C450" s="399" t="s">
        <v>200</v>
      </c>
      <c r="D450" s="406">
        <v>747</v>
      </c>
      <c r="E450" s="406">
        <v>744.43070434011554</v>
      </c>
      <c r="F450" s="406">
        <v>774.74451070750888</v>
      </c>
      <c r="G450" s="411">
        <v>750</v>
      </c>
      <c r="H450" s="411">
        <v>746</v>
      </c>
    </row>
    <row r="451" spans="3:8" ht="15" customHeight="1"/>
    <row r="452" spans="3:8" ht="15" customHeight="1"/>
    <row r="453" spans="3:8" ht="15" customHeight="1"/>
    <row r="454" spans="3:8" ht="15" customHeight="1"/>
    <row r="455" spans="3:8" ht="15" customHeight="1"/>
    <row r="456" spans="3:8" ht="15" customHeight="1"/>
    <row r="457" spans="3:8" ht="15" customHeight="1"/>
    <row r="458" spans="3:8" ht="15" customHeight="1"/>
    <row r="459" spans="3:8" ht="15" customHeight="1"/>
    <row r="460" spans="3:8" ht="15" customHeight="1"/>
    <row r="461" spans="3:8" ht="15" customHeight="1"/>
    <row r="462" spans="3:8" ht="15" customHeight="1"/>
    <row r="463" spans="3:8" ht="15" customHeight="1"/>
    <row r="464" spans="3:8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</sheetData>
  <phoneticPr fontId="2"/>
  <printOptions horizontalCentered="1"/>
  <pageMargins left="0.59055118110236227" right="0.19685039370078741" top="0.59055118110236227" bottom="0.39370078740157483" header="0.31496062992125984" footer="0.23622047244094488"/>
  <pageSetup paperSize="9" fitToWidth="1" fitToHeight="1" orientation="portrait"/>
  <headerFooter>
    <oddHeader>&amp;L&amp;14 ４　道内産きのこ類の流通状況</oddHeader>
    <oddFooter>&amp;C－&amp;P  －</oddFooter>
  </headerFooter>
  <rowBreaks count="5" manualBreakCount="5">
    <brk id="77" max="14" man="1"/>
    <brk id="154" max="14" man="1"/>
    <brk id="231" max="14" man="1"/>
    <brk id="308" max="14" man="1"/>
    <brk id="385" max="14" man="1"/>
  </rowBreaks>
  <drawing r:id="rId1"/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rgb="FF00B050"/>
    <pageSetUpPr fitToPage="1"/>
  </sheetPr>
  <dimension ref="A1:U41"/>
  <sheetViews>
    <sheetView view="pageBreakPreview" zoomScale="106" zoomScaleSheetLayoutView="106" workbookViewId="0">
      <pane xSplit="5" ySplit="4" topLeftCell="F5" activePane="bottomRight" state="frozen"/>
      <selection pane="topRight"/>
      <selection pane="bottomLeft"/>
      <selection pane="bottomRight" activeCell="G9" sqref="G9"/>
    </sheetView>
  </sheetViews>
  <sheetFormatPr defaultRowHeight="13.5"/>
  <cols>
    <col min="1" max="1" width="9.875" style="416" bestFit="1" customWidth="1"/>
    <col min="2" max="2" width="8.625" style="416" customWidth="1"/>
    <col min="3" max="3" width="12.625" style="416" customWidth="1"/>
    <col min="4" max="4" width="10.25" style="416" customWidth="1"/>
    <col min="5" max="5" width="13.625" style="416" customWidth="1"/>
    <col min="6" max="8" width="12.625" style="416" customWidth="1"/>
    <col min="9" max="9" width="13.625" style="416" customWidth="1"/>
    <col min="10" max="12" width="12.625" style="416" customWidth="1"/>
    <col min="13" max="13" width="13.625" style="416" customWidth="1"/>
    <col min="14" max="15" width="10.625" style="416" customWidth="1"/>
    <col min="16" max="19" width="12.625" style="416" customWidth="1"/>
    <col min="20" max="20" width="11.625" style="416" customWidth="1"/>
    <col min="21" max="21" width="5.5" style="416" customWidth="1"/>
    <col min="22" max="16384" width="9" style="416" customWidth="1"/>
  </cols>
  <sheetData>
    <row r="1" spans="1:21" ht="23.25" customHeight="1">
      <c r="A1" s="417"/>
      <c r="B1" s="420" t="s">
        <v>279</v>
      </c>
      <c r="C1" s="422" t="s">
        <v>120</v>
      </c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</row>
    <row r="2" spans="1:21" ht="18.75" customHeight="1">
      <c r="A2" s="417"/>
      <c r="B2" s="421"/>
      <c r="C2" s="423" t="s">
        <v>218</v>
      </c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43"/>
    </row>
    <row r="3" spans="1:21" ht="15" customHeight="1">
      <c r="A3" s="417"/>
      <c r="B3" s="421"/>
      <c r="C3" s="424"/>
      <c r="D3" s="429" t="s">
        <v>203</v>
      </c>
      <c r="E3" s="432" t="s">
        <v>219</v>
      </c>
      <c r="F3" s="435" t="s">
        <v>220</v>
      </c>
      <c r="G3" s="439" t="s">
        <v>221</v>
      </c>
      <c r="H3" s="439" t="s">
        <v>223</v>
      </c>
      <c r="I3" s="439" t="s">
        <v>155</v>
      </c>
      <c r="J3" s="439" t="s">
        <v>33</v>
      </c>
      <c r="K3" s="439" t="s">
        <v>64</v>
      </c>
      <c r="L3" s="439" t="s">
        <v>25</v>
      </c>
      <c r="M3" s="439" t="s">
        <v>224</v>
      </c>
      <c r="N3" s="439" t="s">
        <v>225</v>
      </c>
      <c r="O3" s="439" t="s">
        <v>144</v>
      </c>
      <c r="P3" s="439" t="s">
        <v>89</v>
      </c>
      <c r="Q3" s="439" t="s">
        <v>227</v>
      </c>
      <c r="R3" s="439" t="s">
        <v>228</v>
      </c>
      <c r="S3" s="439" t="s">
        <v>119</v>
      </c>
      <c r="T3" s="439" t="s">
        <v>129</v>
      </c>
    </row>
    <row r="4" spans="1:21" ht="18" customHeight="1">
      <c r="A4" s="417"/>
      <c r="B4" s="421"/>
      <c r="C4" s="425" t="s">
        <v>103</v>
      </c>
      <c r="D4" s="430"/>
      <c r="E4" s="433"/>
      <c r="F4" s="436"/>
      <c r="G4" s="440"/>
      <c r="H4" s="440"/>
      <c r="I4" s="440"/>
      <c r="J4" s="440"/>
      <c r="K4" s="440"/>
      <c r="L4" s="440"/>
      <c r="M4" s="442"/>
      <c r="N4" s="442"/>
      <c r="O4" s="442"/>
      <c r="P4" s="442"/>
      <c r="Q4" s="442"/>
      <c r="R4" s="442"/>
      <c r="S4" s="442"/>
      <c r="T4" s="442"/>
    </row>
    <row r="5" spans="1:21" ht="24.95" customHeight="1">
      <c r="A5" s="418">
        <f>SUM(F5:S5)</f>
        <v>1339358</v>
      </c>
      <c r="B5" s="421"/>
      <c r="C5" s="426" t="s">
        <v>172</v>
      </c>
      <c r="D5" s="431" t="s">
        <v>9</v>
      </c>
      <c r="E5" s="434">
        <v>1339358.0000000002</v>
      </c>
      <c r="F5" s="437">
        <v>81308.899999999994</v>
      </c>
      <c r="G5" s="441">
        <v>102294.20000000001</v>
      </c>
      <c r="H5" s="441">
        <v>16181</v>
      </c>
      <c r="I5" s="441">
        <v>549207.10000000009</v>
      </c>
      <c r="J5" s="441">
        <v>1234</v>
      </c>
      <c r="K5" s="441">
        <v>90610</v>
      </c>
      <c r="L5" s="441">
        <v>11265.6</v>
      </c>
      <c r="M5" s="441">
        <v>50205.8</v>
      </c>
      <c r="N5" s="441" t="s">
        <v>257</v>
      </c>
      <c r="O5" s="441" t="s">
        <v>257</v>
      </c>
      <c r="P5" s="441">
        <v>34035</v>
      </c>
      <c r="Q5" s="441">
        <v>81221.400000000009</v>
      </c>
      <c r="R5" s="441">
        <v>89067</v>
      </c>
      <c r="S5" s="441">
        <v>232727.99999999997</v>
      </c>
      <c r="T5" s="441" t="s">
        <v>257</v>
      </c>
    </row>
    <row r="6" spans="1:21" ht="24.95" customHeight="1">
      <c r="A6" s="419">
        <f>E7*1000/E5</f>
        <v>726.17253938080773</v>
      </c>
      <c r="B6" s="421"/>
      <c r="C6" s="427"/>
      <c r="D6" s="431" t="s">
        <v>81</v>
      </c>
      <c r="E6" s="434">
        <v>726.17248263720364</v>
      </c>
      <c r="F6" s="437">
        <v>674.74537227781957</v>
      </c>
      <c r="G6" s="441">
        <v>818.54024959381854</v>
      </c>
      <c r="H6" s="441">
        <v>687.77251096965574</v>
      </c>
      <c r="I6" s="441">
        <v>647.86516962362634</v>
      </c>
      <c r="J6" s="441">
        <v>812.1482982171799</v>
      </c>
      <c r="K6" s="441">
        <v>732.92807637126145</v>
      </c>
      <c r="L6" s="441">
        <v>589.92064337452064</v>
      </c>
      <c r="M6" s="441">
        <v>736.96632659971556</v>
      </c>
      <c r="N6" s="441" t="s">
        <v>257</v>
      </c>
      <c r="O6" s="441" t="s">
        <v>257</v>
      </c>
      <c r="P6" s="441">
        <v>919.78974584986042</v>
      </c>
      <c r="Q6" s="441">
        <v>727.15238840995096</v>
      </c>
      <c r="R6" s="441">
        <v>960.59266619511152</v>
      </c>
      <c r="S6" s="441">
        <v>773.81371386339424</v>
      </c>
      <c r="T6" s="441" t="s">
        <v>257</v>
      </c>
    </row>
    <row r="7" spans="1:21" ht="24.95" customHeight="1">
      <c r="A7" s="418">
        <f>SUM(F7:S7)</f>
        <v>972605</v>
      </c>
      <c r="B7" s="421"/>
      <c r="C7" s="427"/>
      <c r="D7" s="431" t="s">
        <v>229</v>
      </c>
      <c r="E7" s="434">
        <v>972605</v>
      </c>
      <c r="F7" s="437">
        <v>54863</v>
      </c>
      <c r="G7" s="441">
        <v>83732</v>
      </c>
      <c r="H7" s="441">
        <v>11129</v>
      </c>
      <c r="I7" s="441">
        <v>355812</v>
      </c>
      <c r="J7" s="441">
        <v>1002</v>
      </c>
      <c r="K7" s="441">
        <v>66411</v>
      </c>
      <c r="L7" s="441">
        <v>6646</v>
      </c>
      <c r="M7" s="441">
        <v>37000</v>
      </c>
      <c r="N7" s="441" t="s">
        <v>257</v>
      </c>
      <c r="O7" s="441" t="s">
        <v>257</v>
      </c>
      <c r="P7" s="441">
        <v>31305</v>
      </c>
      <c r="Q7" s="441">
        <v>59060</v>
      </c>
      <c r="R7" s="441">
        <v>85557</v>
      </c>
      <c r="S7" s="441">
        <v>180088</v>
      </c>
      <c r="T7" s="441" t="s">
        <v>257</v>
      </c>
    </row>
    <row r="8" spans="1:21" ht="24.95" customHeight="1">
      <c r="A8" s="418">
        <f>SUM(F8:S8)</f>
        <v>591931.86999999988</v>
      </c>
      <c r="B8" s="421"/>
      <c r="C8" s="426" t="s">
        <v>143</v>
      </c>
      <c r="D8" s="431" t="s">
        <v>9</v>
      </c>
      <c r="E8" s="434">
        <v>591931.87</v>
      </c>
      <c r="F8" s="437"/>
      <c r="G8" s="441">
        <v>49503.45</v>
      </c>
      <c r="H8" s="441">
        <v>82</v>
      </c>
      <c r="I8" s="441">
        <v>90</v>
      </c>
      <c r="J8" s="441" t="s">
        <v>257</v>
      </c>
      <c r="K8" s="441">
        <v>72070.700000000012</v>
      </c>
      <c r="L8" s="441">
        <v>7</v>
      </c>
      <c r="M8" s="441">
        <v>469533.71999999991</v>
      </c>
      <c r="N8" s="441" t="s">
        <v>257</v>
      </c>
      <c r="O8" s="441" t="s">
        <v>257</v>
      </c>
      <c r="P8" s="441" t="s">
        <v>257</v>
      </c>
      <c r="Q8" s="441">
        <v>645</v>
      </c>
      <c r="R8" s="441" t="s">
        <v>257</v>
      </c>
      <c r="S8" s="441" t="s">
        <v>257</v>
      </c>
      <c r="T8" s="441"/>
    </row>
    <row r="9" spans="1:21" ht="24.95" customHeight="1">
      <c r="A9" s="419">
        <f>E10*1000/E8</f>
        <v>396.97980782822185</v>
      </c>
      <c r="B9" s="421"/>
      <c r="C9" s="427"/>
      <c r="D9" s="431" t="s">
        <v>81</v>
      </c>
      <c r="E9" s="434">
        <v>396.98010515973738</v>
      </c>
      <c r="F9" s="437"/>
      <c r="G9" s="441">
        <v>340.18699706788112</v>
      </c>
      <c r="H9" s="441">
        <v>1697.8414634146341</v>
      </c>
      <c r="I9" s="441">
        <v>957.44444444444446</v>
      </c>
      <c r="J9" s="441" t="s">
        <v>257</v>
      </c>
      <c r="K9" s="441">
        <v>499.04207951358865</v>
      </c>
      <c r="L9" s="441">
        <v>500</v>
      </c>
      <c r="M9" s="441">
        <v>386.84263400720192</v>
      </c>
      <c r="N9" s="441" t="s">
        <v>257</v>
      </c>
      <c r="O9" s="441" t="s">
        <v>257</v>
      </c>
      <c r="P9" s="441" t="s">
        <v>257</v>
      </c>
      <c r="Q9" s="441">
        <v>486.63565891472871</v>
      </c>
      <c r="R9" s="441" t="s">
        <v>257</v>
      </c>
      <c r="S9" s="441" t="s">
        <v>257</v>
      </c>
      <c r="T9" s="441"/>
    </row>
    <row r="10" spans="1:21" ht="24.95" customHeight="1">
      <c r="A10" s="418">
        <f>SUM(F10:S10)</f>
        <v>234985</v>
      </c>
      <c r="B10" s="421"/>
      <c r="C10" s="427"/>
      <c r="D10" s="431" t="s">
        <v>229</v>
      </c>
      <c r="E10" s="434">
        <v>234985</v>
      </c>
      <c r="F10" s="437"/>
      <c r="G10" s="441">
        <v>16840</v>
      </c>
      <c r="H10" s="441">
        <v>139</v>
      </c>
      <c r="I10" s="441">
        <v>86</v>
      </c>
      <c r="J10" s="441" t="s">
        <v>257</v>
      </c>
      <c r="K10" s="441">
        <v>35966</v>
      </c>
      <c r="L10" s="441">
        <v>4</v>
      </c>
      <c r="M10" s="441">
        <v>181636</v>
      </c>
      <c r="N10" s="441" t="s">
        <v>257</v>
      </c>
      <c r="O10" s="441" t="s">
        <v>257</v>
      </c>
      <c r="P10" s="441" t="s">
        <v>257</v>
      </c>
      <c r="Q10" s="441">
        <v>314</v>
      </c>
      <c r="R10" s="441" t="s">
        <v>257</v>
      </c>
      <c r="S10" s="441" t="s">
        <v>257</v>
      </c>
      <c r="T10" s="441"/>
    </row>
    <row r="11" spans="1:21" ht="24.95" customHeight="1">
      <c r="A11" s="418">
        <f>SUM(F11:S11)</f>
        <v>1326484.1000000001</v>
      </c>
      <c r="B11" s="421"/>
      <c r="C11" s="426" t="s">
        <v>145</v>
      </c>
      <c r="D11" s="431" t="s">
        <v>9</v>
      </c>
      <c r="E11" s="434">
        <v>1326484.0999999999</v>
      </c>
      <c r="F11" s="437">
        <v>193</v>
      </c>
      <c r="G11" s="441">
        <v>6280.9999999999991</v>
      </c>
      <c r="H11" s="441"/>
      <c r="I11" s="441">
        <v>212</v>
      </c>
      <c r="J11" s="441" t="s">
        <v>257</v>
      </c>
      <c r="K11" s="441">
        <v>283.5</v>
      </c>
      <c r="L11" s="441" t="s">
        <v>257</v>
      </c>
      <c r="M11" s="441">
        <v>1300865.6000000001</v>
      </c>
      <c r="N11" s="441" t="s">
        <v>257</v>
      </c>
      <c r="O11" s="441" t="s">
        <v>257</v>
      </c>
      <c r="P11" s="441">
        <v>18472</v>
      </c>
      <c r="Q11" s="441">
        <v>177</v>
      </c>
      <c r="R11" s="441" t="s">
        <v>257</v>
      </c>
      <c r="S11" s="441" t="s">
        <v>257</v>
      </c>
      <c r="T11" s="441" t="s">
        <v>257</v>
      </c>
    </row>
    <row r="12" spans="1:21" ht="24.95" customHeight="1">
      <c r="A12" s="419">
        <f>E13*1000/E11</f>
        <v>284.76933873538331</v>
      </c>
      <c r="B12" s="421"/>
      <c r="C12" s="427"/>
      <c r="D12" s="431" t="s">
        <v>81</v>
      </c>
      <c r="E12" s="434">
        <v>284.76968250128294</v>
      </c>
      <c r="F12" s="437">
        <v>304.68911917098444</v>
      </c>
      <c r="G12" s="441">
        <v>289.51297564082159</v>
      </c>
      <c r="H12" s="441"/>
      <c r="I12" s="441">
        <v>294.77830188679246</v>
      </c>
      <c r="J12" s="441" t="s">
        <v>257</v>
      </c>
      <c r="K12" s="441">
        <v>287.68959435626101</v>
      </c>
      <c r="L12" s="441" t="s">
        <v>257</v>
      </c>
      <c r="M12" s="441">
        <v>284.65168423240647</v>
      </c>
      <c r="N12" s="441" t="s">
        <v>257</v>
      </c>
      <c r="O12" s="441" t="s">
        <v>257</v>
      </c>
      <c r="P12" s="441">
        <v>291.3807925508878</v>
      </c>
      <c r="Q12" s="441">
        <v>255.35028248587571</v>
      </c>
      <c r="R12" s="441" t="s">
        <v>257</v>
      </c>
      <c r="S12" s="441"/>
      <c r="T12" s="441" t="s">
        <v>257</v>
      </c>
    </row>
    <row r="13" spans="1:21" ht="24.95" customHeight="1">
      <c r="A13" s="418">
        <f>SUM(F13:S13)</f>
        <v>377742</v>
      </c>
      <c r="B13" s="421"/>
      <c r="C13" s="427"/>
      <c r="D13" s="431" t="s">
        <v>229</v>
      </c>
      <c r="E13" s="434">
        <v>377742</v>
      </c>
      <c r="F13" s="437">
        <v>59</v>
      </c>
      <c r="G13" s="441">
        <v>1818</v>
      </c>
      <c r="H13" s="441"/>
      <c r="I13" s="441">
        <v>62</v>
      </c>
      <c r="J13" s="441" t="s">
        <v>257</v>
      </c>
      <c r="K13" s="441">
        <v>82</v>
      </c>
      <c r="L13" s="441" t="s">
        <v>257</v>
      </c>
      <c r="M13" s="441">
        <v>370294</v>
      </c>
      <c r="N13" s="441" t="s">
        <v>257</v>
      </c>
      <c r="O13" s="441" t="s">
        <v>257</v>
      </c>
      <c r="P13" s="441">
        <v>5382</v>
      </c>
      <c r="Q13" s="441">
        <v>45</v>
      </c>
      <c r="R13" s="441" t="s">
        <v>257</v>
      </c>
      <c r="S13" s="441" t="s">
        <v>257</v>
      </c>
      <c r="T13" s="441" t="s">
        <v>257</v>
      </c>
    </row>
    <row r="14" spans="1:21" ht="24.95" customHeight="1">
      <c r="A14" s="418">
        <f>SUM(F14:S14)</f>
        <v>15813.8</v>
      </c>
      <c r="B14" s="421"/>
      <c r="C14" s="426" t="s">
        <v>132</v>
      </c>
      <c r="D14" s="431" t="s">
        <v>9</v>
      </c>
      <c r="E14" s="434">
        <v>15813.8</v>
      </c>
      <c r="F14" s="437" t="s">
        <v>257</v>
      </c>
      <c r="G14" s="441"/>
      <c r="H14" s="441" t="s">
        <v>257</v>
      </c>
      <c r="I14" s="441">
        <v>13192</v>
      </c>
      <c r="J14" s="441" t="s">
        <v>257</v>
      </c>
      <c r="K14" s="441">
        <v>689</v>
      </c>
      <c r="L14" s="441" t="s">
        <v>257</v>
      </c>
      <c r="M14" s="441">
        <v>390</v>
      </c>
      <c r="N14" s="441" t="s">
        <v>257</v>
      </c>
      <c r="O14" s="441" t="s">
        <v>257</v>
      </c>
      <c r="P14" s="441" t="s">
        <v>257</v>
      </c>
      <c r="Q14" s="441">
        <v>1542.8</v>
      </c>
      <c r="R14" s="441" t="s">
        <v>257</v>
      </c>
      <c r="S14" s="441" t="s">
        <v>257</v>
      </c>
      <c r="T14" s="441" t="s">
        <v>257</v>
      </c>
    </row>
    <row r="15" spans="1:21" ht="24.95" customHeight="1">
      <c r="A15" s="419">
        <f>E16*1000/E14</f>
        <v>973.32709405708931</v>
      </c>
      <c r="B15" s="421"/>
      <c r="C15" s="427"/>
      <c r="D15" s="431" t="s">
        <v>81</v>
      </c>
      <c r="E15" s="434">
        <v>973.32304695898517</v>
      </c>
      <c r="F15" s="437" t="s">
        <v>257</v>
      </c>
      <c r="G15" s="441"/>
      <c r="H15" s="441" t="s">
        <v>257</v>
      </c>
      <c r="I15" s="441">
        <v>1034.2168738629473</v>
      </c>
      <c r="J15" s="441" t="s">
        <v>257</v>
      </c>
      <c r="K15" s="441">
        <v>882.41074020319309</v>
      </c>
      <c r="L15" s="441" t="s">
        <v>257</v>
      </c>
      <c r="M15" s="441">
        <v>627.50769230769231</v>
      </c>
      <c r="N15" s="441" t="s">
        <v>257</v>
      </c>
      <c r="O15" s="441" t="s">
        <v>257</v>
      </c>
      <c r="P15" s="441" t="s">
        <v>257</v>
      </c>
      <c r="Q15" s="441">
        <v>580.65724656468763</v>
      </c>
      <c r="R15" s="441" t="s">
        <v>257</v>
      </c>
      <c r="S15" s="441" t="s">
        <v>257</v>
      </c>
      <c r="T15" s="441" t="s">
        <v>257</v>
      </c>
    </row>
    <row r="16" spans="1:21" ht="24.95" customHeight="1">
      <c r="A16" s="418">
        <f>SUM(F16:S16)</f>
        <v>15392</v>
      </c>
      <c r="B16" s="421"/>
      <c r="C16" s="427"/>
      <c r="D16" s="431" t="s">
        <v>229</v>
      </c>
      <c r="E16" s="434">
        <v>15392</v>
      </c>
      <c r="F16" s="437" t="s">
        <v>257</v>
      </c>
      <c r="G16" s="441" t="s">
        <v>257</v>
      </c>
      <c r="H16" s="441" t="s">
        <v>257</v>
      </c>
      <c r="I16" s="441">
        <v>13643</v>
      </c>
      <c r="J16" s="441" t="s">
        <v>257</v>
      </c>
      <c r="K16" s="441">
        <v>608</v>
      </c>
      <c r="L16" s="441" t="s">
        <v>257</v>
      </c>
      <c r="M16" s="441">
        <v>245</v>
      </c>
      <c r="N16" s="441" t="s">
        <v>257</v>
      </c>
      <c r="O16" s="441" t="s">
        <v>257</v>
      </c>
      <c r="P16" s="441" t="s">
        <v>257</v>
      </c>
      <c r="Q16" s="441">
        <v>896</v>
      </c>
      <c r="R16" s="441" t="s">
        <v>257</v>
      </c>
      <c r="S16" s="441" t="s">
        <v>257</v>
      </c>
      <c r="T16" s="441" t="s">
        <v>257</v>
      </c>
    </row>
    <row r="17" spans="1:20" ht="24.95" customHeight="1">
      <c r="A17" s="418">
        <f>SUM(F17:S17)</f>
        <v>14025</v>
      </c>
      <c r="B17" s="421"/>
      <c r="C17" s="426" t="s">
        <v>146</v>
      </c>
      <c r="D17" s="431" t="s">
        <v>9</v>
      </c>
      <c r="E17" s="434">
        <v>14025</v>
      </c>
      <c r="F17" s="438">
        <v>29</v>
      </c>
      <c r="G17" s="441">
        <v>762</v>
      </c>
      <c r="H17" s="441" t="s">
        <v>257</v>
      </c>
      <c r="I17" s="441">
        <v>134.80000000000001</v>
      </c>
      <c r="J17" s="441" t="s">
        <v>257</v>
      </c>
      <c r="K17" s="441">
        <v>8497.6</v>
      </c>
      <c r="L17" s="441" t="s">
        <v>257</v>
      </c>
      <c r="M17" s="441">
        <v>4156.5</v>
      </c>
      <c r="N17" s="441" t="s">
        <v>257</v>
      </c>
      <c r="O17" s="441" t="s">
        <v>257</v>
      </c>
      <c r="P17" s="441" t="s">
        <v>257</v>
      </c>
      <c r="Q17" s="441">
        <v>445.1</v>
      </c>
      <c r="R17" s="441" t="s">
        <v>257</v>
      </c>
      <c r="S17" s="441"/>
      <c r="T17" s="441" t="s">
        <v>257</v>
      </c>
    </row>
    <row r="18" spans="1:20" ht="24.95" customHeight="1">
      <c r="A18" s="419">
        <f>E19*1000/E17</f>
        <v>1067.878787878788</v>
      </c>
      <c r="B18" s="421"/>
      <c r="C18" s="427"/>
      <c r="D18" s="431" t="s">
        <v>81</v>
      </c>
      <c r="E18" s="434">
        <v>1067.9058110516935</v>
      </c>
      <c r="F18" s="438">
        <v>1593.7931034482758</v>
      </c>
      <c r="G18" s="441">
        <v>1441.7716535433071</v>
      </c>
      <c r="H18" s="441" t="s">
        <v>257</v>
      </c>
      <c r="I18" s="441">
        <v>1093.9169139465876</v>
      </c>
      <c r="J18" s="441" t="s">
        <v>257</v>
      </c>
      <c r="K18" s="441">
        <v>1046.4251082658632</v>
      </c>
      <c r="L18" s="441" t="s">
        <v>257</v>
      </c>
      <c r="M18" s="441">
        <v>1073.2496090460725</v>
      </c>
      <c r="N18" s="441" t="s">
        <v>257</v>
      </c>
      <c r="O18" s="441" t="s">
        <v>257</v>
      </c>
      <c r="P18" s="441" t="s">
        <v>257</v>
      </c>
      <c r="Q18" s="441">
        <v>745.9110312289373</v>
      </c>
      <c r="R18" s="441" t="s">
        <v>257</v>
      </c>
      <c r="S18" s="441"/>
      <c r="T18" s="441" t="s">
        <v>257</v>
      </c>
    </row>
    <row r="19" spans="1:20" ht="24.95" customHeight="1">
      <c r="A19" s="418">
        <f>SUM(F19:S19)</f>
        <v>14977</v>
      </c>
      <c r="B19" s="421"/>
      <c r="C19" s="427"/>
      <c r="D19" s="431" t="s">
        <v>229</v>
      </c>
      <c r="E19" s="434">
        <v>14977</v>
      </c>
      <c r="F19" s="438">
        <v>46</v>
      </c>
      <c r="G19" s="441">
        <v>1099</v>
      </c>
      <c r="H19" s="441" t="s">
        <v>257</v>
      </c>
      <c r="I19" s="441">
        <v>147</v>
      </c>
      <c r="J19" s="441" t="s">
        <v>257</v>
      </c>
      <c r="K19" s="441">
        <v>8892</v>
      </c>
      <c r="L19" s="441" t="s">
        <v>257</v>
      </c>
      <c r="M19" s="441">
        <v>4461</v>
      </c>
      <c r="N19" s="441" t="s">
        <v>257</v>
      </c>
      <c r="O19" s="441" t="s">
        <v>257</v>
      </c>
      <c r="P19" s="441" t="s">
        <v>257</v>
      </c>
      <c r="Q19" s="441">
        <v>332</v>
      </c>
      <c r="R19" s="441" t="s">
        <v>257</v>
      </c>
      <c r="S19" s="441"/>
      <c r="T19" s="441" t="s">
        <v>257</v>
      </c>
    </row>
    <row r="20" spans="1:20" ht="24.95" customHeight="1">
      <c r="A20" s="418">
        <f>SUM(F20:S20)</f>
        <v>792185.69</v>
      </c>
      <c r="B20" s="421"/>
      <c r="C20" s="426" t="s">
        <v>147</v>
      </c>
      <c r="D20" s="431" t="s">
        <v>9</v>
      </c>
      <c r="E20" s="434">
        <v>792185.69000000018</v>
      </c>
      <c r="F20" s="437">
        <v>44.99</v>
      </c>
      <c r="G20" s="441">
        <v>4649</v>
      </c>
      <c r="H20" s="441">
        <v>417</v>
      </c>
      <c r="I20" s="441">
        <v>529348.19999999995</v>
      </c>
      <c r="J20" s="441" t="s">
        <v>257</v>
      </c>
      <c r="K20" s="441">
        <v>5611.6</v>
      </c>
      <c r="L20" s="441">
        <v>1966</v>
      </c>
      <c r="M20" s="441">
        <v>249808.9</v>
      </c>
      <c r="N20" s="441" t="s">
        <v>257</v>
      </c>
      <c r="O20" s="441" t="s">
        <v>257</v>
      </c>
      <c r="P20" s="441" t="s">
        <v>257</v>
      </c>
      <c r="Q20" s="441">
        <v>132</v>
      </c>
      <c r="R20" s="441">
        <v>208</v>
      </c>
      <c r="S20" s="441" t="s">
        <v>257</v>
      </c>
      <c r="T20" s="441" t="s">
        <v>257</v>
      </c>
    </row>
    <row r="21" spans="1:20" ht="24.95" customHeight="1">
      <c r="A21" s="419">
        <f>E22*1000/E20</f>
        <v>768.6556418356912</v>
      </c>
      <c r="B21" s="421"/>
      <c r="C21" s="427"/>
      <c r="D21" s="431" t="s">
        <v>81</v>
      </c>
      <c r="E21" s="434">
        <v>768.65538432030985</v>
      </c>
      <c r="F21" s="437">
        <v>2600.2444987775061</v>
      </c>
      <c r="G21" s="441">
        <v>724.67498386749844</v>
      </c>
      <c r="H21" s="441">
        <v>2210.2709832134292</v>
      </c>
      <c r="I21" s="441">
        <v>790.10483647625517</v>
      </c>
      <c r="J21" s="441" t="s">
        <v>257</v>
      </c>
      <c r="K21" s="441">
        <v>803.02159811818376</v>
      </c>
      <c r="L21" s="441">
        <v>525.24720244150558</v>
      </c>
      <c r="M21" s="441">
        <v>722.06738430856547</v>
      </c>
      <c r="N21" s="441" t="s">
        <v>257</v>
      </c>
      <c r="O21" s="441" t="s">
        <v>257</v>
      </c>
      <c r="P21" s="441" t="s">
        <v>257</v>
      </c>
      <c r="Q21" s="441">
        <v>1329.5454545454545</v>
      </c>
      <c r="R21" s="441">
        <v>847.64423076923072</v>
      </c>
      <c r="S21" s="441" t="s">
        <v>257</v>
      </c>
      <c r="T21" s="441" t="s">
        <v>257</v>
      </c>
    </row>
    <row r="22" spans="1:20" ht="24.95" customHeight="1">
      <c r="A22" s="418">
        <f>SUM(F22:S22)</f>
        <v>608919</v>
      </c>
      <c r="B22" s="421"/>
      <c r="C22" s="427"/>
      <c r="D22" s="431" t="s">
        <v>229</v>
      </c>
      <c r="E22" s="434">
        <v>608918</v>
      </c>
      <c r="F22" s="437">
        <v>117</v>
      </c>
      <c r="G22" s="441">
        <v>3369</v>
      </c>
      <c r="H22" s="441">
        <v>922</v>
      </c>
      <c r="I22" s="441">
        <v>418241</v>
      </c>
      <c r="J22" s="441" t="s">
        <v>257</v>
      </c>
      <c r="K22" s="441">
        <v>4506</v>
      </c>
      <c r="L22" s="441">
        <v>1033</v>
      </c>
      <c r="M22" s="441">
        <v>180379</v>
      </c>
      <c r="N22" s="441" t="s">
        <v>257</v>
      </c>
      <c r="O22" s="441" t="s">
        <v>257</v>
      </c>
      <c r="P22" s="441" t="s">
        <v>257</v>
      </c>
      <c r="Q22" s="441">
        <v>176</v>
      </c>
      <c r="R22" s="441">
        <v>176</v>
      </c>
      <c r="S22" s="441" t="s">
        <v>257</v>
      </c>
      <c r="T22" s="441" t="s">
        <v>257</v>
      </c>
    </row>
    <row r="23" spans="1:20" ht="24.95" customHeight="1">
      <c r="A23" s="418">
        <f>SUM(F23:S23)</f>
        <v>825395.39999999991</v>
      </c>
      <c r="B23" s="421"/>
      <c r="C23" s="426" t="s">
        <v>149</v>
      </c>
      <c r="D23" s="431" t="s">
        <v>9</v>
      </c>
      <c r="E23" s="434">
        <v>825395.39999999991</v>
      </c>
      <c r="F23" s="437" t="s">
        <v>257</v>
      </c>
      <c r="G23" s="441">
        <v>42</v>
      </c>
      <c r="H23" s="441">
        <v>58</v>
      </c>
      <c r="I23" s="441">
        <v>824780.39999999991</v>
      </c>
      <c r="J23" s="441" t="s">
        <v>257</v>
      </c>
      <c r="K23" s="441" t="s">
        <v>257</v>
      </c>
      <c r="L23" s="441" t="s">
        <v>257</v>
      </c>
      <c r="M23" s="441">
        <v>515</v>
      </c>
      <c r="N23" s="441" t="s">
        <v>257</v>
      </c>
      <c r="O23" s="441" t="s">
        <v>257</v>
      </c>
      <c r="P23" s="441" t="s">
        <v>257</v>
      </c>
      <c r="Q23" s="441"/>
      <c r="R23" s="441" t="s">
        <v>257</v>
      </c>
      <c r="S23" s="441" t="s">
        <v>257</v>
      </c>
      <c r="T23" s="441" t="s">
        <v>257</v>
      </c>
    </row>
    <row r="24" spans="1:20" ht="24.95" customHeight="1">
      <c r="A24" s="419">
        <f>E25*1000/E23</f>
        <v>611.78436419684442</v>
      </c>
      <c r="B24" s="421"/>
      <c r="C24" s="427"/>
      <c r="D24" s="431" t="s">
        <v>81</v>
      </c>
      <c r="E24" s="434">
        <v>611.78387231137958</v>
      </c>
      <c r="F24" s="437" t="s">
        <v>257</v>
      </c>
      <c r="G24" s="441">
        <v>1000.2857142857143</v>
      </c>
      <c r="H24" s="441">
        <v>1869.7068965517242</v>
      </c>
      <c r="I24" s="441">
        <v>568</v>
      </c>
      <c r="J24" s="441" t="s">
        <v>257</v>
      </c>
      <c r="K24" s="441" t="s">
        <v>257</v>
      </c>
      <c r="L24" s="441" t="s">
        <v>257</v>
      </c>
      <c r="M24" s="441">
        <v>748.30485436893207</v>
      </c>
      <c r="N24" s="441" t="s">
        <v>257</v>
      </c>
      <c r="O24" s="441" t="s">
        <v>257</v>
      </c>
      <c r="P24" s="441" t="s">
        <v>257</v>
      </c>
      <c r="Q24" s="441"/>
      <c r="R24" s="441" t="s">
        <v>257</v>
      </c>
      <c r="S24" s="441" t="s">
        <v>257</v>
      </c>
      <c r="T24" s="441" t="s">
        <v>257</v>
      </c>
    </row>
    <row r="25" spans="1:20" ht="24.95" customHeight="1">
      <c r="A25" s="418">
        <f>SUM(F25:S25)</f>
        <v>504963</v>
      </c>
      <c r="B25" s="421"/>
      <c r="C25" s="427"/>
      <c r="D25" s="431" t="s">
        <v>229</v>
      </c>
      <c r="E25" s="434">
        <v>504964</v>
      </c>
      <c r="F25" s="437" t="s">
        <v>257</v>
      </c>
      <c r="G25" s="441">
        <v>42</v>
      </c>
      <c r="H25" s="441">
        <v>108</v>
      </c>
      <c r="I25" s="441">
        <v>504428</v>
      </c>
      <c r="J25" s="441" t="s">
        <v>257</v>
      </c>
      <c r="K25" s="441" t="s">
        <v>257</v>
      </c>
      <c r="L25" s="441" t="s">
        <v>257</v>
      </c>
      <c r="M25" s="441">
        <v>385</v>
      </c>
      <c r="N25" s="441" t="s">
        <v>257</v>
      </c>
      <c r="O25" s="441" t="s">
        <v>257</v>
      </c>
      <c r="P25" s="441" t="s">
        <v>257</v>
      </c>
      <c r="Q25" s="441"/>
      <c r="R25" s="441" t="s">
        <v>257</v>
      </c>
      <c r="S25" s="441" t="s">
        <v>257</v>
      </c>
      <c r="T25" s="441" t="s">
        <v>257</v>
      </c>
    </row>
    <row r="26" spans="1:20" ht="24.95" customHeight="1">
      <c r="A26" s="418">
        <f>SUM(F26:S26)</f>
        <v>252946.59999999998</v>
      </c>
      <c r="B26" s="421"/>
      <c r="C26" s="426" t="s">
        <v>151</v>
      </c>
      <c r="D26" s="431" t="s">
        <v>9</v>
      </c>
      <c r="E26" s="434">
        <v>252946.59999999998</v>
      </c>
      <c r="F26" s="437" t="s">
        <v>257</v>
      </c>
      <c r="G26" s="441">
        <v>164.8</v>
      </c>
      <c r="H26" s="441"/>
      <c r="I26" s="441">
        <v>252612.8</v>
      </c>
      <c r="J26" s="441" t="s">
        <v>257</v>
      </c>
      <c r="K26" s="441"/>
      <c r="L26" s="441" t="s">
        <v>257</v>
      </c>
      <c r="M26" s="441">
        <v>169</v>
      </c>
      <c r="N26" s="441" t="s">
        <v>257</v>
      </c>
      <c r="O26" s="441" t="s">
        <v>257</v>
      </c>
      <c r="P26" s="441" t="s">
        <v>257</v>
      </c>
      <c r="Q26" s="441" t="s">
        <v>257</v>
      </c>
      <c r="R26" s="441" t="s">
        <v>257</v>
      </c>
      <c r="S26" s="441" t="s">
        <v>257</v>
      </c>
      <c r="T26" s="441" t="s">
        <v>257</v>
      </c>
    </row>
    <row r="27" spans="1:20" ht="24.95" customHeight="1">
      <c r="A27" s="419">
        <f>E28*1000/E26</f>
        <v>633.92036105644434</v>
      </c>
      <c r="B27" s="421"/>
      <c r="C27" s="427"/>
      <c r="D27" s="431" t="s">
        <v>81</v>
      </c>
      <c r="E27" s="434">
        <v>633.91916712855607</v>
      </c>
      <c r="F27" s="437" t="s">
        <v>257</v>
      </c>
      <c r="G27" s="441">
        <v>624.93932038834942</v>
      </c>
      <c r="H27" s="441"/>
      <c r="I27" s="441">
        <v>633.82685279605789</v>
      </c>
      <c r="J27" s="441" t="s">
        <v>257</v>
      </c>
      <c r="K27" s="441" t="s">
        <v>257</v>
      </c>
      <c r="L27" s="441" t="s">
        <v>257</v>
      </c>
      <c r="M27" s="441">
        <v>780.66272189349115</v>
      </c>
      <c r="N27" s="441" t="s">
        <v>257</v>
      </c>
      <c r="O27" s="441" t="s">
        <v>257</v>
      </c>
      <c r="P27" s="441" t="s">
        <v>257</v>
      </c>
      <c r="Q27" s="441" t="s">
        <v>257</v>
      </c>
      <c r="R27" s="441" t="s">
        <v>257</v>
      </c>
      <c r="S27" s="441" t="s">
        <v>257</v>
      </c>
      <c r="T27" s="441" t="s">
        <v>257</v>
      </c>
    </row>
    <row r="28" spans="1:20" ht="24.95" customHeight="1">
      <c r="A28" s="418">
        <f>SUM(F28:S28)</f>
        <v>160348</v>
      </c>
      <c r="B28" s="421"/>
      <c r="C28" s="427"/>
      <c r="D28" s="431" t="s">
        <v>229</v>
      </c>
      <c r="E28" s="434">
        <v>160348</v>
      </c>
      <c r="F28" s="437" t="s">
        <v>257</v>
      </c>
      <c r="G28" s="441">
        <v>103</v>
      </c>
      <c r="H28" s="441"/>
      <c r="I28" s="441">
        <v>160113</v>
      </c>
      <c r="J28" s="441" t="s">
        <v>257</v>
      </c>
      <c r="K28" s="441" t="s">
        <v>257</v>
      </c>
      <c r="L28" s="441" t="s">
        <v>257</v>
      </c>
      <c r="M28" s="441">
        <v>132</v>
      </c>
      <c r="N28" s="441" t="s">
        <v>257</v>
      </c>
      <c r="O28" s="441" t="s">
        <v>257</v>
      </c>
      <c r="P28" s="441" t="s">
        <v>257</v>
      </c>
      <c r="Q28" s="441" t="s">
        <v>257</v>
      </c>
      <c r="R28" s="441" t="s">
        <v>257</v>
      </c>
      <c r="S28" s="441" t="s">
        <v>257</v>
      </c>
      <c r="T28" s="441" t="s">
        <v>257</v>
      </c>
    </row>
    <row r="29" spans="1:20" ht="24.95" customHeight="1">
      <c r="A29" s="418">
        <f>SUM(F29:S29)</f>
        <v>0</v>
      </c>
      <c r="B29" s="421"/>
      <c r="C29" s="426" t="s">
        <v>230</v>
      </c>
      <c r="D29" s="431" t="s">
        <v>9</v>
      </c>
      <c r="E29" s="434"/>
      <c r="F29" s="437" t="s">
        <v>257</v>
      </c>
      <c r="G29" s="441" t="s">
        <v>257</v>
      </c>
      <c r="H29" s="441" t="s">
        <v>257</v>
      </c>
      <c r="I29" s="441" t="s">
        <v>257</v>
      </c>
      <c r="J29" s="441" t="s">
        <v>257</v>
      </c>
      <c r="K29" s="441" t="s">
        <v>257</v>
      </c>
      <c r="L29" s="441" t="s">
        <v>257</v>
      </c>
      <c r="M29" s="441" t="s">
        <v>257</v>
      </c>
      <c r="N29" s="441" t="s">
        <v>257</v>
      </c>
      <c r="O29" s="441" t="s">
        <v>257</v>
      </c>
      <c r="P29" s="441" t="s">
        <v>257</v>
      </c>
      <c r="Q29" s="441"/>
      <c r="R29" s="441" t="s">
        <v>257</v>
      </c>
      <c r="S29" s="441" t="s">
        <v>257</v>
      </c>
      <c r="T29" s="441" t="s">
        <v>257</v>
      </c>
    </row>
    <row r="30" spans="1:20" ht="24.95" customHeight="1">
      <c r="A30" s="419" t="e">
        <f>E31*1000/E29</f>
        <v>#DIV/0!</v>
      </c>
      <c r="B30" s="421"/>
      <c r="C30" s="427"/>
      <c r="D30" s="431" t="s">
        <v>81</v>
      </c>
      <c r="E30" s="434"/>
      <c r="F30" s="437" t="s">
        <v>257</v>
      </c>
      <c r="G30" s="441" t="s">
        <v>257</v>
      </c>
      <c r="H30" s="441" t="s">
        <v>257</v>
      </c>
      <c r="I30" s="441" t="s">
        <v>257</v>
      </c>
      <c r="J30" s="441" t="s">
        <v>257</v>
      </c>
      <c r="K30" s="441" t="s">
        <v>257</v>
      </c>
      <c r="L30" s="441" t="s">
        <v>257</v>
      </c>
      <c r="M30" s="441" t="s">
        <v>257</v>
      </c>
      <c r="N30" s="441" t="s">
        <v>257</v>
      </c>
      <c r="O30" s="441" t="s">
        <v>257</v>
      </c>
      <c r="P30" s="441" t="s">
        <v>257</v>
      </c>
      <c r="Q30" s="441"/>
      <c r="R30" s="441" t="s">
        <v>257</v>
      </c>
      <c r="S30" s="441" t="s">
        <v>257</v>
      </c>
      <c r="T30" s="441" t="s">
        <v>257</v>
      </c>
    </row>
    <row r="31" spans="1:20" ht="24.95" customHeight="1">
      <c r="A31" s="418">
        <f>SUM(F31:S31)</f>
        <v>0</v>
      </c>
      <c r="B31" s="421"/>
      <c r="C31" s="427"/>
      <c r="D31" s="431" t="s">
        <v>229</v>
      </c>
      <c r="E31" s="434"/>
      <c r="F31" s="437" t="s">
        <v>257</v>
      </c>
      <c r="G31" s="441" t="s">
        <v>257</v>
      </c>
      <c r="H31" s="441" t="s">
        <v>257</v>
      </c>
      <c r="I31" s="441" t="s">
        <v>257</v>
      </c>
      <c r="J31" s="441" t="s">
        <v>257</v>
      </c>
      <c r="K31" s="441" t="s">
        <v>257</v>
      </c>
      <c r="L31" s="441" t="s">
        <v>257</v>
      </c>
      <c r="M31" s="441" t="s">
        <v>257</v>
      </c>
      <c r="N31" s="441" t="s">
        <v>257</v>
      </c>
      <c r="O31" s="441" t="s">
        <v>257</v>
      </c>
      <c r="P31" s="441" t="s">
        <v>257</v>
      </c>
      <c r="Q31" s="441"/>
      <c r="R31" s="441" t="s">
        <v>257</v>
      </c>
      <c r="S31" s="441" t="s">
        <v>257</v>
      </c>
      <c r="T31" s="441" t="s">
        <v>257</v>
      </c>
    </row>
    <row r="32" spans="1:20" ht="24.95" customHeight="1">
      <c r="A32" s="418">
        <f>SUM(F32:S32)</f>
        <v>0</v>
      </c>
      <c r="B32" s="421"/>
      <c r="C32" s="426" t="s">
        <v>169</v>
      </c>
      <c r="D32" s="431" t="s">
        <v>9</v>
      </c>
      <c r="E32" s="434"/>
      <c r="F32" s="437" t="s">
        <v>257</v>
      </c>
      <c r="G32" s="441" t="s">
        <v>257</v>
      </c>
      <c r="H32" s="441" t="s">
        <v>257</v>
      </c>
      <c r="I32" s="441"/>
      <c r="J32" s="441" t="s">
        <v>257</v>
      </c>
      <c r="K32" s="441" t="s">
        <v>257</v>
      </c>
      <c r="L32" s="441" t="s">
        <v>257</v>
      </c>
      <c r="M32" s="441" t="s">
        <v>257</v>
      </c>
      <c r="N32" s="441" t="s">
        <v>257</v>
      </c>
      <c r="O32" s="441" t="s">
        <v>257</v>
      </c>
      <c r="P32" s="441" t="s">
        <v>257</v>
      </c>
      <c r="Q32" s="441"/>
      <c r="R32" s="441" t="s">
        <v>257</v>
      </c>
      <c r="S32" s="441" t="s">
        <v>257</v>
      </c>
      <c r="T32" s="441" t="s">
        <v>257</v>
      </c>
    </row>
    <row r="33" spans="1:20" ht="24.95" customHeight="1">
      <c r="A33" s="419" t="e">
        <f>E34*1000/E32</f>
        <v>#DIV/0!</v>
      </c>
      <c r="B33" s="421"/>
      <c r="C33" s="427"/>
      <c r="D33" s="431" t="s">
        <v>81</v>
      </c>
      <c r="E33" s="434"/>
      <c r="F33" s="437" t="s">
        <v>257</v>
      </c>
      <c r="G33" s="441"/>
      <c r="H33" s="441" t="s">
        <v>257</v>
      </c>
      <c r="I33" s="441"/>
      <c r="J33" s="441" t="s">
        <v>257</v>
      </c>
      <c r="K33" s="441" t="s">
        <v>257</v>
      </c>
      <c r="L33" s="441" t="s">
        <v>257</v>
      </c>
      <c r="M33" s="441" t="s">
        <v>257</v>
      </c>
      <c r="N33" s="441" t="s">
        <v>257</v>
      </c>
      <c r="O33" s="441" t="s">
        <v>257</v>
      </c>
      <c r="P33" s="441" t="s">
        <v>257</v>
      </c>
      <c r="Q33" s="441"/>
      <c r="R33" s="441" t="s">
        <v>257</v>
      </c>
      <c r="S33" s="441" t="s">
        <v>257</v>
      </c>
      <c r="T33" s="441" t="s">
        <v>257</v>
      </c>
    </row>
    <row r="34" spans="1:20" ht="24.95" customHeight="1">
      <c r="A34" s="418">
        <f>SUM(F34:S34)</f>
        <v>0</v>
      </c>
      <c r="B34" s="421"/>
      <c r="C34" s="427"/>
      <c r="D34" s="431" t="s">
        <v>229</v>
      </c>
      <c r="E34" s="434"/>
      <c r="F34" s="437" t="s">
        <v>257</v>
      </c>
      <c r="G34" s="441" t="s">
        <v>257</v>
      </c>
      <c r="H34" s="441" t="s">
        <v>257</v>
      </c>
      <c r="I34" s="441"/>
      <c r="J34" s="441" t="s">
        <v>257</v>
      </c>
      <c r="K34" s="441" t="s">
        <v>257</v>
      </c>
      <c r="L34" s="441" t="s">
        <v>257</v>
      </c>
      <c r="M34" s="441" t="s">
        <v>257</v>
      </c>
      <c r="N34" s="441" t="s">
        <v>257</v>
      </c>
      <c r="O34" s="441" t="s">
        <v>257</v>
      </c>
      <c r="P34" s="441" t="s">
        <v>257</v>
      </c>
      <c r="Q34" s="441"/>
      <c r="R34" s="441" t="s">
        <v>257</v>
      </c>
      <c r="S34" s="441" t="s">
        <v>257</v>
      </c>
      <c r="T34" s="441" t="s">
        <v>257</v>
      </c>
    </row>
    <row r="35" spans="1:20" ht="24.95" customHeight="1">
      <c r="A35" s="418">
        <f>SUM(F35:S35)</f>
        <v>3204</v>
      </c>
      <c r="B35" s="421"/>
      <c r="C35" s="426" t="s">
        <v>29</v>
      </c>
      <c r="D35" s="431" t="s">
        <v>9</v>
      </c>
      <c r="E35" s="434">
        <v>3204</v>
      </c>
      <c r="F35" s="437" t="s">
        <v>257</v>
      </c>
      <c r="G35" s="441">
        <v>6</v>
      </c>
      <c r="H35" s="441">
        <v>226</v>
      </c>
      <c r="I35" s="441">
        <v>1037</v>
      </c>
      <c r="J35" s="441" t="s">
        <v>257</v>
      </c>
      <c r="K35" s="441"/>
      <c r="L35" s="441" t="s">
        <v>257</v>
      </c>
      <c r="M35" s="441">
        <v>1935</v>
      </c>
      <c r="N35" s="441" t="s">
        <v>257</v>
      </c>
      <c r="O35" s="441" t="s">
        <v>257</v>
      </c>
      <c r="P35" s="441" t="s">
        <v>257</v>
      </c>
      <c r="Q35" s="441" t="s">
        <v>257</v>
      </c>
      <c r="R35" s="441" t="s">
        <v>257</v>
      </c>
      <c r="S35" s="441" t="s">
        <v>257</v>
      </c>
      <c r="T35" s="441" t="s">
        <v>257</v>
      </c>
    </row>
    <row r="36" spans="1:20" ht="24.95" customHeight="1">
      <c r="A36" s="419">
        <f>E37*1000/E35</f>
        <v>1456.9288389513108</v>
      </c>
      <c r="B36" s="421"/>
      <c r="C36" s="427"/>
      <c r="D36" s="431" t="s">
        <v>81</v>
      </c>
      <c r="E36" s="434">
        <v>1456.9288389513108</v>
      </c>
      <c r="F36" s="437" t="s">
        <v>257</v>
      </c>
      <c r="G36" s="441">
        <v>1872</v>
      </c>
      <c r="H36" s="441">
        <v>642.26548672566366</v>
      </c>
      <c r="I36" s="441">
        <v>1523.8727097396336</v>
      </c>
      <c r="J36" s="441" t="s">
        <v>257</v>
      </c>
      <c r="K36" s="441"/>
      <c r="L36" s="441" t="s">
        <v>257</v>
      </c>
      <c r="M36" s="441">
        <v>1514.9147286821706</v>
      </c>
      <c r="N36" s="441" t="s">
        <v>257</v>
      </c>
      <c r="O36" s="441" t="s">
        <v>257</v>
      </c>
      <c r="P36" s="441" t="s">
        <v>257</v>
      </c>
      <c r="Q36" s="441" t="s">
        <v>257</v>
      </c>
      <c r="R36" s="441" t="s">
        <v>257</v>
      </c>
      <c r="S36" s="441" t="s">
        <v>257</v>
      </c>
      <c r="T36" s="441" t="s">
        <v>257</v>
      </c>
    </row>
    <row r="37" spans="1:20" ht="24.95" customHeight="1">
      <c r="A37" s="418">
        <f>SUM(F37:S37)</f>
        <v>4667</v>
      </c>
      <c r="B37" s="421"/>
      <c r="C37" s="427"/>
      <c r="D37" s="431" t="s">
        <v>229</v>
      </c>
      <c r="E37" s="434">
        <v>4668</v>
      </c>
      <c r="F37" s="437" t="s">
        <v>257</v>
      </c>
      <c r="G37" s="441">
        <v>11</v>
      </c>
      <c r="H37" s="441">
        <v>145</v>
      </c>
      <c r="I37" s="441">
        <v>1580</v>
      </c>
      <c r="J37" s="441" t="s">
        <v>257</v>
      </c>
      <c r="K37" s="441"/>
      <c r="L37" s="441" t="s">
        <v>257</v>
      </c>
      <c r="M37" s="441">
        <v>2931</v>
      </c>
      <c r="N37" s="441" t="s">
        <v>257</v>
      </c>
      <c r="O37" s="441" t="s">
        <v>257</v>
      </c>
      <c r="P37" s="441" t="s">
        <v>257</v>
      </c>
      <c r="Q37" s="441" t="s">
        <v>257</v>
      </c>
      <c r="R37" s="441" t="s">
        <v>257</v>
      </c>
      <c r="S37" s="441" t="s">
        <v>257</v>
      </c>
      <c r="T37" s="441" t="s">
        <v>257</v>
      </c>
    </row>
    <row r="38" spans="1:20" ht="24.95" customHeight="1">
      <c r="A38" s="418">
        <f>SUM(F38:S38)</f>
        <v>4150.6000000000004</v>
      </c>
      <c r="B38" s="421"/>
      <c r="C38" s="426" t="s">
        <v>177</v>
      </c>
      <c r="D38" s="431" t="s">
        <v>9</v>
      </c>
      <c r="E38" s="434">
        <v>4150.6000000000004</v>
      </c>
      <c r="F38" s="437">
        <v>4.5999999999999996</v>
      </c>
      <c r="G38" s="441" t="s">
        <v>257</v>
      </c>
      <c r="H38" s="441" t="s">
        <v>257</v>
      </c>
      <c r="I38" s="441" t="s">
        <v>257</v>
      </c>
      <c r="J38" s="441" t="s">
        <v>257</v>
      </c>
      <c r="K38" s="441" t="s">
        <v>257</v>
      </c>
      <c r="L38" s="441" t="s">
        <v>257</v>
      </c>
      <c r="M38" s="441">
        <v>4146</v>
      </c>
      <c r="N38" s="441" t="s">
        <v>257</v>
      </c>
      <c r="O38" s="441" t="s">
        <v>257</v>
      </c>
      <c r="P38" s="441" t="s">
        <v>257</v>
      </c>
      <c r="Q38" s="441" t="s">
        <v>257</v>
      </c>
      <c r="R38" s="441" t="s">
        <v>257</v>
      </c>
      <c r="S38" s="441" t="s">
        <v>257</v>
      </c>
      <c r="T38" s="441" t="s">
        <v>257</v>
      </c>
    </row>
    <row r="39" spans="1:20" ht="24.95" customHeight="1">
      <c r="A39" s="419">
        <f>E40*1000/E38</f>
        <v>745.67532404953499</v>
      </c>
      <c r="B39" s="421"/>
      <c r="C39" s="427"/>
      <c r="D39" s="431" t="s">
        <v>81</v>
      </c>
      <c r="E39" s="434">
        <v>745.70905411265835</v>
      </c>
      <c r="F39" s="437">
        <v>1000.0000000000001</v>
      </c>
      <c r="G39" s="441" t="s">
        <v>257</v>
      </c>
      <c r="H39" s="441" t="s">
        <v>257</v>
      </c>
      <c r="I39" s="441" t="s">
        <v>257</v>
      </c>
      <c r="J39" s="441" t="s">
        <v>257</v>
      </c>
      <c r="K39" s="441" t="s">
        <v>257</v>
      </c>
      <c r="L39" s="441" t="s">
        <v>257</v>
      </c>
      <c r="M39" s="441">
        <v>745.42691751085385</v>
      </c>
      <c r="N39" s="441" t="s">
        <v>257</v>
      </c>
      <c r="O39" s="441" t="s">
        <v>257</v>
      </c>
      <c r="P39" s="441" t="s">
        <v>257</v>
      </c>
      <c r="Q39" s="441" t="s">
        <v>257</v>
      </c>
      <c r="R39" s="441" t="s">
        <v>257</v>
      </c>
      <c r="S39" s="441" t="s">
        <v>257</v>
      </c>
      <c r="T39" s="441" t="s">
        <v>257</v>
      </c>
    </row>
    <row r="40" spans="1:20" ht="24.95" customHeight="1">
      <c r="A40" s="418">
        <f>SUM(F40:S40)</f>
        <v>3096</v>
      </c>
      <c r="B40" s="421"/>
      <c r="C40" s="428"/>
      <c r="D40" s="431" t="s">
        <v>229</v>
      </c>
      <c r="E40" s="434">
        <v>3095</v>
      </c>
      <c r="F40" s="437">
        <v>5</v>
      </c>
      <c r="G40" s="441" t="s">
        <v>257</v>
      </c>
      <c r="H40" s="441" t="s">
        <v>257</v>
      </c>
      <c r="I40" s="441" t="s">
        <v>257</v>
      </c>
      <c r="J40" s="441" t="s">
        <v>257</v>
      </c>
      <c r="K40" s="441" t="s">
        <v>257</v>
      </c>
      <c r="L40" s="441" t="s">
        <v>257</v>
      </c>
      <c r="M40" s="441">
        <v>3091</v>
      </c>
      <c r="N40" s="441" t="s">
        <v>257</v>
      </c>
      <c r="O40" s="441" t="s">
        <v>257</v>
      </c>
      <c r="P40" s="441" t="s">
        <v>257</v>
      </c>
      <c r="Q40" s="441" t="s">
        <v>257</v>
      </c>
      <c r="R40" s="441" t="s">
        <v>257</v>
      </c>
      <c r="S40" s="441" t="s">
        <v>257</v>
      </c>
      <c r="T40" s="441" t="s">
        <v>257</v>
      </c>
    </row>
    <row r="41" spans="1:20" ht="20.100000000000001" customHeight="1">
      <c r="C41" s="416" t="s">
        <v>280</v>
      </c>
    </row>
    <row r="42" spans="1:20" ht="20.100000000000001" customHeight="1"/>
    <row r="43" spans="1:20" ht="20.100000000000001" customHeight="1"/>
    <row r="44" spans="1:20" ht="20.100000000000001" customHeight="1"/>
    <row r="45" spans="1:20" ht="20.100000000000001" customHeight="1"/>
    <row r="46" spans="1:20" ht="20.100000000000001" customHeight="1"/>
    <row r="47" spans="1:20" ht="20.100000000000001" customHeight="1"/>
    <row r="48" spans="1:20" ht="20.100000000000001" customHeight="1"/>
    <row r="49" ht="20.100000000000001" customHeight="1"/>
  </sheetData>
  <mergeCells count="31">
    <mergeCell ref="C1:T1"/>
    <mergeCell ref="C2:T2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C5:C7"/>
    <mergeCell ref="C8:C10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C38:C40"/>
    <mergeCell ref="B1:B40"/>
  </mergeCells>
  <phoneticPr fontId="2"/>
  <printOptions horizontalCentered="1" verticalCentered="1"/>
  <pageMargins left="0.11811023622047244" right="0.19685039370078741" top="0.39370078740157483" bottom="0.19685039370078741" header="0.31496062992125984" footer="0.19685039370078741"/>
  <pageSetup paperSize="9" fitToWidth="1" fitToHeight="1" orientation="portrait"/>
  <rowBreaks count="1" manualBreakCount="1">
    <brk id="34" max="16383" man="1"/>
  </rowBreaks>
  <drawing r:id="rId1"/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L45"/>
  <sheetViews>
    <sheetView workbookViewId="0">
      <pane xSplit="2" ySplit="4" topLeftCell="C5" activePane="bottomRight" state="frozen"/>
      <selection pane="topRight"/>
      <selection pane="bottomLeft"/>
      <selection pane="bottomRight" activeCell="H12" sqref="H12"/>
    </sheetView>
  </sheetViews>
  <sheetFormatPr defaultRowHeight="13.5"/>
  <cols>
    <col min="1" max="1" width="12.625" style="1" customWidth="1"/>
    <col min="2" max="2" width="10" style="1" customWidth="1"/>
    <col min="3" max="3" width="11.625" style="1" customWidth="1"/>
    <col min="4" max="12" width="10.625" style="1" customWidth="1"/>
    <col min="13" max="13" width="5.5" style="1" customWidth="1"/>
    <col min="14" max="14" width="3.125" style="1" customWidth="1"/>
    <col min="15" max="16384" width="9" style="1" customWidth="1"/>
  </cols>
  <sheetData>
    <row r="1" spans="1:12" ht="42.75" customHeight="1">
      <c r="A1" s="422" t="s">
        <v>183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</row>
    <row r="2" spans="1:12" ht="16.5" customHeight="1">
      <c r="A2" s="444"/>
      <c r="B2" s="448"/>
      <c r="G2" s="460" t="s">
        <v>11</v>
      </c>
      <c r="H2" s="460"/>
      <c r="I2" s="460"/>
      <c r="J2" s="460"/>
      <c r="K2" s="460"/>
      <c r="L2" s="452"/>
    </row>
    <row r="3" spans="1:12" ht="20.100000000000001" customHeight="1">
      <c r="A3" s="445"/>
      <c r="B3" s="449" t="s">
        <v>231</v>
      </c>
      <c r="C3" s="454" t="s">
        <v>219</v>
      </c>
      <c r="D3" s="454" t="s">
        <v>43</v>
      </c>
      <c r="E3" s="454" t="s">
        <v>232</v>
      </c>
      <c r="F3" s="458" t="s">
        <v>233</v>
      </c>
      <c r="G3" s="454" t="s">
        <v>234</v>
      </c>
      <c r="H3" s="454" t="s">
        <v>236</v>
      </c>
      <c r="I3" s="454" t="s">
        <v>237</v>
      </c>
      <c r="J3" s="454" t="s">
        <v>239</v>
      </c>
      <c r="K3" s="454" t="s">
        <v>240</v>
      </c>
      <c r="L3" s="454" t="s">
        <v>163</v>
      </c>
    </row>
    <row r="4" spans="1:12" ht="32.25" customHeight="1">
      <c r="A4" s="425" t="s">
        <v>103</v>
      </c>
      <c r="B4" s="450"/>
      <c r="C4" s="455"/>
      <c r="D4" s="455"/>
      <c r="E4" s="455"/>
      <c r="F4" s="459"/>
      <c r="G4" s="455"/>
      <c r="H4" s="455"/>
      <c r="I4" s="455"/>
      <c r="J4" s="455"/>
      <c r="K4" s="461"/>
      <c r="L4" s="455"/>
    </row>
    <row r="5" spans="1:12" ht="24.95" customHeight="1">
      <c r="A5" s="426" t="s">
        <v>172</v>
      </c>
      <c r="B5" s="431" t="s">
        <v>9</v>
      </c>
      <c r="C5" s="441">
        <v>1948</v>
      </c>
      <c r="D5" s="441">
        <v>6</v>
      </c>
      <c r="E5" s="441">
        <v>32</v>
      </c>
      <c r="F5" s="441">
        <v>3</v>
      </c>
      <c r="G5" s="441">
        <v>20</v>
      </c>
      <c r="H5" s="441" t="s">
        <v>257</v>
      </c>
      <c r="I5" s="441">
        <v>558</v>
      </c>
      <c r="J5" s="441">
        <v>332</v>
      </c>
      <c r="K5" s="441">
        <v>997</v>
      </c>
      <c r="L5" s="441" t="s">
        <v>257</v>
      </c>
    </row>
    <row r="6" spans="1:12" ht="24.95" customHeight="1">
      <c r="A6" s="427"/>
      <c r="B6" s="431" t="s">
        <v>81</v>
      </c>
      <c r="C6" s="441">
        <v>1037.3121149897331</v>
      </c>
      <c r="D6" s="441">
        <v>622</v>
      </c>
      <c r="E6" s="441">
        <v>1618.4375</v>
      </c>
      <c r="F6" s="441">
        <v>864</v>
      </c>
      <c r="G6" s="441">
        <v>2656.8</v>
      </c>
      <c r="H6" s="441" t="s">
        <v>257</v>
      </c>
      <c r="I6" s="441">
        <v>1005.7939068100359</v>
      </c>
      <c r="J6" s="441">
        <v>848.27409638554218</v>
      </c>
      <c r="K6" s="441">
        <v>1069.7833500501504</v>
      </c>
      <c r="L6" s="441" t="s">
        <v>257</v>
      </c>
    </row>
    <row r="7" spans="1:12" ht="24.95" customHeight="1">
      <c r="A7" s="427"/>
      <c r="B7" s="431" t="s">
        <v>229</v>
      </c>
      <c r="C7" s="441">
        <v>2021</v>
      </c>
      <c r="D7" s="441">
        <v>4</v>
      </c>
      <c r="E7" s="441">
        <v>52</v>
      </c>
      <c r="F7" s="441">
        <v>3</v>
      </c>
      <c r="G7" s="441">
        <v>53</v>
      </c>
      <c r="H7" s="441" t="s">
        <v>257</v>
      </c>
      <c r="I7" s="441">
        <v>561</v>
      </c>
      <c r="J7" s="441">
        <v>282</v>
      </c>
      <c r="K7" s="441">
        <v>1067</v>
      </c>
      <c r="L7" s="441" t="s">
        <v>257</v>
      </c>
    </row>
    <row r="8" spans="1:12" ht="24.95" customHeight="1">
      <c r="A8" s="426" t="s">
        <v>143</v>
      </c>
      <c r="B8" s="431" t="s">
        <v>9</v>
      </c>
      <c r="C8" s="441">
        <v>6397</v>
      </c>
      <c r="D8" s="441">
        <v>6016</v>
      </c>
      <c r="E8" s="441" t="s">
        <v>257</v>
      </c>
      <c r="F8" s="441">
        <v>256</v>
      </c>
      <c r="G8" s="441">
        <v>125</v>
      </c>
      <c r="H8" s="441" t="s">
        <v>257</v>
      </c>
      <c r="I8" s="441" t="s">
        <v>257</v>
      </c>
      <c r="J8" s="441" t="s">
        <v>257</v>
      </c>
      <c r="K8" s="441" t="s">
        <v>257</v>
      </c>
      <c r="L8" s="441" t="s">
        <v>257</v>
      </c>
    </row>
    <row r="9" spans="1:12" ht="24.95" customHeight="1">
      <c r="A9" s="427"/>
      <c r="B9" s="431" t="s">
        <v>81</v>
      </c>
      <c r="C9" s="441">
        <v>545.7201813350008</v>
      </c>
      <c r="D9" s="441">
        <v>553.36269946808511</v>
      </c>
      <c r="E9" s="441" t="s">
        <v>257</v>
      </c>
      <c r="F9" s="441">
        <v>408.953125</v>
      </c>
      <c r="G9" s="441">
        <v>458</v>
      </c>
      <c r="H9" s="441" t="s">
        <v>257</v>
      </c>
      <c r="I9" s="441" t="s">
        <v>257</v>
      </c>
      <c r="J9" s="441" t="s">
        <v>257</v>
      </c>
      <c r="K9" s="441" t="s">
        <v>257</v>
      </c>
      <c r="L9" s="441" t="s">
        <v>257</v>
      </c>
    </row>
    <row r="10" spans="1:12" ht="24.95" customHeight="1">
      <c r="A10" s="427"/>
      <c r="B10" s="431" t="s">
        <v>229</v>
      </c>
      <c r="C10" s="441">
        <v>3491</v>
      </c>
      <c r="D10" s="441">
        <v>3329</v>
      </c>
      <c r="E10" s="441" t="s">
        <v>257</v>
      </c>
      <c r="F10" s="441">
        <v>105</v>
      </c>
      <c r="G10" s="441">
        <v>57</v>
      </c>
      <c r="H10" s="441" t="s">
        <v>257</v>
      </c>
      <c r="I10" s="441" t="s">
        <v>257</v>
      </c>
      <c r="J10" s="441" t="s">
        <v>257</v>
      </c>
      <c r="K10" s="441" t="s">
        <v>257</v>
      </c>
      <c r="L10" s="441" t="s">
        <v>257</v>
      </c>
    </row>
    <row r="11" spans="1:12" ht="24.95" customHeight="1">
      <c r="A11" s="426" t="s">
        <v>145</v>
      </c>
      <c r="B11" s="431" t="s">
        <v>9</v>
      </c>
      <c r="C11" s="441">
        <v>179277</v>
      </c>
      <c r="D11" s="441">
        <v>17888</v>
      </c>
      <c r="E11" s="441" t="s">
        <v>257</v>
      </c>
      <c r="F11" s="441">
        <v>90222</v>
      </c>
      <c r="G11" s="441">
        <v>70729</v>
      </c>
      <c r="H11" s="441" t="s">
        <v>257</v>
      </c>
      <c r="I11" s="441" t="s">
        <v>257</v>
      </c>
      <c r="J11" s="441" t="s">
        <v>257</v>
      </c>
      <c r="K11" s="441" t="s">
        <v>257</v>
      </c>
      <c r="L11" s="441">
        <v>438</v>
      </c>
    </row>
    <row r="12" spans="1:12" ht="24.95" customHeight="1">
      <c r="A12" s="427"/>
      <c r="B12" s="431" t="s">
        <v>81</v>
      </c>
      <c r="C12" s="441">
        <v>197.80004685486705</v>
      </c>
      <c r="D12" s="441">
        <v>241.80064847942754</v>
      </c>
      <c r="E12" s="441" t="s">
        <v>257</v>
      </c>
      <c r="F12" s="441">
        <v>180.26155483141585</v>
      </c>
      <c r="G12" s="441">
        <v>208.4174949454962</v>
      </c>
      <c r="H12" s="441" t="s">
        <v>257</v>
      </c>
      <c r="I12" s="441" t="s">
        <v>257</v>
      </c>
      <c r="J12" s="441" t="s">
        <v>257</v>
      </c>
      <c r="K12" s="441" t="s">
        <v>257</v>
      </c>
      <c r="L12" s="441">
        <v>298.97260273972603</v>
      </c>
    </row>
    <row r="13" spans="1:12" ht="24.95" customHeight="1">
      <c r="A13" s="427"/>
      <c r="B13" s="431" t="s">
        <v>229</v>
      </c>
      <c r="C13" s="441">
        <v>35461</v>
      </c>
      <c r="D13" s="441">
        <v>4325</v>
      </c>
      <c r="E13" s="441" t="s">
        <v>257</v>
      </c>
      <c r="F13" s="441">
        <v>16264</v>
      </c>
      <c r="G13" s="441">
        <v>14741</v>
      </c>
      <c r="H13" s="441" t="s">
        <v>257</v>
      </c>
      <c r="I13" s="441" t="s">
        <v>257</v>
      </c>
      <c r="J13" s="441" t="s">
        <v>257</v>
      </c>
      <c r="K13" s="441" t="s">
        <v>257</v>
      </c>
      <c r="L13" s="441">
        <v>131</v>
      </c>
    </row>
    <row r="14" spans="1:12" ht="24.95" customHeight="1">
      <c r="A14" s="426" t="s">
        <v>132</v>
      </c>
      <c r="B14" s="431" t="s">
        <v>9</v>
      </c>
      <c r="C14" s="441">
        <v>4032</v>
      </c>
      <c r="D14" s="441" t="s">
        <v>257</v>
      </c>
      <c r="E14" s="441" t="s">
        <v>257</v>
      </c>
      <c r="F14" s="441" t="s">
        <v>257</v>
      </c>
      <c r="G14" s="441">
        <v>4032</v>
      </c>
      <c r="H14" s="441" t="s">
        <v>257</v>
      </c>
      <c r="I14" s="441" t="s">
        <v>257</v>
      </c>
      <c r="J14" s="441" t="s">
        <v>257</v>
      </c>
      <c r="K14" s="441" t="s">
        <v>257</v>
      </c>
      <c r="L14" s="441" t="s">
        <v>257</v>
      </c>
    </row>
    <row r="15" spans="1:12" ht="24.95" customHeight="1">
      <c r="A15" s="427"/>
      <c r="B15" s="431" t="s">
        <v>81</v>
      </c>
      <c r="C15" s="441">
        <v>1064.7624007936508</v>
      </c>
      <c r="D15" s="441" t="s">
        <v>257</v>
      </c>
      <c r="E15" s="441" t="s">
        <v>257</v>
      </c>
      <c r="F15" s="441" t="s">
        <v>257</v>
      </c>
      <c r="G15" s="441">
        <v>1064.7624007936508</v>
      </c>
      <c r="H15" s="441" t="s">
        <v>257</v>
      </c>
      <c r="I15" s="441" t="s">
        <v>257</v>
      </c>
      <c r="J15" s="441" t="s">
        <v>257</v>
      </c>
      <c r="K15" s="441" t="s">
        <v>257</v>
      </c>
      <c r="L15" s="441" t="s">
        <v>257</v>
      </c>
    </row>
    <row r="16" spans="1:12" ht="24.95" customHeight="1">
      <c r="A16" s="427"/>
      <c r="B16" s="431" t="s">
        <v>229</v>
      </c>
      <c r="C16" s="441">
        <v>4293</v>
      </c>
      <c r="D16" s="441" t="s">
        <v>257</v>
      </c>
      <c r="E16" s="441" t="s">
        <v>257</v>
      </c>
      <c r="F16" s="441" t="s">
        <v>257</v>
      </c>
      <c r="G16" s="441">
        <v>4293</v>
      </c>
      <c r="H16" s="441" t="s">
        <v>257</v>
      </c>
      <c r="I16" s="441" t="s">
        <v>257</v>
      </c>
      <c r="J16" s="441" t="s">
        <v>257</v>
      </c>
      <c r="K16" s="441" t="s">
        <v>257</v>
      </c>
      <c r="L16" s="441" t="s">
        <v>257</v>
      </c>
    </row>
    <row r="17" spans="1:12" ht="24.95" customHeight="1">
      <c r="A17" s="426" t="s">
        <v>146</v>
      </c>
      <c r="B17" s="431" t="s">
        <v>9</v>
      </c>
      <c r="C17" s="441">
        <v>1061</v>
      </c>
      <c r="D17" s="441">
        <v>1015</v>
      </c>
      <c r="E17" s="441">
        <v>2</v>
      </c>
      <c r="F17" s="441">
        <v>39</v>
      </c>
      <c r="G17" s="441">
        <v>5</v>
      </c>
      <c r="H17" s="441" t="s">
        <v>257</v>
      </c>
      <c r="I17" s="441" t="s">
        <v>257</v>
      </c>
      <c r="J17" s="441" t="s">
        <v>257</v>
      </c>
      <c r="K17" s="441" t="s">
        <v>257</v>
      </c>
      <c r="L17" s="441" t="s">
        <v>257</v>
      </c>
    </row>
    <row r="18" spans="1:12" ht="24.95" customHeight="1">
      <c r="A18" s="427"/>
      <c r="B18" s="431" t="s">
        <v>81</v>
      </c>
      <c r="C18" s="441">
        <v>1104.6720075400565</v>
      </c>
      <c r="D18" s="441">
        <v>1084.5290640394089</v>
      </c>
      <c r="E18" s="441">
        <v>2113</v>
      </c>
      <c r="F18" s="441">
        <v>1591.8974358974358</v>
      </c>
      <c r="G18" s="441">
        <v>990</v>
      </c>
      <c r="H18" s="441" t="s">
        <v>257</v>
      </c>
      <c r="I18" s="441" t="s">
        <v>257</v>
      </c>
      <c r="J18" s="441" t="s">
        <v>257</v>
      </c>
      <c r="K18" s="441" t="s">
        <v>257</v>
      </c>
      <c r="L18" s="441" t="s">
        <v>257</v>
      </c>
    </row>
    <row r="19" spans="1:12" ht="24.95" customHeight="1">
      <c r="A19" s="427"/>
      <c r="B19" s="431" t="s">
        <v>229</v>
      </c>
      <c r="C19" s="441">
        <v>1172</v>
      </c>
      <c r="D19" s="441">
        <v>1101</v>
      </c>
      <c r="E19" s="441">
        <v>4</v>
      </c>
      <c r="F19" s="441">
        <v>62</v>
      </c>
      <c r="G19" s="441">
        <v>5</v>
      </c>
      <c r="H19" s="441" t="s">
        <v>257</v>
      </c>
      <c r="I19" s="441" t="s">
        <v>257</v>
      </c>
      <c r="J19" s="441" t="s">
        <v>257</v>
      </c>
      <c r="K19" s="441" t="s">
        <v>257</v>
      </c>
      <c r="L19" s="441" t="s">
        <v>257</v>
      </c>
    </row>
    <row r="20" spans="1:12" ht="24.95" customHeight="1">
      <c r="A20" s="426" t="s">
        <v>147</v>
      </c>
      <c r="B20" s="431" t="s">
        <v>9</v>
      </c>
      <c r="C20" s="441">
        <v>44538</v>
      </c>
      <c r="D20" s="441">
        <v>69</v>
      </c>
      <c r="E20" s="441" t="s">
        <v>257</v>
      </c>
      <c r="F20" s="441">
        <v>4162</v>
      </c>
      <c r="G20" s="441">
        <v>34767</v>
      </c>
      <c r="H20" s="441">
        <v>5502</v>
      </c>
      <c r="I20" s="441">
        <v>38</v>
      </c>
      <c r="J20" s="441" t="s">
        <v>257</v>
      </c>
      <c r="K20" s="441" t="s">
        <v>257</v>
      </c>
      <c r="L20" s="441" t="s">
        <v>257</v>
      </c>
    </row>
    <row r="21" spans="1:12" ht="24.95" customHeight="1">
      <c r="A21" s="427"/>
      <c r="B21" s="431" t="s">
        <v>81</v>
      </c>
      <c r="C21" s="441">
        <v>767.35241815977372</v>
      </c>
      <c r="D21" s="441">
        <v>1856.4057971014493</v>
      </c>
      <c r="E21" s="441" t="s">
        <v>257</v>
      </c>
      <c r="F21" s="441">
        <v>1050.3567996155693</v>
      </c>
      <c r="G21" s="441">
        <v>685.0750424252883</v>
      </c>
      <c r="H21" s="441">
        <v>1055.715921483097</v>
      </c>
      <c r="I21" s="441">
        <v>1318.7368421052631</v>
      </c>
      <c r="J21" s="441" t="s">
        <v>257</v>
      </c>
      <c r="K21" s="441" t="s">
        <v>257</v>
      </c>
      <c r="L21" s="441" t="s">
        <v>257</v>
      </c>
    </row>
    <row r="22" spans="1:12" ht="24.95" customHeight="1">
      <c r="A22" s="427"/>
      <c r="B22" s="431" t="s">
        <v>229</v>
      </c>
      <c r="C22" s="441">
        <v>34176</v>
      </c>
      <c r="D22" s="441">
        <v>128</v>
      </c>
      <c r="E22" s="441" t="s">
        <v>257</v>
      </c>
      <c r="F22" s="441">
        <v>4372</v>
      </c>
      <c r="G22" s="441">
        <v>23818</v>
      </c>
      <c r="H22" s="441">
        <v>5809</v>
      </c>
      <c r="I22" s="441">
        <v>50</v>
      </c>
      <c r="J22" s="441" t="s">
        <v>257</v>
      </c>
      <c r="K22" s="441" t="s">
        <v>257</v>
      </c>
      <c r="L22" s="441" t="s">
        <v>257</v>
      </c>
    </row>
    <row r="23" spans="1:12" ht="24.95" customHeight="1">
      <c r="A23" s="426" t="s">
        <v>149</v>
      </c>
      <c r="B23" s="431" t="s">
        <v>9</v>
      </c>
      <c r="C23" s="441">
        <v>303723</v>
      </c>
      <c r="D23" s="441">
        <v>26713</v>
      </c>
      <c r="E23" s="441">
        <v>2</v>
      </c>
      <c r="F23" s="441">
        <v>180640</v>
      </c>
      <c r="G23" s="441">
        <v>61399</v>
      </c>
      <c r="H23" s="441">
        <v>25194</v>
      </c>
      <c r="I23" s="441">
        <v>1210</v>
      </c>
      <c r="J23" s="441" t="s">
        <v>257</v>
      </c>
      <c r="K23" s="441">
        <v>8517</v>
      </c>
      <c r="L23" s="441">
        <v>48</v>
      </c>
    </row>
    <row r="24" spans="1:12" ht="24.95" customHeight="1">
      <c r="A24" s="427"/>
      <c r="B24" s="431" t="s">
        <v>81</v>
      </c>
      <c r="C24" s="441">
        <v>476.3212038600962</v>
      </c>
      <c r="D24" s="441">
        <v>757.15393254220794</v>
      </c>
      <c r="E24" s="441">
        <v>972</v>
      </c>
      <c r="F24" s="441">
        <v>377.18854627989373</v>
      </c>
      <c r="G24" s="441">
        <v>481.06050587143113</v>
      </c>
      <c r="H24" s="441">
        <v>743.87258871159804</v>
      </c>
      <c r="I24" s="441">
        <v>1019.0305785123967</v>
      </c>
      <c r="J24" s="441" t="s">
        <v>257</v>
      </c>
      <c r="K24" s="441">
        <v>795.00199600798408</v>
      </c>
      <c r="L24" s="441">
        <v>515.625</v>
      </c>
    </row>
    <row r="25" spans="1:12" ht="24.95" customHeight="1">
      <c r="A25" s="427"/>
      <c r="B25" s="431" t="s">
        <v>229</v>
      </c>
      <c r="C25" s="441">
        <v>144670</v>
      </c>
      <c r="D25" s="441">
        <v>20226</v>
      </c>
      <c r="E25" s="441">
        <v>2</v>
      </c>
      <c r="F25" s="441">
        <v>68135</v>
      </c>
      <c r="G25" s="441">
        <v>29537</v>
      </c>
      <c r="H25" s="441">
        <v>18741</v>
      </c>
      <c r="I25" s="441">
        <v>1233</v>
      </c>
      <c r="J25" s="441" t="s">
        <v>257</v>
      </c>
      <c r="K25" s="441">
        <v>6771</v>
      </c>
      <c r="L25" s="441">
        <v>25</v>
      </c>
    </row>
    <row r="26" spans="1:12" ht="24.95" customHeight="1">
      <c r="A26" s="426" t="s">
        <v>151</v>
      </c>
      <c r="B26" s="431" t="s">
        <v>9</v>
      </c>
      <c r="C26" s="441">
        <v>105938</v>
      </c>
      <c r="D26" s="441">
        <v>69</v>
      </c>
      <c r="E26" s="441" t="s">
        <v>257</v>
      </c>
      <c r="F26" s="441">
        <v>4110</v>
      </c>
      <c r="G26" s="441">
        <v>101579</v>
      </c>
      <c r="H26" s="441" t="s">
        <v>257</v>
      </c>
      <c r="I26" s="441" t="s">
        <v>257</v>
      </c>
      <c r="J26" s="441" t="s">
        <v>257</v>
      </c>
      <c r="K26" s="441">
        <v>180</v>
      </c>
      <c r="L26" s="441" t="s">
        <v>257</v>
      </c>
    </row>
    <row r="27" spans="1:12" ht="24.95" customHeight="1">
      <c r="A27" s="427"/>
      <c r="B27" s="431" t="s">
        <v>81</v>
      </c>
      <c r="C27" s="441">
        <v>446.98908795710696</v>
      </c>
      <c r="D27" s="441">
        <v>765.21739130434787</v>
      </c>
      <c r="E27" s="441" t="s">
        <v>257</v>
      </c>
      <c r="F27" s="441">
        <v>746.03114355231139</v>
      </c>
      <c r="G27" s="441">
        <v>433.68560430797703</v>
      </c>
      <c r="H27" s="441" t="s">
        <v>257</v>
      </c>
      <c r="I27" s="441" t="s">
        <v>257</v>
      </c>
      <c r="J27" s="441" t="s">
        <v>257</v>
      </c>
      <c r="K27" s="441">
        <v>1004.4</v>
      </c>
      <c r="L27" s="441" t="s">
        <v>257</v>
      </c>
    </row>
    <row r="28" spans="1:12" ht="24.95" customHeight="1">
      <c r="A28" s="428"/>
      <c r="B28" s="431" t="s">
        <v>229</v>
      </c>
      <c r="C28" s="441">
        <v>47353</v>
      </c>
      <c r="D28" s="441">
        <v>53</v>
      </c>
      <c r="E28" s="441" t="s">
        <v>257</v>
      </c>
      <c r="F28" s="441">
        <v>3066</v>
      </c>
      <c r="G28" s="441">
        <v>44053</v>
      </c>
      <c r="H28" s="441" t="s">
        <v>257</v>
      </c>
      <c r="I28" s="441" t="s">
        <v>257</v>
      </c>
      <c r="J28" s="441" t="s">
        <v>257</v>
      </c>
      <c r="K28" s="441">
        <v>181</v>
      </c>
      <c r="L28" s="441" t="s">
        <v>257</v>
      </c>
    </row>
    <row r="29" spans="1:12" ht="24.95" customHeight="1">
      <c r="A29" s="426" t="s">
        <v>29</v>
      </c>
      <c r="B29" s="431" t="s">
        <v>9</v>
      </c>
      <c r="C29" s="441">
        <v>33</v>
      </c>
      <c r="D29" s="441" t="s">
        <v>257</v>
      </c>
      <c r="E29" s="441" t="s">
        <v>257</v>
      </c>
      <c r="F29" s="441" t="s">
        <v>257</v>
      </c>
      <c r="G29" s="441" t="s">
        <v>257</v>
      </c>
      <c r="H29" s="441" t="s">
        <v>257</v>
      </c>
      <c r="I29" s="441" t="s">
        <v>257</v>
      </c>
      <c r="J29" s="441">
        <v>33</v>
      </c>
      <c r="K29" s="441" t="s">
        <v>257</v>
      </c>
      <c r="L29" s="441" t="s">
        <v>257</v>
      </c>
    </row>
    <row r="30" spans="1:12" ht="24.95" customHeight="1">
      <c r="A30" s="427"/>
      <c r="B30" s="431" t="s">
        <v>81</v>
      </c>
      <c r="C30" s="441">
        <v>687.27272727272725</v>
      </c>
      <c r="D30" s="441" t="s">
        <v>257</v>
      </c>
      <c r="E30" s="441" t="s">
        <v>257</v>
      </c>
      <c r="F30" s="441" t="s">
        <v>257</v>
      </c>
      <c r="G30" s="441" t="s">
        <v>257</v>
      </c>
      <c r="H30" s="441" t="s">
        <v>257</v>
      </c>
      <c r="I30" s="441" t="s">
        <v>257</v>
      </c>
      <c r="J30" s="441">
        <v>687.27272727272725</v>
      </c>
      <c r="K30" s="441" t="s">
        <v>257</v>
      </c>
      <c r="L30" s="441" t="s">
        <v>257</v>
      </c>
    </row>
    <row r="31" spans="1:12" ht="24.95" customHeight="1">
      <c r="A31" s="428"/>
      <c r="B31" s="431" t="s">
        <v>229</v>
      </c>
      <c r="C31" s="441">
        <v>23</v>
      </c>
      <c r="D31" s="441" t="s">
        <v>257</v>
      </c>
      <c r="E31" s="441" t="s">
        <v>257</v>
      </c>
      <c r="F31" s="441" t="s">
        <v>257</v>
      </c>
      <c r="G31" s="441" t="s">
        <v>257</v>
      </c>
      <c r="H31" s="441" t="s">
        <v>257</v>
      </c>
      <c r="I31" s="441" t="s">
        <v>257</v>
      </c>
      <c r="J31" s="441">
        <v>23</v>
      </c>
      <c r="K31" s="441" t="s">
        <v>257</v>
      </c>
      <c r="L31" s="441" t="s">
        <v>257</v>
      </c>
    </row>
    <row r="32" spans="1:12" ht="24.95" customHeight="1">
      <c r="A32" s="62" t="s">
        <v>283</v>
      </c>
    </row>
    <row r="33" spans="1:12" ht="24.95" customHeight="1">
      <c r="A33" s="28"/>
      <c r="B33" s="451"/>
      <c r="C33" s="456"/>
      <c r="D33" s="456"/>
      <c r="E33" s="456"/>
      <c r="F33" s="456"/>
      <c r="G33" s="456"/>
      <c r="H33" s="456"/>
      <c r="I33" s="456"/>
      <c r="J33" s="456"/>
      <c r="K33" s="456"/>
      <c r="L33" s="456"/>
    </row>
    <row r="34" spans="1:12" ht="20.100000000000001" customHeight="1"/>
    <row r="35" spans="1:12" s="12" customFormat="1" ht="24.95" customHeight="1">
      <c r="A35" s="446" t="s">
        <v>241</v>
      </c>
      <c r="B35" s="452"/>
      <c r="C35" s="452"/>
      <c r="D35" s="452"/>
      <c r="E35" s="452"/>
      <c r="F35" s="452"/>
    </row>
    <row r="36" spans="1:12" s="12" customFormat="1" ht="24.95" customHeight="1">
      <c r="A36" s="27" t="s">
        <v>231</v>
      </c>
      <c r="B36" s="34"/>
      <c r="C36" s="27" t="s">
        <v>242</v>
      </c>
      <c r="D36" s="32"/>
      <c r="E36" s="32"/>
      <c r="F36" s="32"/>
      <c r="G36" s="34"/>
    </row>
    <row r="37" spans="1:12" ht="24.95" customHeight="1">
      <c r="A37" s="447" t="s">
        <v>243</v>
      </c>
      <c r="B37" s="453"/>
      <c r="C37" s="457" t="s">
        <v>244</v>
      </c>
      <c r="D37" s="457"/>
      <c r="E37" s="457"/>
      <c r="F37" s="457"/>
      <c r="G37" s="453"/>
      <c r="H37" s="12"/>
      <c r="I37" s="12"/>
      <c r="J37" s="12"/>
      <c r="K37" s="12"/>
      <c r="L37" s="12"/>
    </row>
    <row r="38" spans="1:12" ht="24.95" customHeight="1">
      <c r="A38" s="447" t="s">
        <v>246</v>
      </c>
      <c r="B38" s="453"/>
      <c r="C38" s="457" t="s">
        <v>247</v>
      </c>
      <c r="D38" s="457"/>
      <c r="E38" s="457"/>
      <c r="F38" s="457"/>
      <c r="G38" s="453"/>
      <c r="H38" s="12"/>
      <c r="I38" s="12"/>
      <c r="J38" s="12"/>
      <c r="K38" s="12"/>
      <c r="L38" s="12"/>
    </row>
    <row r="39" spans="1:12" ht="24.95" customHeight="1">
      <c r="A39" s="447" t="s">
        <v>248</v>
      </c>
      <c r="B39" s="453"/>
      <c r="C39" s="457" t="s">
        <v>249</v>
      </c>
      <c r="D39" s="457"/>
      <c r="E39" s="457"/>
      <c r="F39" s="457"/>
      <c r="G39" s="453"/>
      <c r="H39" s="12"/>
      <c r="I39" s="12"/>
      <c r="J39" s="12"/>
      <c r="K39" s="12"/>
      <c r="L39" s="12"/>
    </row>
    <row r="40" spans="1:12" ht="24.95" customHeight="1">
      <c r="A40" s="447" t="s">
        <v>250</v>
      </c>
      <c r="B40" s="453"/>
      <c r="C40" s="457" t="s">
        <v>251</v>
      </c>
      <c r="D40" s="457"/>
      <c r="E40" s="457"/>
      <c r="F40" s="457"/>
      <c r="G40" s="453"/>
      <c r="H40" s="12"/>
      <c r="I40" s="12"/>
      <c r="J40" s="12"/>
      <c r="K40" s="12"/>
      <c r="L40" s="12"/>
    </row>
    <row r="41" spans="1:12" ht="24.95" customHeight="1">
      <c r="A41" s="447" t="s">
        <v>98</v>
      </c>
      <c r="B41" s="453"/>
      <c r="C41" s="457" t="s">
        <v>162</v>
      </c>
      <c r="D41" s="457"/>
      <c r="E41" s="457"/>
      <c r="F41" s="457"/>
      <c r="G41" s="453"/>
      <c r="H41" s="12"/>
      <c r="I41" s="12"/>
      <c r="J41" s="12"/>
      <c r="K41" s="12"/>
      <c r="L41" s="12"/>
    </row>
    <row r="42" spans="1:12" ht="24.95" customHeight="1">
      <c r="A42" s="447" t="s">
        <v>252</v>
      </c>
      <c r="B42" s="453"/>
      <c r="C42" s="457" t="s">
        <v>4</v>
      </c>
      <c r="D42" s="457"/>
      <c r="E42" s="457"/>
      <c r="F42" s="457"/>
      <c r="G42" s="453"/>
      <c r="H42" s="12"/>
      <c r="I42" s="12"/>
      <c r="J42" s="12"/>
      <c r="K42" s="12"/>
      <c r="L42" s="12"/>
    </row>
    <row r="43" spans="1:12" ht="24.95" customHeight="1">
      <c r="A43" s="447" t="s">
        <v>253</v>
      </c>
      <c r="B43" s="453"/>
      <c r="C43" s="457" t="s">
        <v>254</v>
      </c>
      <c r="D43" s="457"/>
      <c r="E43" s="457"/>
      <c r="F43" s="457"/>
      <c r="G43" s="453"/>
      <c r="H43" s="12"/>
      <c r="I43" s="12"/>
      <c r="J43" s="12"/>
      <c r="K43" s="12"/>
      <c r="L43" s="12"/>
    </row>
    <row r="44" spans="1:12" ht="24.95" customHeight="1">
      <c r="A44" s="447" t="s">
        <v>255</v>
      </c>
      <c r="B44" s="453"/>
      <c r="C44" s="457" t="s">
        <v>212</v>
      </c>
      <c r="D44" s="457"/>
      <c r="E44" s="457"/>
      <c r="F44" s="457"/>
      <c r="G44" s="453"/>
      <c r="H44" s="12"/>
      <c r="I44" s="12"/>
      <c r="J44" s="12"/>
      <c r="K44" s="12"/>
      <c r="L44" s="12"/>
    </row>
    <row r="45" spans="1:12" ht="24.95" customHeight="1">
      <c r="A45" s="447" t="s">
        <v>173</v>
      </c>
      <c r="B45" s="453"/>
      <c r="C45" s="457" t="s">
        <v>42</v>
      </c>
      <c r="D45" s="457"/>
      <c r="E45" s="457"/>
      <c r="F45" s="457"/>
      <c r="G45" s="453"/>
      <c r="H45" s="12"/>
      <c r="I45" s="12"/>
      <c r="J45" s="12"/>
      <c r="K45" s="12"/>
      <c r="L45" s="12"/>
    </row>
    <row r="46" spans="1:12" ht="24.95" customHeight="1"/>
    <row r="48" spans="1:1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</sheetData>
  <mergeCells count="23">
    <mergeCell ref="A1:L1"/>
    <mergeCell ref="G2:L2"/>
    <mergeCell ref="A36:B36"/>
    <mergeCell ref="C36:G36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</mergeCells>
  <phoneticPr fontId="2"/>
  <pageMargins left="0.6692913385826772" right="0.39370078740157483" top="0.51181102362204722" bottom="0.31496062992125984" header="0.31496062992125984" footer="0.31496062992125984"/>
  <pageSetup paperSize="9" fitToWidth="1" fitToHeight="1" orientation="portrait"/>
  <headerFooter>
    <oddFooter>&amp;C-19-</oddFooter>
  </headerFooter>
  <drawing r:id="rId1"/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C43:I54"/>
  <sheetViews>
    <sheetView view="pageBreakPreview" topLeftCell="A17" zoomScaleSheetLayoutView="100" workbookViewId="0">
      <selection activeCell="F33" sqref="F33"/>
    </sheetView>
  </sheetViews>
  <sheetFormatPr defaultRowHeight="13.5"/>
  <cols>
    <col min="1" max="1" width="13.5" style="416" customWidth="1"/>
    <col min="2" max="2" width="9.125" style="416" customWidth="1"/>
    <col min="3" max="3" width="3.625" style="416" customWidth="1"/>
    <col min="4" max="4" width="9" style="416" customWidth="1"/>
    <col min="5" max="5" width="5" style="416" customWidth="1"/>
    <col min="6" max="6" width="6" style="416" customWidth="1"/>
    <col min="7" max="8" width="9" style="416" customWidth="1"/>
    <col min="9" max="9" width="6" style="416" customWidth="1"/>
    <col min="10" max="16384" width="9" style="416" customWidth="1"/>
  </cols>
  <sheetData>
    <row r="43" spans="3:9">
      <c r="C43" s="163" t="s">
        <v>269</v>
      </c>
      <c r="D43" s="178"/>
      <c r="E43" s="178"/>
      <c r="F43" s="178"/>
      <c r="G43" s="178"/>
      <c r="H43" s="178"/>
      <c r="I43" s="470"/>
    </row>
    <row r="44" spans="3:9">
      <c r="C44" s="462" t="s">
        <v>110</v>
      </c>
      <c r="D44" s="28"/>
      <c r="E44" s="28"/>
      <c r="F44" s="28"/>
      <c r="G44" s="28"/>
      <c r="H44" s="28"/>
      <c r="I44" s="471"/>
    </row>
    <row r="45" spans="3:9" ht="9" customHeight="1">
      <c r="C45" s="463"/>
      <c r="D45" s="466"/>
      <c r="E45" s="466"/>
      <c r="F45" s="466"/>
      <c r="G45" s="466"/>
      <c r="H45" s="466"/>
      <c r="I45" s="472"/>
    </row>
    <row r="46" spans="3:9" ht="9" customHeight="1">
      <c r="C46" s="463"/>
      <c r="D46" s="466"/>
      <c r="E46" s="466"/>
      <c r="F46" s="466"/>
      <c r="G46" s="466"/>
      <c r="H46" s="466"/>
      <c r="I46" s="472"/>
    </row>
    <row r="47" spans="3:9" ht="15" customHeight="1">
      <c r="C47" s="464"/>
      <c r="D47" s="467" t="s">
        <v>21</v>
      </c>
      <c r="E47" s="467" t="s">
        <v>85</v>
      </c>
      <c r="F47" s="467"/>
      <c r="G47" s="467"/>
      <c r="H47" s="467"/>
      <c r="I47" s="473"/>
    </row>
    <row r="48" spans="3:9" ht="15" customHeight="1">
      <c r="C48" s="464"/>
      <c r="D48" s="468"/>
      <c r="E48" s="468" t="s">
        <v>88</v>
      </c>
      <c r="F48" s="468"/>
      <c r="G48" s="468"/>
      <c r="H48" s="468"/>
      <c r="I48" s="473"/>
    </row>
    <row r="49" spans="3:9" ht="15" customHeight="1">
      <c r="C49" s="464"/>
      <c r="D49" s="468"/>
      <c r="E49" s="468" t="s">
        <v>1</v>
      </c>
      <c r="F49" s="468" t="s">
        <v>0</v>
      </c>
      <c r="H49" s="468"/>
      <c r="I49" s="473"/>
    </row>
    <row r="50" spans="3:9" ht="15" customHeight="1">
      <c r="C50" s="464"/>
      <c r="D50" s="468"/>
      <c r="F50" s="468" t="s">
        <v>12</v>
      </c>
      <c r="G50" s="468"/>
      <c r="H50" s="468"/>
      <c r="I50" s="473"/>
    </row>
    <row r="51" spans="3:9" ht="15" customHeight="1">
      <c r="C51" s="464"/>
      <c r="D51" s="468"/>
      <c r="E51" s="468" t="s">
        <v>20</v>
      </c>
      <c r="F51" s="468" t="s">
        <v>313</v>
      </c>
      <c r="H51" s="468"/>
      <c r="I51" s="473"/>
    </row>
    <row r="52" spans="3:9" ht="9" customHeight="1">
      <c r="C52" s="464"/>
      <c r="D52" s="468"/>
      <c r="E52" s="468"/>
      <c r="F52" s="468"/>
      <c r="G52" s="468"/>
      <c r="H52" s="468"/>
      <c r="I52" s="473"/>
    </row>
    <row r="53" spans="3:9">
      <c r="C53" s="464"/>
      <c r="D53" s="468" t="s">
        <v>24</v>
      </c>
      <c r="E53" s="468" t="s">
        <v>47</v>
      </c>
      <c r="F53" s="416"/>
      <c r="G53" s="468"/>
      <c r="H53" s="468"/>
      <c r="I53" s="473"/>
    </row>
    <row r="54" spans="3:9">
      <c r="C54" s="465"/>
      <c r="D54" s="469"/>
      <c r="E54" s="469"/>
      <c r="F54" s="469"/>
      <c r="G54" s="469"/>
      <c r="H54" s="469"/>
      <c r="I54" s="474"/>
    </row>
  </sheetData>
  <mergeCells count="2">
    <mergeCell ref="C43:I43"/>
    <mergeCell ref="C44:I44"/>
  </mergeCells>
  <phoneticPr fontId="2"/>
  <pageMargins left="0.70866141732283472" right="0.70866141732283472" top="0.74803149606299213" bottom="0.51181102362204722" header="0.31496062992125984" footer="0.31496062992125984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表紙</vt:lpstr>
      <vt:lpstr>概要P.1-5</vt:lpstr>
      <vt:lpstr>表１P6～P7</vt:lpstr>
      <vt:lpstr>表２P8～P9</vt:lpstr>
      <vt:lpstr>表３P10～P11</vt:lpstr>
      <vt:lpstr>５年推移P12-17</vt:lpstr>
      <vt:lpstr>振興局集計表P.18</vt:lpstr>
      <vt:lpstr>道外産集計表P.19</vt:lpstr>
      <vt:lpstr>裏表紙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下田＿貴弘</cp:lastModifiedBy>
  <dcterms:created xsi:type="dcterms:W3CDTF">2020-02-12T04:28:00Z</dcterms:created>
  <dcterms:modified xsi:type="dcterms:W3CDTF">2020-02-12T04:28:00Z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2020-02-12T04:28:00Z</vt:filetime>
  </property>
</Properties>
</file>