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wmf" ContentType="image/x-wmf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thumbnail" Target="docProps/thumbnail.wmf" Id="rId2" /><Relationship Type="http://schemas.openxmlformats.org/package/2006/relationships/metadata/core-properties" Target="docProps/core.xml" Id="rId3" /><Relationship Type="http://schemas.openxmlformats.org/officeDocument/2006/relationships/extended-properties" Target="docProps/app.xml" Id="rId4" /><Relationship Type="http://schemas.openxmlformats.org/officeDocument/2006/relationships/custom-properties" Target="docProps/custom.xml" Id="rId5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070" tabRatio="753"/>
  </bookViews>
  <sheets>
    <sheet name="表紙" sheetId="31" r:id="rId1"/>
    <sheet name="概要P.1-5" sheetId="29" r:id="rId2"/>
    <sheet name="表１P6～P7" sheetId="33" r:id="rId3"/>
    <sheet name="表２P8～P9" sheetId="34" r:id="rId4"/>
    <sheet name="表３P10～P11" sheetId="35" r:id="rId5"/>
    <sheet name="５年推移P12-17" sheetId="36" r:id="rId6"/>
    <sheet name="振興局集計表P.18" sheetId="37" r:id="rId7"/>
    <sheet name="道外産集計表P.19" sheetId="38" r:id="rId8"/>
    <sheet name="裏表紙" sheetId="32" r:id="rId9"/>
  </sheets>
  <definedNames>
    <definedName name="_xlnm.Print_Area" localSheetId="5">'５年推移P12-17'!$A$1:$O$462</definedName>
    <definedName name="_xlnm.Print_Area" localSheetId="1">'概要P.1-5'!$A$1:$AK$232</definedName>
    <definedName name="_xlnm.Print_Area" localSheetId="2">'表１P6～P7'!$A$1:$L$94</definedName>
    <definedName name="_xlnm.Print_Area" localSheetId="3">'表２P8～P9'!$A$1:$P$75</definedName>
    <definedName name="_xlnm.Print_Area" localSheetId="4">'表３P10～P11'!$A$1:$L$67</definedName>
    <definedName name="_xlnm.Print_Area" localSheetId="0">表紙!$A$1:$AI$50</definedName>
    <definedName name="_xlnm.Print_Area" localSheetId="8">裏表紙!$A$1:$K$54</definedName>
    <definedName name="_xlnm.Print_Titles" localSheetId="2">'表１P6～P7'!$2:$4</definedName>
    <definedName name="_xlnm.Print_Titles" localSheetId="3">'表２P8～P9'!$1:$15</definedName>
    <definedName name="_xlnm.Print_Titles" localSheetId="4">'表３P10～P11'!$1:$4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<sst xmlns:r="http://schemas.openxmlformats.org/officeDocument/2006/relationships" xmlns="http://schemas.openxmlformats.org/spreadsheetml/2006/main" count="304" uniqueCount="304">
  <si>
    <t>入荷量は、1月から9月にかけて20トン台で推移し、10月及び11月は30トン台で増加したが、12月は20トン台に減少。最大値は11月の37トン、最小値は7月の23ﾄﾝ。年間入荷量は、13ﾄﾝ減少。</t>
    <rPh sb="10" eb="11">
      <t>ガツ</t>
    </rPh>
    <rPh sb="19" eb="20">
      <t>ダイ</t>
    </rPh>
    <rPh sb="21" eb="23">
      <t>スイイ</t>
    </rPh>
    <rPh sb="27" eb="28">
      <t>ガツ</t>
    </rPh>
    <rPh sb="28" eb="29">
      <t>オヨ</t>
    </rPh>
    <rPh sb="32" eb="33">
      <t>ガツ</t>
    </rPh>
    <rPh sb="38" eb="39">
      <t>ダイ</t>
    </rPh>
    <rPh sb="40" eb="42">
      <t>ゾウカ</t>
    </rPh>
    <rPh sb="48" eb="49">
      <t>ガツ</t>
    </rPh>
    <rPh sb="54" eb="55">
      <t>ダイ</t>
    </rPh>
    <rPh sb="56" eb="58">
      <t>ゲンショウ</t>
    </rPh>
    <rPh sb="59" eb="62">
      <t>サイダイチ</t>
    </rPh>
    <rPh sb="65" eb="66">
      <t>ガツ</t>
    </rPh>
    <rPh sb="95" eb="97">
      <t>ゲンショウ</t>
    </rPh>
    <phoneticPr fontId="2"/>
  </si>
  <si>
    <t>011-231-4111</t>
  </si>
  <si>
    <t>Ｔｅｌ</t>
  </si>
  <si>
    <t>月別</t>
    <rPh sb="0" eb="2">
      <t>ツキベツ</t>
    </rPh>
    <phoneticPr fontId="2"/>
  </si>
  <si>
    <t>道内産のシェア（括弧内はシェア（%））</t>
  </si>
  <si>
    <t>滋賀、京都、大阪、兵庫、奈良、和歌山</t>
    <rPh sb="0" eb="2">
      <t>シガ</t>
    </rPh>
    <rPh sb="3" eb="5">
      <t>キョウト</t>
    </rPh>
    <rPh sb="6" eb="8">
      <t>オオサカ</t>
    </rPh>
    <rPh sb="9" eb="11">
      <t>ヒョウゴ</t>
    </rPh>
    <rPh sb="12" eb="14">
      <t>ナラ</t>
    </rPh>
    <rPh sb="15" eb="18">
      <t>ワカヤマ</t>
    </rPh>
    <phoneticPr fontId="2"/>
  </si>
  <si>
    <t>単価は、1月から11月にかけて500円台～600円台で推移し、12月に最高値の761円、最安値は7月の540円。</t>
    <rPh sb="18" eb="20">
      <t>エンダイ</t>
    </rPh>
    <rPh sb="25" eb="26">
      <t>ダイ</t>
    </rPh>
    <rPh sb="33" eb="34">
      <t>ガツ</t>
    </rPh>
    <phoneticPr fontId="2"/>
  </si>
  <si>
    <t>(ｲ)</t>
  </si>
  <si>
    <t>乾きくらげ</t>
    <rPh sb="0" eb="1">
      <t>ホ</t>
    </rPh>
    <phoneticPr fontId="2"/>
  </si>
  <si>
    <t>３　調査対象期間</t>
  </si>
  <si>
    <t>道内産まいたけ流通状況</t>
    <rPh sb="0" eb="2">
      <t>ドウナイ</t>
    </rPh>
    <rPh sb="2" eb="3">
      <t>サン</t>
    </rPh>
    <rPh sb="7" eb="9">
      <t>リュウツウ</t>
    </rPh>
    <rPh sb="9" eb="11">
      <t>ジョウキョウ</t>
    </rPh>
    <phoneticPr fontId="2"/>
  </si>
  <si>
    <t>入荷量</t>
    <rPh sb="0" eb="3">
      <t>ニュウカリョウ</t>
    </rPh>
    <phoneticPr fontId="2"/>
  </si>
  <si>
    <t>（上段：数量 - kg、中段：単価 - 円、下段：金額 - 千円）</t>
    <rPh sb="30" eb="31">
      <t>セン</t>
    </rPh>
    <phoneticPr fontId="2"/>
  </si>
  <si>
    <t>内線   28-474</t>
    <rPh sb="0" eb="2">
      <t>ナイセン</t>
    </rPh>
    <phoneticPr fontId="2"/>
  </si>
  <si>
    <t>ア　入荷量</t>
    <rPh sb="2" eb="5">
      <t>ニュウカリョウ</t>
    </rPh>
    <phoneticPr fontId="2"/>
  </si>
  <si>
    <t>道内産生しいたけ流通状況</t>
    <rPh sb="0" eb="2">
      <t>ドウナイ</t>
    </rPh>
    <rPh sb="2" eb="3">
      <t>サン</t>
    </rPh>
    <rPh sb="3" eb="4">
      <t>ナマ</t>
    </rPh>
    <rPh sb="8" eb="10">
      <t>リュウツウ</t>
    </rPh>
    <rPh sb="10" eb="12">
      <t>ジョウキョウ</t>
    </rPh>
    <phoneticPr fontId="2"/>
  </si>
  <si>
    <t>道内産たもぎたけ流通状況</t>
    <rPh sb="0" eb="2">
      <t>ドウナイ</t>
    </rPh>
    <rPh sb="2" eb="3">
      <t>サン</t>
    </rPh>
    <rPh sb="8" eb="10">
      <t>リュウツウ</t>
    </rPh>
    <rPh sb="10" eb="12">
      <t>ジョウキョウ</t>
    </rPh>
    <phoneticPr fontId="2"/>
  </si>
  <si>
    <t>道内産なめこ流通状況</t>
    <rPh sb="0" eb="2">
      <t>ドウナイ</t>
    </rPh>
    <rPh sb="2" eb="3">
      <t>サン</t>
    </rPh>
    <rPh sb="6" eb="8">
      <t>リュウツウ</t>
    </rPh>
    <rPh sb="8" eb="10">
      <t>ジョウキョウ</t>
    </rPh>
    <phoneticPr fontId="2"/>
  </si>
  <si>
    <t>道内産えのきたけ流通状況</t>
    <rPh sb="0" eb="2">
      <t>ドウナイ</t>
    </rPh>
    <rPh sb="2" eb="3">
      <t>サン</t>
    </rPh>
    <rPh sb="8" eb="10">
      <t>リュウツウ</t>
    </rPh>
    <rPh sb="10" eb="12">
      <t>ジョウキョウ</t>
    </rPh>
    <phoneticPr fontId="2"/>
  </si>
  <si>
    <t>道内産ひらたけ流通状況</t>
    <rPh sb="0" eb="2">
      <t>ドウナイ</t>
    </rPh>
    <rPh sb="2" eb="3">
      <t>サン</t>
    </rPh>
    <rPh sb="7" eb="9">
      <t>リュウツウ</t>
    </rPh>
    <rPh sb="9" eb="11">
      <t>ジョウキョウ</t>
    </rPh>
    <phoneticPr fontId="2"/>
  </si>
  <si>
    <t>Ｆａｘ</t>
  </si>
  <si>
    <t>編　　集</t>
    <rPh sb="0" eb="1">
      <t>ヘン</t>
    </rPh>
    <rPh sb="3" eb="4">
      <t>シュウ</t>
    </rPh>
    <phoneticPr fontId="2"/>
  </si>
  <si>
    <t>道内産ぶなしめじ流通状況</t>
    <rPh sb="0" eb="2">
      <t>ドウナイ</t>
    </rPh>
    <rPh sb="2" eb="3">
      <t>サン</t>
    </rPh>
    <rPh sb="8" eb="10">
      <t>リュウツウ</t>
    </rPh>
    <rPh sb="10" eb="12">
      <t>ジョウキョウ</t>
    </rPh>
    <phoneticPr fontId="2"/>
  </si>
  <si>
    <t>道内産エリンギ流通状況</t>
    <rPh sb="0" eb="2">
      <t>ドウナイ</t>
    </rPh>
    <rPh sb="2" eb="3">
      <t>サン</t>
    </rPh>
    <rPh sb="7" eb="9">
      <t>リュウツウ</t>
    </rPh>
    <rPh sb="9" eb="11">
      <t>ジョウキョウ</t>
    </rPh>
    <phoneticPr fontId="2"/>
  </si>
  <si>
    <t>発　　行</t>
    <rPh sb="0" eb="1">
      <t>ハツ</t>
    </rPh>
    <rPh sb="3" eb="4">
      <t>ギョウ</t>
    </rPh>
    <phoneticPr fontId="2"/>
  </si>
  <si>
    <t>檜山</t>
    <rPh sb="0" eb="2">
      <t>ヒヤマ</t>
    </rPh>
    <phoneticPr fontId="2"/>
  </si>
  <si>
    <t>たらのめ</t>
  </si>
  <si>
    <t>１　調査趣旨</t>
  </si>
  <si>
    <t>生きくらげ</t>
    <rPh sb="0" eb="1">
      <t>ナマ</t>
    </rPh>
    <phoneticPr fontId="2"/>
  </si>
  <si>
    <t>(ｱ)</t>
  </si>
  <si>
    <t>北海道水産林務部</t>
  </si>
  <si>
    <t>道内産乾しいたけ流通状況</t>
    <rPh sb="0" eb="2">
      <t>ドウナイ</t>
    </rPh>
    <rPh sb="2" eb="3">
      <t>サン</t>
    </rPh>
    <rPh sb="3" eb="4">
      <t>ホ</t>
    </rPh>
    <rPh sb="8" eb="10">
      <t>リュウツウ</t>
    </rPh>
    <rPh sb="10" eb="12">
      <t>ジョウキョウ</t>
    </rPh>
    <phoneticPr fontId="2"/>
  </si>
  <si>
    <t>日高</t>
    <rPh sb="0" eb="2">
      <t>ヒダカ</t>
    </rPh>
    <phoneticPr fontId="2"/>
  </si>
  <si>
    <t>道内産乾きくらげ流通状況</t>
    <rPh sb="0" eb="2">
      <t>ドウナイ</t>
    </rPh>
    <rPh sb="2" eb="3">
      <t>サン</t>
    </rPh>
    <rPh sb="3" eb="4">
      <t>カワ</t>
    </rPh>
    <rPh sb="8" eb="10">
      <t>リュウツウ</t>
    </rPh>
    <rPh sb="10" eb="12">
      <t>ジョウキョウ</t>
    </rPh>
    <phoneticPr fontId="2"/>
  </si>
  <si>
    <t>２　調査対象</t>
    <rPh sb="2" eb="4">
      <t>チョウサ</t>
    </rPh>
    <rPh sb="4" eb="6">
      <t>タイショウ</t>
    </rPh>
    <phoneticPr fontId="2"/>
  </si>
  <si>
    <t>道内産生きくらげ流通状況</t>
    <rPh sb="0" eb="2">
      <t>ドウナイ</t>
    </rPh>
    <rPh sb="2" eb="3">
      <t>サン</t>
    </rPh>
    <rPh sb="3" eb="4">
      <t>ナマ</t>
    </rPh>
    <rPh sb="8" eb="10">
      <t>リュウツウ</t>
    </rPh>
    <rPh sb="10" eb="12">
      <t>ジョウキョウ</t>
    </rPh>
    <phoneticPr fontId="2"/>
  </si>
  <si>
    <t>（単位：円／Kg）</t>
    <rPh sb="1" eb="3">
      <t>タンイ</t>
    </rPh>
    <rPh sb="4" eb="5">
      <t>エン</t>
    </rPh>
    <phoneticPr fontId="2"/>
  </si>
  <si>
    <t>(1) きのこ類の流通実態調査</t>
  </si>
  <si>
    <t>道内産えぞ雪の下流通状況</t>
    <rPh sb="0" eb="2">
      <t>ドウナイ</t>
    </rPh>
    <rPh sb="2" eb="3">
      <t>サン</t>
    </rPh>
    <rPh sb="5" eb="6">
      <t>ユキ</t>
    </rPh>
    <rPh sb="7" eb="8">
      <t>シタ</t>
    </rPh>
    <rPh sb="8" eb="10">
      <t>リュウツウ</t>
    </rPh>
    <rPh sb="10" eb="12">
      <t>ジョウキョウ</t>
    </rPh>
    <phoneticPr fontId="2"/>
  </si>
  <si>
    <t>福岡、佐賀、長崎、熊本、大分、宮崎、鹿児島、沖縄</t>
    <rPh sb="0" eb="2">
      <t>フクオカ</t>
    </rPh>
    <rPh sb="3" eb="5">
      <t>サガ</t>
    </rPh>
    <rPh sb="6" eb="8">
      <t>ナガサキ</t>
    </rPh>
    <rPh sb="9" eb="11">
      <t>クマモト</t>
    </rPh>
    <rPh sb="12" eb="14">
      <t>オオイタ</t>
    </rPh>
    <rPh sb="15" eb="17">
      <t>ミヤザキ</t>
    </rPh>
    <rPh sb="18" eb="21">
      <t>カゴシマ</t>
    </rPh>
    <rPh sb="22" eb="24">
      <t>オキナワ</t>
    </rPh>
    <phoneticPr fontId="2"/>
  </si>
  <si>
    <t>東北</t>
    <rPh sb="0" eb="2">
      <t>トウホク</t>
    </rPh>
    <phoneticPr fontId="2"/>
  </si>
  <si>
    <t>２　調査対象</t>
  </si>
  <si>
    <r>
      <t>011-232-129</t>
    </r>
    <r>
      <rPr>
        <sz val="9"/>
        <color indexed="8"/>
        <rFont val="ＭＳ Ｐゴシック"/>
      </rPr>
      <t>4</t>
    </r>
  </si>
  <si>
    <t>50%以上100%未満</t>
  </si>
  <si>
    <t>販売単価</t>
  </si>
  <si>
    <t>８月</t>
  </si>
  <si>
    <t>４　調査結果の概要</t>
  </si>
  <si>
    <t>① 入荷量、販売単価及び販売金額（道内・道外）</t>
    <rPh sb="2" eb="5">
      <t>ニュウカリョウ</t>
    </rPh>
    <rPh sb="6" eb="8">
      <t>ハンバイ</t>
    </rPh>
    <rPh sb="12" eb="14">
      <t>ハンバイ</t>
    </rPh>
    <phoneticPr fontId="2"/>
  </si>
  <si>
    <t>乾きくらげ（99.2）、生しいたけ（98.5）、エリンギ（98.2）、なめこ（96.7）</t>
    <rPh sb="0" eb="1">
      <t>カン</t>
    </rPh>
    <phoneticPr fontId="2"/>
  </si>
  <si>
    <t>前年との比較 （括弧内は前年比（%））</t>
  </si>
  <si>
    <t>(ｳ)</t>
  </si>
  <si>
    <t>イ　販売単価（円／Kg）</t>
  </si>
  <si>
    <t>ア　生しいたけ</t>
  </si>
  <si>
    <t>ウ　販売金額</t>
    <rPh sb="4" eb="6">
      <t>キンガク</t>
    </rPh>
    <phoneticPr fontId="2"/>
  </si>
  <si>
    <t>カ　まいたけ</t>
  </si>
  <si>
    <t>②種類別月別流通状況（道内）</t>
    <rPh sb="11" eb="13">
      <t>ドウナイ</t>
    </rPh>
    <phoneticPr fontId="2"/>
  </si>
  <si>
    <t>渡島</t>
    <rPh sb="0" eb="2">
      <t>オシマ</t>
    </rPh>
    <phoneticPr fontId="2"/>
  </si>
  <si>
    <t>、山ねぎ）</t>
  </si>
  <si>
    <t>イ　なめこ</t>
  </si>
  <si>
    <t>(1) きのこ類の流通実態調査</t>
    <rPh sb="7" eb="8">
      <t>ルイ</t>
    </rPh>
    <rPh sb="9" eb="11">
      <t>リュウツウ</t>
    </rPh>
    <rPh sb="11" eb="13">
      <t>ジッタイ</t>
    </rPh>
    <rPh sb="13" eb="15">
      <t>チョウサ</t>
    </rPh>
    <phoneticPr fontId="2"/>
  </si>
  <si>
    <t>ウ　えのきたけ</t>
  </si>
  <si>
    <t>エ　ひらたけ</t>
  </si>
  <si>
    <t>オ　たもぎたけ</t>
  </si>
  <si>
    <t>キ　ぶなしめじ</t>
  </si>
  <si>
    <t>ク　エリンギ</t>
  </si>
  <si>
    <t>ケ　乾しいたけ</t>
  </si>
  <si>
    <t>－</t>
  </si>
  <si>
    <t>乾しいたけ</t>
  </si>
  <si>
    <t>・・・・・・・・・・・・・・・・・・・・・・・・・・・・・・・・・・・・・・・・・・・・・・・・・・・・・・・・・・・・・・・・・・・・・・・・・</t>
  </si>
  <si>
    <t>入荷量は、1月から8月にかけて60トン台～80トン台で推移し、9月から1１月にかけて100トン台に増加したが、12月は90トン台に減少。最大値は9月の104トン、最小値は7月の63トン。年間入荷量は、26トン増加。</t>
    <rPh sb="19" eb="20">
      <t>ダイ</t>
    </rPh>
    <rPh sb="25" eb="26">
      <t>ダイ</t>
    </rPh>
    <rPh sb="27" eb="29">
      <t>スイイ</t>
    </rPh>
    <rPh sb="47" eb="48">
      <t>ダイ</t>
    </rPh>
    <rPh sb="49" eb="51">
      <t>ゾウカ</t>
    </rPh>
    <rPh sb="68" eb="71">
      <t>サイダイチ</t>
    </rPh>
    <rPh sb="73" eb="74">
      <t>ガツ</t>
    </rPh>
    <rPh sb="104" eb="106">
      <t>ゾウカ</t>
    </rPh>
    <phoneticPr fontId="2"/>
  </si>
  <si>
    <t>コ　乾きくらげ</t>
  </si>
  <si>
    <t>年　　　　　　　　月</t>
    <rPh sb="0" eb="1">
      <t>ネン</t>
    </rPh>
    <rPh sb="9" eb="10">
      <t>ツキ</t>
    </rPh>
    <phoneticPr fontId="2"/>
  </si>
  <si>
    <t>サ　生きくらげ</t>
  </si>
  <si>
    <t>シ　えぞ雪の下</t>
  </si>
  <si>
    <t>販売単価</t>
    <rPh sb="0" eb="2">
      <t>ハンバイ</t>
    </rPh>
    <rPh sb="2" eb="4">
      <t>タンカ</t>
    </rPh>
    <phoneticPr fontId="2"/>
  </si>
  <si>
    <t>㎏</t>
  </si>
  <si>
    <t>50%未満</t>
  </si>
  <si>
    <t>＜　概　要　＞</t>
    <rPh sb="2" eb="3">
      <t>オオムネ</t>
    </rPh>
    <rPh sb="4" eb="5">
      <t>ヨウ</t>
    </rPh>
    <phoneticPr fontId="2"/>
  </si>
  <si>
    <t>北海道水産林務部林務局林業木材課</t>
  </si>
  <si>
    <t>４　調査結果の概要</t>
    <rPh sb="2" eb="4">
      <t>チョウサ</t>
    </rPh>
    <rPh sb="4" eb="6">
      <t>ケッカ</t>
    </rPh>
    <rPh sb="7" eb="9">
      <t>ガイヨウ</t>
    </rPh>
    <phoneticPr fontId="2"/>
  </si>
  <si>
    <t>060-8588　札幌市中央区北３条西６丁目</t>
    <rPh sb="9" eb="12">
      <t>サッポロシ</t>
    </rPh>
    <rPh sb="12" eb="15">
      <t>チュウオウク</t>
    </rPh>
    <rPh sb="15" eb="16">
      <t>キタ</t>
    </rPh>
    <rPh sb="17" eb="18">
      <t>ジョウ</t>
    </rPh>
    <rPh sb="18" eb="19">
      <t>ニシ</t>
    </rPh>
    <rPh sb="20" eb="22">
      <t>チョウメ</t>
    </rPh>
    <phoneticPr fontId="2"/>
  </si>
  <si>
    <t>オホーツク</t>
  </si>
  <si>
    <t>平成28年</t>
  </si>
  <si>
    <t>目                次</t>
  </si>
  <si>
    <t>最高値は「乾きくらげ」で11.868円、最安値は「えのきたけ」で280円</t>
    <rPh sb="0" eb="3">
      <t>サイタカネ</t>
    </rPh>
    <rPh sb="5" eb="6">
      <t>カワ</t>
    </rPh>
    <rPh sb="18" eb="19">
      <t>エン</t>
    </rPh>
    <rPh sb="20" eb="23">
      <t>サイヤスネ</t>
    </rPh>
    <rPh sb="35" eb="36">
      <t>エン</t>
    </rPh>
    <phoneticPr fontId="2"/>
  </si>
  <si>
    <t>たもぎたけ（82.2）、えのきたけ(75.4)、乾しいたけ（67.5）</t>
  </si>
  <si>
    <t>１　調査趣旨</t>
    <rPh sb="2" eb="4">
      <t>チョウサ</t>
    </rPh>
    <rPh sb="4" eb="6">
      <t>シュシ</t>
    </rPh>
    <phoneticPr fontId="2"/>
  </si>
  <si>
    <t>（ひとびろ</t>
  </si>
  <si>
    <t>６月</t>
  </si>
  <si>
    <t>３　調査対象期間</t>
    <rPh sb="2" eb="4">
      <t>チョウサ</t>
    </rPh>
    <rPh sb="4" eb="6">
      <t>タイショウ</t>
    </rPh>
    <rPh sb="6" eb="8">
      <t>キカン</t>
    </rPh>
    <phoneticPr fontId="2"/>
  </si>
  <si>
    <t>たけのこ</t>
  </si>
  <si>
    <t>＜　概　　要　＞</t>
    <rPh sb="2" eb="3">
      <t>オオムネ</t>
    </rPh>
    <rPh sb="5" eb="6">
      <t>ヨウ</t>
    </rPh>
    <phoneticPr fontId="2"/>
  </si>
  <si>
    <t>＜　資　　料　＞</t>
    <rPh sb="2" eb="3">
      <t>シ</t>
    </rPh>
    <rPh sb="5" eb="6">
      <t>リョウ</t>
    </rPh>
    <phoneticPr fontId="2"/>
  </si>
  <si>
    <t>1～4</t>
  </si>
  <si>
    <t>東海（４）</t>
    <rPh sb="0" eb="2">
      <t>トウカイ</t>
    </rPh>
    <phoneticPr fontId="2"/>
  </si>
  <si>
    <t>なめこ(99.4)、生きくらげ(98.3)、えぞ雪の下(96.8)、生しいたけ（96.5）、エリンギ(95.2)</t>
    <rPh sb="10" eb="11">
      <t>ナマ</t>
    </rPh>
    <rPh sb="24" eb="25">
      <t>ユキ</t>
    </rPh>
    <rPh sb="26" eb="27">
      <t>シタ</t>
    </rPh>
    <phoneticPr fontId="2"/>
  </si>
  <si>
    <t>6～7</t>
  </si>
  <si>
    <t>・・・・・・・・・・・・・・・・・・・・・・・・・・・・・・・・・・・・・</t>
  </si>
  <si>
    <t>Ｈ２８</t>
  </si>
  <si>
    <t>・・・・・・・・・・・・・・・・・・・・・・・・・・・・・・・・・・・・・・・・・・・</t>
  </si>
  <si>
    <t>② 年別 入荷量及び販売単価</t>
    <rPh sb="2" eb="4">
      <t>ネンベツ</t>
    </rPh>
    <rPh sb="5" eb="8">
      <t>ニュウカリョウ</t>
    </rPh>
    <rPh sb="8" eb="9">
      <t>オヨ</t>
    </rPh>
    <phoneticPr fontId="2"/>
  </si>
  <si>
    <t>９月</t>
  </si>
  <si>
    <t>平　成　２９　年</t>
    <rPh sb="0" eb="1">
      <t>ヒラ</t>
    </rPh>
    <rPh sb="2" eb="3">
      <t>シゲル</t>
    </rPh>
    <rPh sb="7" eb="8">
      <t>ネン</t>
    </rPh>
    <phoneticPr fontId="2"/>
  </si>
  <si>
    <t>品目・区分</t>
    <rPh sb="0" eb="2">
      <t>ヒンモク</t>
    </rPh>
    <rPh sb="3" eb="5">
      <t>クブン</t>
    </rPh>
    <phoneticPr fontId="2"/>
  </si>
  <si>
    <t xml:space="preserve"> 北海道内のきのこ類・山菜類流通実態調査</t>
    <rPh sb="1" eb="4">
      <t>ホッカイドウ</t>
    </rPh>
    <rPh sb="4" eb="5">
      <t>ナイ</t>
    </rPh>
    <rPh sb="13" eb="14">
      <t>ルイ</t>
    </rPh>
    <phoneticPr fontId="2"/>
  </si>
  <si>
    <t>(6) まいたけ</t>
  </si>
  <si>
    <t>(2) 山菜類の流通実態調査</t>
    <rPh sb="4" eb="6">
      <t>サンサイ</t>
    </rPh>
    <rPh sb="6" eb="7">
      <t>ルイ</t>
    </rPh>
    <rPh sb="8" eb="10">
      <t>リュウツウ</t>
    </rPh>
    <rPh sb="10" eb="12">
      <t>ジッタイ</t>
    </rPh>
    <rPh sb="12" eb="14">
      <t>チョウサ</t>
    </rPh>
    <phoneticPr fontId="2"/>
  </si>
  <si>
    <t>合計</t>
    <rPh sb="0" eb="2">
      <t>ゴウケイ</t>
    </rPh>
    <phoneticPr fontId="2"/>
  </si>
  <si>
    <t>わらび（90.2）、ふき（84.7）</t>
  </si>
  <si>
    <t>道内の主要な卸売市場におけるきのこ類、山菜類の入荷量・販売単価及び販売金額を調査し、流通に関する基礎資料とする。</t>
    <rPh sb="21" eb="22">
      <t>ルイ</t>
    </rPh>
    <rPh sb="23" eb="25">
      <t>ニュウカ</t>
    </rPh>
    <rPh sb="27" eb="29">
      <t>ハンバイ</t>
    </rPh>
    <rPh sb="33" eb="35">
      <t>ハンバイ</t>
    </rPh>
    <rPh sb="38" eb="40">
      <t>チョウサ</t>
    </rPh>
    <rPh sb="45" eb="46">
      <t>カン</t>
    </rPh>
    <rPh sb="48" eb="50">
      <t>キソ</t>
    </rPh>
    <rPh sb="50" eb="52">
      <t>シリョウ</t>
    </rPh>
    <phoneticPr fontId="2"/>
  </si>
  <si>
    <t>道内の主要な卸売市場（１２市場１３社）</t>
  </si>
  <si>
    <t>平成29年１月～12月</t>
  </si>
  <si>
    <t>最も多かったのは「ぶなしめじ」で1,545ﾄﾝ、最も少なかったのは「乾きくらげ」で23ｷﾛｸﾞﾗﾑ</t>
    <rPh sb="0" eb="1">
      <t>モット</t>
    </rPh>
    <rPh sb="2" eb="3">
      <t>オオ</t>
    </rPh>
    <rPh sb="24" eb="25">
      <t>モット</t>
    </rPh>
    <rPh sb="26" eb="27">
      <t>スク</t>
    </rPh>
    <rPh sb="34" eb="35">
      <t>ホ</t>
    </rPh>
    <phoneticPr fontId="2"/>
  </si>
  <si>
    <r>
      <t>入荷量</t>
    </r>
    <r>
      <rPr>
        <sz val="8"/>
        <color theme="1"/>
        <rFont val="ＭＳ Ｐゴシック"/>
      </rPr>
      <t>（㎏）</t>
    </r>
    <rPh sb="0" eb="3">
      <t>ニュウカリョウ</t>
    </rPh>
    <phoneticPr fontId="2"/>
  </si>
  <si>
    <t>最も多かったのは「うど」で131ﾄﾝ、最も少なかったのは「ぜんまい」で188Kg</t>
    <rPh sb="0" eb="1">
      <t>モット</t>
    </rPh>
    <rPh sb="2" eb="3">
      <t>オオ</t>
    </rPh>
    <rPh sb="19" eb="20">
      <t>モット</t>
    </rPh>
    <rPh sb="21" eb="22">
      <t>スク</t>
    </rPh>
    <phoneticPr fontId="2"/>
  </si>
  <si>
    <t>道内産</t>
    <rPh sb="0" eb="2">
      <t>ドウナイ</t>
    </rPh>
    <rPh sb="2" eb="3">
      <t>サン</t>
    </rPh>
    <phoneticPr fontId="2"/>
  </si>
  <si>
    <t>ふき（89.6）、うど（87.1）、わさび(49.9)、たけのこ（44.1）</t>
  </si>
  <si>
    <t>最高値は「たらのめ」で3,825円、最安値は「ふき」で266円</t>
    <rPh sb="0" eb="3">
      <t>サイタカネ</t>
    </rPh>
    <rPh sb="16" eb="17">
      <t>エン</t>
    </rPh>
    <rPh sb="18" eb="21">
      <t>サイヤスネ</t>
    </rPh>
    <rPh sb="30" eb="31">
      <t>エン</t>
    </rPh>
    <phoneticPr fontId="2"/>
  </si>
  <si>
    <t>ぎょうじゃにんにく（95.6）</t>
  </si>
  <si>
    <r>
      <t>販売単価</t>
    </r>
    <r>
      <rPr>
        <sz val="9"/>
        <color theme="1"/>
        <rFont val="ＭＳ Ｐゴシック"/>
      </rPr>
      <t>（円）</t>
    </r>
    <rPh sb="0" eb="2">
      <t>ハンバイ</t>
    </rPh>
    <rPh sb="2" eb="4">
      <t>タンカ</t>
    </rPh>
    <rPh sb="5" eb="6">
      <t>エン</t>
    </rPh>
    <phoneticPr fontId="2"/>
  </si>
  <si>
    <t>うど（87.6）、たけのこ（78.4）、ふき(75.9)、わさび(52.8)</t>
  </si>
  <si>
    <t>単価は、年間を通して350円台から400円台で推移。最高値は12月の425円、最安値は3月の356円。</t>
  </si>
  <si>
    <t>単価は、年間を通し300円前後で推移。最高値は1月の311円、最安値は3月の286円。</t>
    <rPh sb="13" eb="15">
      <t>ゼンゴ</t>
    </rPh>
    <phoneticPr fontId="2"/>
  </si>
  <si>
    <t>ぶなしめじ（94.4）、えのきたけ(89.2)、ひらたけ(84.9)、乾しいたけ（76.1）</t>
  </si>
  <si>
    <t>入荷量は、1月から8月にかけて2トン台で推移し、9月及び10月は3トン台、11月は2トン、12月は最小値の0.6トンとなり、最大値は9月の3.9トン。年間入荷量は、7トン減少。</t>
    <rPh sb="26" eb="27">
      <t>オヨ</t>
    </rPh>
    <rPh sb="30" eb="31">
      <t>ガツ</t>
    </rPh>
    <rPh sb="35" eb="36">
      <t>ダイ</t>
    </rPh>
    <rPh sb="39" eb="40">
      <t>ガツ</t>
    </rPh>
    <rPh sb="47" eb="48">
      <t>ガツ</t>
    </rPh>
    <rPh sb="49" eb="52">
      <t>サイショウチ</t>
    </rPh>
    <rPh sb="62" eb="65">
      <t>サイダイチ</t>
    </rPh>
    <rPh sb="67" eb="68">
      <t>ガツ</t>
    </rPh>
    <rPh sb="85" eb="87">
      <t>ゲンショウ</t>
    </rPh>
    <phoneticPr fontId="2"/>
  </si>
  <si>
    <t>単価は、年間を通して1,100円台～1,300円台で推移し。最高値は10月の1,345円、最安値は9月の1,164円。</t>
    <rPh sb="4" eb="6">
      <t>ネンカン</t>
    </rPh>
    <rPh sb="7" eb="8">
      <t>トオ</t>
    </rPh>
    <rPh sb="15" eb="16">
      <t>エン</t>
    </rPh>
    <rPh sb="16" eb="17">
      <t>ダイ</t>
    </rPh>
    <rPh sb="23" eb="24">
      <t>エン</t>
    </rPh>
    <rPh sb="24" eb="25">
      <t>ダイ</t>
    </rPh>
    <rPh sb="26" eb="28">
      <t>スイイ</t>
    </rPh>
    <phoneticPr fontId="2"/>
  </si>
  <si>
    <t>入荷量は、1月から5月にかけて110トン前後で推移し、6月から8月にかけて90トン台となり、7月に最小値の93トンと減少したが、9月以降は徐々に増加し、最大値は12月に144トン。年間入荷量は、67トン減少。</t>
    <rPh sb="28" eb="29">
      <t>ガツ</t>
    </rPh>
    <rPh sb="41" eb="42">
      <t>ダイ</t>
    </rPh>
    <rPh sb="47" eb="48">
      <t>ガツ</t>
    </rPh>
    <rPh sb="66" eb="68">
      <t>イコウ</t>
    </rPh>
    <rPh sb="69" eb="71">
      <t>ジョジョ</t>
    </rPh>
    <rPh sb="72" eb="74">
      <t>ゾウカ</t>
    </rPh>
    <phoneticPr fontId="2"/>
  </si>
  <si>
    <t>入荷量は、1月が147トンで徐々に減少し、7月に最小値の50トンとなったが、8月から徐々に増加し、12月に最大値の197トン。年間入荷量は、486トン減少。</t>
    <rPh sb="14" eb="16">
      <t>ジョジョ</t>
    </rPh>
    <rPh sb="17" eb="19">
      <t>ゲンショウ</t>
    </rPh>
    <rPh sb="22" eb="23">
      <t>ガツ</t>
    </rPh>
    <rPh sb="24" eb="27">
      <t>サイショウチ</t>
    </rPh>
    <rPh sb="39" eb="40">
      <t>ガツ</t>
    </rPh>
    <rPh sb="42" eb="44">
      <t>ジョジョ</t>
    </rPh>
    <rPh sb="45" eb="47">
      <t>ゾウカ</t>
    </rPh>
    <rPh sb="51" eb="52">
      <t>ガツ</t>
    </rPh>
    <rPh sb="75" eb="77">
      <t>ゲンショウ</t>
    </rPh>
    <phoneticPr fontId="2"/>
  </si>
  <si>
    <t>埼玉、千葉、東京、神奈川</t>
    <rPh sb="0" eb="2">
      <t>サイタマ</t>
    </rPh>
    <rPh sb="3" eb="5">
      <t>チバ</t>
    </rPh>
    <rPh sb="6" eb="8">
      <t>トウキョウ</t>
    </rPh>
    <rPh sb="9" eb="12">
      <t>カナガワ</t>
    </rPh>
    <phoneticPr fontId="2"/>
  </si>
  <si>
    <t>入荷量は、1月に100トン、2月に127トン、3月から7月にかけて80トン台～90トン台で推移し、8月以降は、100トン台となり増加。最大値は10月の143トン、最小値は7月の82トン。年間入荷量は、415トンと大幅に増加。</t>
    <rPh sb="15" eb="16">
      <t>ガツ</t>
    </rPh>
    <rPh sb="24" eb="25">
      <t>ガツ</t>
    </rPh>
    <rPh sb="37" eb="38">
      <t>ダイ</t>
    </rPh>
    <rPh sb="43" eb="44">
      <t>ダイ</t>
    </rPh>
    <rPh sb="45" eb="47">
      <t>スイイ</t>
    </rPh>
    <rPh sb="50" eb="51">
      <t>ガツ</t>
    </rPh>
    <rPh sb="51" eb="53">
      <t>イコウ</t>
    </rPh>
    <rPh sb="60" eb="61">
      <t>ダイ</t>
    </rPh>
    <rPh sb="64" eb="66">
      <t>ゾウカ</t>
    </rPh>
    <rPh sb="67" eb="70">
      <t>サイダイチ</t>
    </rPh>
    <rPh sb="73" eb="74">
      <t>ガツ</t>
    </rPh>
    <rPh sb="81" eb="84">
      <t>サイショウチ</t>
    </rPh>
    <rPh sb="86" eb="87">
      <t>ガツ</t>
    </rPh>
    <phoneticPr fontId="2"/>
  </si>
  <si>
    <t>入荷量は、1月から4月にかけて600㎏台～800kg台で推移し、5月から徐々に減少し、8月に最小値の153㎏となったが、9月以降は増加。最大値は12月の3,482kg。年間入荷量は、5,999kg増加。</t>
    <rPh sb="19" eb="20">
      <t>ダイ</t>
    </rPh>
    <rPh sb="26" eb="27">
      <t>ダイ</t>
    </rPh>
    <rPh sb="36" eb="38">
      <t>ジョジョ</t>
    </rPh>
    <rPh sb="39" eb="41">
      <t>ゲンショウ</t>
    </rPh>
    <rPh sb="44" eb="45">
      <t>ガツ</t>
    </rPh>
    <rPh sb="46" eb="49">
      <t>サイショウチ</t>
    </rPh>
    <rPh sb="61" eb="64">
      <t>ガツイコウ</t>
    </rPh>
    <rPh sb="65" eb="67">
      <t>ゾウカ</t>
    </rPh>
    <rPh sb="98" eb="100">
      <t>ゾウカ</t>
    </rPh>
    <phoneticPr fontId="2"/>
  </si>
  <si>
    <t>単価は、1月に600円で、徐々に下落し、8月に最安値の394円となったが、9月に563円と徐々に値を戻し、12月に最高値の785円。</t>
    <rPh sb="10" eb="11">
      <t>エン</t>
    </rPh>
    <rPh sb="23" eb="26">
      <t>サイヤスネ</t>
    </rPh>
    <rPh sb="30" eb="31">
      <t>エン</t>
    </rPh>
    <rPh sb="38" eb="39">
      <t>ガツ</t>
    </rPh>
    <rPh sb="43" eb="44">
      <t>エン</t>
    </rPh>
    <rPh sb="45" eb="47">
      <t>ジョジョ</t>
    </rPh>
    <rPh sb="48" eb="49">
      <t>ネ</t>
    </rPh>
    <rPh sb="50" eb="51">
      <t>モド</t>
    </rPh>
    <rPh sb="55" eb="56">
      <t>ガツ</t>
    </rPh>
    <rPh sb="57" eb="60">
      <t>サイタカネ</t>
    </rPh>
    <rPh sb="64" eb="65">
      <t>エン</t>
    </rPh>
    <phoneticPr fontId="2"/>
  </si>
  <si>
    <t>単価は、2,100円台～2,300円台で推移。最高値は10月の2,333円、最安値は2月及び5月の2,143円。</t>
    <rPh sb="9" eb="11">
      <t>エンダイ</t>
    </rPh>
    <rPh sb="17" eb="18">
      <t>エン</t>
    </rPh>
    <rPh sb="18" eb="19">
      <t>ダイ</t>
    </rPh>
    <rPh sb="20" eb="22">
      <t>スイイ</t>
    </rPh>
    <rPh sb="29" eb="30">
      <t>ガツ</t>
    </rPh>
    <rPh sb="38" eb="41">
      <t>サイヤスネ</t>
    </rPh>
    <rPh sb="43" eb="44">
      <t>ガツ</t>
    </rPh>
    <rPh sb="44" eb="45">
      <t>オヨ</t>
    </rPh>
    <phoneticPr fontId="2"/>
  </si>
  <si>
    <t>入荷量は、年間を通し1kgから3kgで推移。年間入荷量は、前年度と同量の23kg。</t>
    <rPh sb="5" eb="7">
      <t>ネンカン</t>
    </rPh>
    <rPh sb="8" eb="9">
      <t>トオ</t>
    </rPh>
    <rPh sb="29" eb="32">
      <t>ゼンネンド</t>
    </rPh>
    <rPh sb="33" eb="35">
      <t>ドウリョウ</t>
    </rPh>
    <phoneticPr fontId="2"/>
  </si>
  <si>
    <t>増加（前年比100%超）</t>
    <rPh sb="0" eb="2">
      <t>ゾウカ</t>
    </rPh>
    <phoneticPr fontId="2"/>
  </si>
  <si>
    <t>北海道内のきのこ類・山菜類流通実態調査</t>
    <rPh sb="12" eb="13">
      <t>ルイ</t>
    </rPh>
    <rPh sb="17" eb="19">
      <t>チョウサ</t>
    </rPh>
    <phoneticPr fontId="2"/>
  </si>
  <si>
    <t>平成29年</t>
    <rPh sb="0" eb="2">
      <t>ヘイセイ</t>
    </rPh>
    <rPh sb="4" eb="5">
      <t>ネン</t>
    </rPh>
    <phoneticPr fontId="2"/>
  </si>
  <si>
    <t>乾しいたけ、乾きくらげ、生きくらげ、えぞ雪の下</t>
  </si>
  <si>
    <t>単価は、1月から5月にかけて600円前後で推移し、6月～8月は400円台で下落し、9月以降は600円台に値を戻し、徐々に上昇。最高値は11月の855円、最安値は7月の481円。</t>
    <rPh sb="34" eb="36">
      <t>エンダイ</t>
    </rPh>
    <rPh sb="43" eb="45">
      <t>イコウ</t>
    </rPh>
    <rPh sb="49" eb="50">
      <t>エン</t>
    </rPh>
    <rPh sb="50" eb="51">
      <t>ダイ</t>
    </rPh>
    <rPh sb="52" eb="53">
      <t>ネ</t>
    </rPh>
    <rPh sb="54" eb="55">
      <t>モド</t>
    </rPh>
    <rPh sb="57" eb="59">
      <t>ジョジョ</t>
    </rPh>
    <rPh sb="60" eb="62">
      <t>ジョウショウ</t>
    </rPh>
    <phoneticPr fontId="2"/>
  </si>
  <si>
    <t>上昇（前年比100%超）</t>
  </si>
  <si>
    <t>乾きくらげ</t>
  </si>
  <si>
    <t>前年並（前年比95～100%）</t>
  </si>
  <si>
    <t>減少（前年比95%未満）</t>
  </si>
  <si>
    <t>下落（前年比95%未満）</t>
    <rPh sb="0" eb="2">
      <t>ゲラク</t>
    </rPh>
    <phoneticPr fontId="2"/>
  </si>
  <si>
    <t>単価は、年間を通し700円台～900円台で推移し、最高値は2月の982円、最安値は5月の714円。</t>
    <rPh sb="4" eb="6">
      <t>ネンカン</t>
    </rPh>
    <rPh sb="7" eb="8">
      <t>トオ</t>
    </rPh>
    <rPh sb="13" eb="14">
      <t>ダイ</t>
    </rPh>
    <rPh sb="18" eb="19">
      <t>エン</t>
    </rPh>
    <rPh sb="21" eb="23">
      <t>スイイ</t>
    </rPh>
    <phoneticPr fontId="2"/>
  </si>
  <si>
    <r>
      <t>販売単価</t>
    </r>
    <r>
      <rPr>
        <sz val="8"/>
        <color auto="1"/>
        <rFont val="ＭＳ Ｐゴシック"/>
      </rPr>
      <t>（円／Kg）</t>
    </r>
    <rPh sb="0" eb="2">
      <t>ハンバイ</t>
    </rPh>
    <rPh sb="2" eb="3">
      <t>タン</t>
    </rPh>
    <rPh sb="3" eb="4">
      <t>アタイ</t>
    </rPh>
    <rPh sb="5" eb="6">
      <t>エン</t>
    </rPh>
    <phoneticPr fontId="2"/>
  </si>
  <si>
    <t>入荷量（トン）</t>
    <rPh sb="0" eb="3">
      <t>ニュウカリョウ</t>
    </rPh>
    <phoneticPr fontId="2"/>
  </si>
  <si>
    <t>Ｈ２５</t>
  </si>
  <si>
    <t>単価は、年間を通し1,300円台～1,500円台で推移。最高値は12月の1,586円、最安値は7月の1,356円。</t>
    <rPh sb="15" eb="16">
      <t>ダイ</t>
    </rPh>
    <rPh sb="22" eb="24">
      <t>エンダイ</t>
    </rPh>
    <rPh sb="28" eb="31">
      <t>サイタカネ</t>
    </rPh>
    <rPh sb="34" eb="35">
      <t>ガツ</t>
    </rPh>
    <rPh sb="41" eb="42">
      <t>エン</t>
    </rPh>
    <rPh sb="43" eb="46">
      <t>サイヤスネ</t>
    </rPh>
    <rPh sb="48" eb="49">
      <t>ガツ</t>
    </rPh>
    <rPh sb="55" eb="56">
      <t>エン</t>
    </rPh>
    <phoneticPr fontId="2"/>
  </si>
  <si>
    <t>入荷量は、年間を通し300kg台～500㎏台で推移。最大値は12月の532㎏、最小値は1月の323㎏。年間入荷量は、1,228㎏増加。</t>
    <rPh sb="5" eb="7">
      <t>ネンカン</t>
    </rPh>
    <rPh sb="8" eb="9">
      <t>トオ</t>
    </rPh>
    <rPh sb="39" eb="42">
      <t>サイショウチ</t>
    </rPh>
    <rPh sb="44" eb="45">
      <t>ガツ</t>
    </rPh>
    <rPh sb="64" eb="66">
      <t>ゾウカ</t>
    </rPh>
    <phoneticPr fontId="2"/>
  </si>
  <si>
    <t>１　きのこ類の産地別（道内・道外）入荷量及び販売単価、販売金額</t>
    <rPh sb="5" eb="6">
      <t>ルイ</t>
    </rPh>
    <rPh sb="7" eb="10">
      <t>サンチベツ</t>
    </rPh>
    <rPh sb="11" eb="13">
      <t>ドウナイ</t>
    </rPh>
    <rPh sb="14" eb="16">
      <t>ドウガイ</t>
    </rPh>
    <rPh sb="17" eb="20">
      <t>ニュウカリョウ</t>
    </rPh>
    <rPh sb="20" eb="21">
      <t>オヨ</t>
    </rPh>
    <rPh sb="22" eb="24">
      <t>ハンバイ</t>
    </rPh>
    <rPh sb="24" eb="26">
      <t>タンカ</t>
    </rPh>
    <rPh sb="27" eb="29">
      <t>ハンバイ</t>
    </rPh>
    <rPh sb="29" eb="31">
      <t>キンガク</t>
    </rPh>
    <phoneticPr fontId="2"/>
  </si>
  <si>
    <t>単価は、年間を通し700円台～800円台で推移。最高値は6月～9月の800円、最安値は11月の726円。</t>
    <rPh sb="19" eb="20">
      <t>ダイ</t>
    </rPh>
    <phoneticPr fontId="2"/>
  </si>
  <si>
    <t>平成30年12月</t>
    <rPh sb="0" eb="2">
      <t>ヘイセイ</t>
    </rPh>
    <rPh sb="4" eb="5">
      <t>ネン</t>
    </rPh>
    <rPh sb="7" eb="8">
      <t>ツキ</t>
    </rPh>
    <phoneticPr fontId="2"/>
  </si>
  <si>
    <t>平成３０年１２月</t>
  </si>
  <si>
    <t>ひらたけ（150.8）、生きくらげ（135.4）、ぶなしめじ(109.0)えぞ雪の下（103.8）まいたけ(102.6)</t>
    <rPh sb="12" eb="13">
      <t>ナマ</t>
    </rPh>
    <rPh sb="39" eb="40">
      <t>ユキ</t>
    </rPh>
    <rPh sb="41" eb="42">
      <t>シタ</t>
    </rPh>
    <phoneticPr fontId="2"/>
  </si>
  <si>
    <t>たもぎたけ（99.7）、なめこ（98.7)、生しいたけ（96.6）、まいたけ（96.1）、ぶなしめじ（85.7）、えのきたけ((84.5)、エリンギ（70.0）、ひらたけ(67.9)</t>
  </si>
  <si>
    <t>なめこ(96.2)、生しいたけ（95.1）</t>
  </si>
  <si>
    <t>ぶなしめじ</t>
  </si>
  <si>
    <t>入荷量は、1月から4月にかけて300kg台～400kg台で推移し、5月から9月にかけて50㎏台から20㎏台と大幅に減少し、10月以降は300㎏台から500㎏台に増加。最大値は12月の564ｋｇ、最小値は8月の21㎏。年間入荷量は、113㎏増加。</t>
    <rPh sb="46" eb="47">
      <t>ダイ</t>
    </rPh>
    <rPh sb="52" eb="53">
      <t>ダイ</t>
    </rPh>
    <rPh sb="54" eb="56">
      <t>オオハバ</t>
    </rPh>
    <rPh sb="64" eb="66">
      <t>イコウ</t>
    </rPh>
    <rPh sb="71" eb="72">
      <t>ダイ</t>
    </rPh>
    <rPh sb="78" eb="79">
      <t>ダイ</t>
    </rPh>
    <rPh sb="80" eb="82">
      <t>ゾウカ</t>
    </rPh>
    <rPh sb="89" eb="90">
      <t>ガツ</t>
    </rPh>
    <rPh sb="97" eb="100">
      <t>サイショウチ</t>
    </rPh>
    <rPh sb="119" eb="121">
      <t>ゾウカ</t>
    </rPh>
    <phoneticPr fontId="2"/>
  </si>
  <si>
    <t>入荷量は、1月から3月にかけて50トン台～70トン台と徐々に増加後、4月から7月にかけて50トン台から40トン台と徐々に減少。8月以降は徐々に増加。最大値は3月の70トン、最小値は7月の45トン。年間入荷量は、25トン減少。</t>
    <rPh sb="19" eb="20">
      <t>ダイ</t>
    </rPh>
    <rPh sb="25" eb="26">
      <t>ダイ</t>
    </rPh>
    <rPh sb="27" eb="29">
      <t>ジョジョ</t>
    </rPh>
    <rPh sb="30" eb="32">
      <t>ゾウカ</t>
    </rPh>
    <rPh sb="32" eb="33">
      <t>ゴ</t>
    </rPh>
    <rPh sb="48" eb="49">
      <t>ダイ</t>
    </rPh>
    <rPh sb="55" eb="56">
      <t>ダイ</t>
    </rPh>
    <rPh sb="65" eb="67">
      <t>イコウ</t>
    </rPh>
    <rPh sb="68" eb="70">
      <t>ジョジョ</t>
    </rPh>
    <rPh sb="71" eb="73">
      <t>ゾウカ</t>
    </rPh>
    <phoneticPr fontId="2"/>
  </si>
  <si>
    <t>ぜんまい(216.1)、わらび（119.5）、ぎょうじゃにんにく(112.4)、こごみ(106.5)、たらのめ(101.5)</t>
  </si>
  <si>
    <t>ぜんまい（243.9）、こごみ(128.2)、たらのめ（108.2）、わらび（107.8）、ぎょうじゃにんにく(107.5)</t>
  </si>
  <si>
    <t>最も多かったのは「生しいたけ」で1,014百万円、最も少なかったのは「乾しいたけ」で195千円</t>
    <rPh sb="0" eb="1">
      <t>モット</t>
    </rPh>
    <rPh sb="25" eb="26">
      <t>モット</t>
    </rPh>
    <rPh sb="27" eb="28">
      <t>スク</t>
    </rPh>
    <rPh sb="35" eb="36">
      <t>ホ</t>
    </rPh>
    <rPh sb="45" eb="46">
      <t>セン</t>
    </rPh>
    <rPh sb="46" eb="47">
      <t>エン</t>
    </rPh>
    <phoneticPr fontId="2"/>
  </si>
  <si>
    <t>生きくらげ(133.1）、ひらたけ(128.1)、乾きくらげ(106.9)、まいたけ(106.4)、ぶなしめじ(103.0)、えぞ雪の下(100.5)</t>
    <rPh sb="25" eb="26">
      <t>カン</t>
    </rPh>
    <rPh sb="65" eb="66">
      <t>ユキ</t>
    </rPh>
    <rPh sb="67" eb="68">
      <t>シタ</t>
    </rPh>
    <phoneticPr fontId="2"/>
  </si>
  <si>
    <t>エリンギ(93.5)、たもぎたけ(91.0)、えのきたけ(67.2)、乾しいたけ(51.4.)</t>
    <rPh sb="35" eb="36">
      <t>カン</t>
    </rPh>
    <phoneticPr fontId="2"/>
  </si>
  <si>
    <t>四国</t>
    <rPh sb="0" eb="2">
      <t>シコク</t>
    </rPh>
    <phoneticPr fontId="2"/>
  </si>
  <si>
    <t>ぎょうじゃにんにく（99.7）、わらび（97.9)、ふき（97.2）、ぜんまい(95.7)、わさび（95.2）、たらのめ（89.1）、こごみ（81.4）、たけのこ（74.3）、うど(66.7)</t>
  </si>
  <si>
    <t>たけのこ(178.1)、こごみ（120.3）、ぜんまい(114.0)、たらのめ（106.6）、わさび（105.9）、うど（100.6）</t>
  </si>
  <si>
    <t>最も多かったのは、「うど」で69百万円、最も少なかったのは「ぜんまい」で139千円</t>
    <rPh sb="0" eb="1">
      <t>モット</t>
    </rPh>
    <rPh sb="20" eb="21">
      <t>モット</t>
    </rPh>
    <rPh sb="22" eb="23">
      <t>スク</t>
    </rPh>
    <rPh sb="39" eb="40">
      <t>チ</t>
    </rPh>
    <rPh sb="40" eb="41">
      <t>エン</t>
    </rPh>
    <phoneticPr fontId="2"/>
  </si>
  <si>
    <t>・・・・・・・・・・・・・・・</t>
  </si>
  <si>
    <t>・・・・・・・・・・・・・・・・・・・・・・・・・・・・</t>
  </si>
  <si>
    <t>たもぎたけ(110.7)、乾きくらげ（107.7）、まいたけ(103.7)</t>
  </si>
  <si>
    <t>留萌</t>
    <rPh sb="0" eb="2">
      <t>ルモイ</t>
    </rPh>
    <phoneticPr fontId="2"/>
  </si>
  <si>
    <t>単価（円／kg）は、1月から4月にかけて700円台で推移し、5月から8月にかけて600円台に下落したが、9月から12月にかけて700円台に値を戻した。最高値は12月の782円、最安値は7月の677円。</t>
    <rPh sb="31" eb="32">
      <t>ガツ</t>
    </rPh>
    <rPh sb="35" eb="36">
      <t>ガツ</t>
    </rPh>
    <rPh sb="43" eb="45">
      <t>エンダイ</t>
    </rPh>
    <rPh sb="46" eb="48">
      <t>ゲラク</t>
    </rPh>
    <rPh sb="88" eb="91">
      <t>サイヤスネ</t>
    </rPh>
    <rPh sb="93" eb="94">
      <t>ガツ</t>
    </rPh>
    <rPh sb="98" eb="99">
      <t>エン</t>
    </rPh>
    <phoneticPr fontId="2"/>
  </si>
  <si>
    <t>根室</t>
    <rPh sb="0" eb="2">
      <t>ネムロ</t>
    </rPh>
    <phoneticPr fontId="2"/>
  </si>
  <si>
    <t>５　道内産きのこ類の振興局別入荷量及び販売単価、販売金額</t>
    <rPh sb="2" eb="3">
      <t>ドウ</t>
    </rPh>
    <rPh sb="3" eb="4">
      <t>ナイ</t>
    </rPh>
    <rPh sb="4" eb="5">
      <t>サン</t>
    </rPh>
    <rPh sb="8" eb="9">
      <t>ルイ</t>
    </rPh>
    <rPh sb="10" eb="12">
      <t>シンコウ</t>
    </rPh>
    <rPh sb="12" eb="14">
      <t>キョクベツ</t>
    </rPh>
    <rPh sb="14" eb="17">
      <t>ニュウカリョウ</t>
    </rPh>
    <rPh sb="17" eb="18">
      <t>オヨ</t>
    </rPh>
    <rPh sb="19" eb="21">
      <t>ハンバイ</t>
    </rPh>
    <rPh sb="21" eb="23">
      <t>タンカ</t>
    </rPh>
    <rPh sb="24" eb="26">
      <t>ハンバイ</t>
    </rPh>
    <rPh sb="26" eb="28">
      <t>キンガク</t>
    </rPh>
    <phoneticPr fontId="2"/>
  </si>
  <si>
    <t>２　道内産きのこ類の品目別・月別流通状況</t>
    <rPh sb="2" eb="4">
      <t>ドウナイ</t>
    </rPh>
    <rPh sb="4" eb="5">
      <t>サン</t>
    </rPh>
    <rPh sb="8" eb="9">
      <t>ルイ</t>
    </rPh>
    <rPh sb="10" eb="13">
      <t>ヒンモクベツ</t>
    </rPh>
    <rPh sb="14" eb="16">
      <t>ツキベツ</t>
    </rPh>
    <rPh sb="16" eb="18">
      <t>リュウツウ</t>
    </rPh>
    <rPh sb="18" eb="20">
      <t>ジョウキョウ</t>
    </rPh>
    <phoneticPr fontId="2"/>
  </si>
  <si>
    <t>３　山菜類の産地別（道内・道外）入荷量及び販売単価、販売金額</t>
    <rPh sb="2" eb="4">
      <t>サンサイ</t>
    </rPh>
    <rPh sb="4" eb="5">
      <t>ルイ</t>
    </rPh>
    <rPh sb="6" eb="9">
      <t>サンチベツ</t>
    </rPh>
    <rPh sb="10" eb="12">
      <t>ドウナイ</t>
    </rPh>
    <rPh sb="13" eb="15">
      <t>ミチソト</t>
    </rPh>
    <rPh sb="16" eb="18">
      <t>ニュウカ</t>
    </rPh>
    <rPh sb="18" eb="19">
      <t>リョウ</t>
    </rPh>
    <rPh sb="19" eb="20">
      <t>オヨ</t>
    </rPh>
    <rPh sb="21" eb="23">
      <t>ハンバイ</t>
    </rPh>
    <rPh sb="23" eb="25">
      <t>タンカ</t>
    </rPh>
    <rPh sb="26" eb="28">
      <t>ハンバイ</t>
    </rPh>
    <rPh sb="28" eb="30">
      <t>キンガク</t>
    </rPh>
    <phoneticPr fontId="2"/>
  </si>
  <si>
    <t>４　道内産きのこ類の流通状況</t>
    <rPh sb="2" eb="4">
      <t>ドウナイ</t>
    </rPh>
    <rPh sb="4" eb="5">
      <t>サン</t>
    </rPh>
    <rPh sb="8" eb="9">
      <t>ルイ</t>
    </rPh>
    <rPh sb="10" eb="12">
      <t>リュウツウ</t>
    </rPh>
    <rPh sb="12" eb="14">
      <t>ジョウキョウ</t>
    </rPh>
    <phoneticPr fontId="2"/>
  </si>
  <si>
    <t>５　道内産きのこ類の振興局別入荷量及び販売単価、販売金額</t>
    <rPh sb="2" eb="4">
      <t>ドウナイ</t>
    </rPh>
    <rPh sb="4" eb="5">
      <t>サン</t>
    </rPh>
    <rPh sb="8" eb="9">
      <t>ルイ</t>
    </rPh>
    <rPh sb="10" eb="12">
      <t>シンコウ</t>
    </rPh>
    <rPh sb="12" eb="13">
      <t>キョク</t>
    </rPh>
    <rPh sb="13" eb="14">
      <t>ベツ</t>
    </rPh>
    <rPh sb="14" eb="16">
      <t>ニュウカ</t>
    </rPh>
    <rPh sb="16" eb="17">
      <t>リョウ</t>
    </rPh>
    <rPh sb="17" eb="18">
      <t>オヨ</t>
    </rPh>
    <rPh sb="19" eb="21">
      <t>ハンバイ</t>
    </rPh>
    <rPh sb="21" eb="23">
      <t>タンカ</t>
    </rPh>
    <rPh sb="24" eb="26">
      <t>ハンバイ</t>
    </rPh>
    <rPh sb="26" eb="27">
      <t>キン</t>
    </rPh>
    <rPh sb="27" eb="28">
      <t>ガク</t>
    </rPh>
    <phoneticPr fontId="2"/>
  </si>
  <si>
    <t>６　道外産きのこ類の地域別入荷量及び販売単価、販売金額</t>
    <rPh sb="2" eb="4">
      <t>ドウガイ</t>
    </rPh>
    <rPh sb="4" eb="5">
      <t>サン</t>
    </rPh>
    <rPh sb="8" eb="9">
      <t>ルイ</t>
    </rPh>
    <rPh sb="10" eb="13">
      <t>チイキベツ</t>
    </rPh>
    <rPh sb="13" eb="16">
      <t>ニュウカリョウ</t>
    </rPh>
    <rPh sb="16" eb="17">
      <t>オヨ</t>
    </rPh>
    <rPh sb="18" eb="20">
      <t>ハンバイ</t>
    </rPh>
    <rPh sb="20" eb="22">
      <t>タンカ</t>
    </rPh>
    <rPh sb="23" eb="25">
      <t>ハンバイ</t>
    </rPh>
    <rPh sb="25" eb="27">
      <t>キンガク</t>
    </rPh>
    <phoneticPr fontId="2"/>
  </si>
  <si>
    <t>8～9</t>
  </si>
  <si>
    <t>10～11</t>
  </si>
  <si>
    <t>振興局不明</t>
    <rPh sb="0" eb="3">
      <t>シンコウキョク</t>
    </rPh>
    <rPh sb="3" eb="5">
      <t>フメイ</t>
    </rPh>
    <phoneticPr fontId="2"/>
  </si>
  <si>
    <t>12～17</t>
  </si>
  <si>
    <t>Ｈ２９</t>
  </si>
  <si>
    <t>入荷量は、2月に8㎏、5月に2㎏、7月に38㎏で最大値となったが、10月に5㎏と減少し、11月に9㎏、12月に24㎏と増加。その外の月は入荷量はなかった。年間入荷量は、41㎏減少。</t>
    <rPh sb="12" eb="13">
      <t>ガツ</t>
    </rPh>
    <rPh sb="24" eb="27">
      <t>サイダイチ</t>
    </rPh>
    <rPh sb="35" eb="36">
      <t>ガツ</t>
    </rPh>
    <rPh sb="40" eb="42">
      <t>ゲンショウ</t>
    </rPh>
    <rPh sb="59" eb="61">
      <t>ゾウカ</t>
    </rPh>
    <rPh sb="64" eb="65">
      <t>ホカ</t>
    </rPh>
    <rPh sb="66" eb="67">
      <t>ツキ</t>
    </rPh>
    <rPh sb="68" eb="71">
      <t>ニュウカリョウ</t>
    </rPh>
    <rPh sb="87" eb="89">
      <t>ゲンショウ</t>
    </rPh>
    <phoneticPr fontId="2"/>
  </si>
  <si>
    <t>単価は、最高値の10月の20,736円、12月の15,228円以外の月は9.000円台～10.000円台で推移。最安値は2月の9.622円。</t>
    <rPh sb="4" eb="7">
      <t>サイタカネ</t>
    </rPh>
    <rPh sb="10" eb="11">
      <t>ガツ</t>
    </rPh>
    <rPh sb="22" eb="23">
      <t>ガツ</t>
    </rPh>
    <rPh sb="30" eb="31">
      <t>エン</t>
    </rPh>
    <rPh sb="31" eb="33">
      <t>イガイ</t>
    </rPh>
    <rPh sb="34" eb="35">
      <t>ツキ</t>
    </rPh>
    <phoneticPr fontId="2"/>
  </si>
  <si>
    <t>ひらたけ</t>
  </si>
  <si>
    <t>＜　資　料　＞</t>
    <rPh sb="2" eb="3">
      <t>シ</t>
    </rPh>
    <rPh sb="4" eb="5">
      <t>リョウ</t>
    </rPh>
    <phoneticPr fontId="2"/>
  </si>
  <si>
    <t>生しいたけ</t>
    <rPh sb="0" eb="1">
      <t>ナマ</t>
    </rPh>
    <phoneticPr fontId="2"/>
  </si>
  <si>
    <t>１　きのこ類の産地別（道内、道外）入荷量及び販売単価、販売金額</t>
    <rPh sb="5" eb="6">
      <t>ルイ</t>
    </rPh>
    <rPh sb="17" eb="20">
      <t>ニュウカリョウ</t>
    </rPh>
    <rPh sb="22" eb="24">
      <t>ハンバイ</t>
    </rPh>
    <rPh sb="27" eb="29">
      <t>ハンバイ</t>
    </rPh>
    <phoneticPr fontId="2"/>
  </si>
  <si>
    <t>道外産</t>
    <rPh sb="0" eb="1">
      <t>ドウ</t>
    </rPh>
    <rPh sb="1" eb="2">
      <t>ガイ</t>
    </rPh>
    <rPh sb="2" eb="3">
      <t>サン</t>
    </rPh>
    <phoneticPr fontId="2"/>
  </si>
  <si>
    <t>合　　　計</t>
    <rPh sb="0" eb="1">
      <t>ゴウ</t>
    </rPh>
    <rPh sb="4" eb="5">
      <t>ケイ</t>
    </rPh>
    <phoneticPr fontId="2"/>
  </si>
  <si>
    <t>平成28年</t>
    <rPh sb="0" eb="2">
      <t>ヘイセイ</t>
    </rPh>
    <rPh sb="4" eb="5">
      <t>ネン</t>
    </rPh>
    <phoneticPr fontId="2"/>
  </si>
  <si>
    <t>増減</t>
    <rPh sb="0" eb="2">
      <t>ゾウゲン</t>
    </rPh>
    <phoneticPr fontId="2"/>
  </si>
  <si>
    <t>生しいたけ</t>
  </si>
  <si>
    <r>
      <t>入荷量</t>
    </r>
    <r>
      <rPr>
        <sz val="9"/>
        <color theme="1"/>
        <rFont val="ＭＳ Ｐゴシック"/>
      </rPr>
      <t>（㎏）</t>
    </r>
    <rPh sb="0" eb="3">
      <t>ニュウカリョウ</t>
    </rPh>
    <phoneticPr fontId="2"/>
  </si>
  <si>
    <t>（国内産）</t>
  </si>
  <si>
    <t>前年比</t>
  </si>
  <si>
    <t>シェア</t>
  </si>
  <si>
    <t>(5) たもぎたけ</t>
  </si>
  <si>
    <r>
      <t>販売金額</t>
    </r>
    <r>
      <rPr>
        <sz val="9"/>
        <color theme="1"/>
        <rFont val="ＭＳ Ｐゴシック"/>
      </rPr>
      <t>（千円）</t>
    </r>
    <rPh sb="0" eb="2">
      <t>ハンバイ</t>
    </rPh>
    <rPh sb="2" eb="4">
      <t>キンガク</t>
    </rPh>
    <rPh sb="5" eb="7">
      <t>センエン</t>
    </rPh>
    <phoneticPr fontId="2"/>
  </si>
  <si>
    <r>
      <t>入荷量</t>
    </r>
    <r>
      <rPr>
        <sz val="9"/>
        <color theme="1"/>
        <rFont val="ＭＳ Ｐゴシック"/>
      </rPr>
      <t>（Kg）</t>
    </r>
    <rPh sb="0" eb="3">
      <t>ニュウカリョウ</t>
    </rPh>
    <phoneticPr fontId="2"/>
  </si>
  <si>
    <t>（道外産のうち外国産）</t>
  </si>
  <si>
    <t>なめこ</t>
  </si>
  <si>
    <t>宗谷</t>
    <rPh sb="0" eb="1">
      <t>ソウ</t>
    </rPh>
    <rPh sb="1" eb="2">
      <t>ヤ</t>
    </rPh>
    <phoneticPr fontId="2"/>
  </si>
  <si>
    <t>えのきたけ</t>
  </si>
  <si>
    <t>たもぎたけ</t>
  </si>
  <si>
    <t>まいたけ</t>
  </si>
  <si>
    <t>３　山菜類の産地別（道内、道外）入荷量及び販売単価、販売金額</t>
    <rPh sb="2" eb="4">
      <t>サンサイ</t>
    </rPh>
    <rPh sb="4" eb="5">
      <t>ルイ</t>
    </rPh>
    <rPh sb="16" eb="19">
      <t>ニュウカリョウ</t>
    </rPh>
    <rPh sb="21" eb="23">
      <t>ハンバイ</t>
    </rPh>
    <rPh sb="26" eb="28">
      <t>ハンバイ</t>
    </rPh>
    <phoneticPr fontId="2"/>
  </si>
  <si>
    <t>エリンギ</t>
  </si>
  <si>
    <t>生きくらげ</t>
  </si>
  <si>
    <t>えぞ雪の下</t>
  </si>
  <si>
    <t>２　道内産きのこ類の品目別・月別流通状況</t>
    <rPh sb="2" eb="4">
      <t>ドウナイ</t>
    </rPh>
    <rPh sb="4" eb="5">
      <t>サン</t>
    </rPh>
    <rPh sb="8" eb="9">
      <t>ルイ</t>
    </rPh>
    <rPh sb="10" eb="12">
      <t>ヒンモク</t>
    </rPh>
    <rPh sb="12" eb="13">
      <t>ベツ</t>
    </rPh>
    <rPh sb="14" eb="16">
      <t>ツキベツ</t>
    </rPh>
    <rPh sb="16" eb="18">
      <t>リュウツウ</t>
    </rPh>
    <rPh sb="18" eb="20">
      <t>ジョウキョウ</t>
    </rPh>
    <phoneticPr fontId="2"/>
  </si>
  <si>
    <t>胆振</t>
    <rPh sb="0" eb="2">
      <t>イブリ</t>
    </rPh>
    <phoneticPr fontId="2"/>
  </si>
  <si>
    <t>１月</t>
    <rPh sb="1" eb="2">
      <t>ツキ</t>
    </rPh>
    <phoneticPr fontId="2"/>
  </si>
  <si>
    <t>区　　分</t>
    <rPh sb="0" eb="1">
      <t>ク</t>
    </rPh>
    <rPh sb="3" eb="4">
      <t>ブン</t>
    </rPh>
    <phoneticPr fontId="2"/>
  </si>
  <si>
    <t>２月</t>
    <rPh sb="1" eb="2">
      <t>ツキ</t>
    </rPh>
    <phoneticPr fontId="2"/>
  </si>
  <si>
    <t>３月</t>
  </si>
  <si>
    <t>４月</t>
  </si>
  <si>
    <t>岐阜、静岡、愛知、三重</t>
    <rPh sb="0" eb="2">
      <t>ギフ</t>
    </rPh>
    <rPh sb="3" eb="5">
      <t>シズオカ</t>
    </rPh>
    <rPh sb="6" eb="8">
      <t>アイチ</t>
    </rPh>
    <rPh sb="9" eb="11">
      <t>ミエ</t>
    </rPh>
    <phoneticPr fontId="2"/>
  </si>
  <si>
    <t>九州</t>
    <rPh sb="0" eb="2">
      <t>キュウシュウ</t>
    </rPh>
    <phoneticPr fontId="2"/>
  </si>
  <si>
    <t>５月</t>
  </si>
  <si>
    <t>７月</t>
  </si>
  <si>
    <t>１０月</t>
  </si>
  <si>
    <t>乾きくらげ</t>
    <rPh sb="0" eb="1">
      <t>カン</t>
    </rPh>
    <phoneticPr fontId="2"/>
  </si>
  <si>
    <t>１１月</t>
  </si>
  <si>
    <t>１２月</t>
  </si>
  <si>
    <t>九州（８）</t>
    <rPh sb="0" eb="2">
      <t>キュウシュウ</t>
    </rPh>
    <phoneticPr fontId="2"/>
  </si>
  <si>
    <t>前年比</t>
    <rPh sb="0" eb="3">
      <t>ゼンネンヒ</t>
    </rPh>
    <phoneticPr fontId="2"/>
  </si>
  <si>
    <r>
      <t>販売単価</t>
    </r>
    <r>
      <rPr>
        <sz val="8"/>
        <color theme="1"/>
        <rFont val="ＭＳ Ｐゴシック"/>
      </rPr>
      <t>（円／㎏）</t>
    </r>
    <rPh sb="0" eb="2">
      <t>ハンバイ</t>
    </rPh>
    <rPh sb="2" eb="4">
      <t>タンカ</t>
    </rPh>
    <rPh sb="5" eb="6">
      <t>エン</t>
    </rPh>
    <phoneticPr fontId="2"/>
  </si>
  <si>
    <r>
      <t>販売金額</t>
    </r>
    <r>
      <rPr>
        <sz val="8"/>
        <color theme="1"/>
        <rFont val="ＭＳ Ｐゴシック"/>
      </rPr>
      <t>（千円）</t>
    </r>
    <rPh sb="0" eb="2">
      <t>ハンバイ</t>
    </rPh>
    <rPh sb="2" eb="4">
      <t>キンガク</t>
    </rPh>
    <rPh sb="5" eb="7">
      <t>センエン</t>
    </rPh>
    <phoneticPr fontId="2"/>
  </si>
  <si>
    <t>こごみ</t>
  </si>
  <si>
    <t>乾しいたけ</t>
    <rPh sb="0" eb="1">
      <t>ホ</t>
    </rPh>
    <phoneticPr fontId="2"/>
  </si>
  <si>
    <t>えぞ雪の下</t>
    <rPh sb="2" eb="3">
      <t>ユキ</t>
    </rPh>
    <rPh sb="4" eb="5">
      <t>シタ</t>
    </rPh>
    <phoneticPr fontId="2"/>
  </si>
  <si>
    <r>
      <t>入荷量（</t>
    </r>
    <r>
      <rPr>
        <sz val="10"/>
        <color theme="1"/>
        <rFont val="ＭＳ Ｐゴシック"/>
      </rPr>
      <t>㎏）</t>
    </r>
    <rPh sb="0" eb="3">
      <t>ニュウカリョウ</t>
    </rPh>
    <phoneticPr fontId="2"/>
  </si>
  <si>
    <t>(ねまがりたけ）</t>
  </si>
  <si>
    <t>わさび</t>
  </si>
  <si>
    <t>わらび</t>
  </si>
  <si>
    <t>① 年・月別 販売単価</t>
    <rPh sb="2" eb="3">
      <t>ネン</t>
    </rPh>
    <rPh sb="4" eb="6">
      <t>ツキベツ</t>
    </rPh>
    <phoneticPr fontId="2"/>
  </si>
  <si>
    <t>ぜんまい</t>
  </si>
  <si>
    <t>６　道外産きのこ類の地域別入荷量及び販売単価、販売金額</t>
  </si>
  <si>
    <t>ふき</t>
  </si>
  <si>
    <t>うど</t>
  </si>
  <si>
    <t>ぎょうじゃ</t>
  </si>
  <si>
    <t>にんにく</t>
  </si>
  <si>
    <t>※H29から｢くり」及び｢くるみ」は北海道特用林産統計で調査対象外なので除く</t>
    <rPh sb="10" eb="11">
      <t>オヨ</t>
    </rPh>
    <rPh sb="18" eb="21">
      <t>ホッカイドウ</t>
    </rPh>
    <rPh sb="21" eb="23">
      <t>トクヨウ</t>
    </rPh>
    <rPh sb="23" eb="25">
      <t>リンサン</t>
    </rPh>
    <rPh sb="25" eb="27">
      <t>トウケイ</t>
    </rPh>
    <rPh sb="28" eb="30">
      <t>チョウサ</t>
    </rPh>
    <rPh sb="30" eb="33">
      <t>タイショウガイ</t>
    </rPh>
    <rPh sb="36" eb="37">
      <t>ノゾ</t>
    </rPh>
    <phoneticPr fontId="2"/>
  </si>
  <si>
    <t>(1) 生しいたけ</t>
    <rPh sb="4" eb="5">
      <t>ナマ</t>
    </rPh>
    <phoneticPr fontId="2"/>
  </si>
  <si>
    <t>Ｈ２６</t>
  </si>
  <si>
    <t>Ｈ２７</t>
  </si>
  <si>
    <t>年</t>
    <rPh sb="0" eb="1">
      <t>ネン</t>
    </rPh>
    <phoneticPr fontId="2"/>
  </si>
  <si>
    <t>北陸</t>
    <rPh sb="0" eb="2">
      <t>ホクリク</t>
    </rPh>
    <phoneticPr fontId="2"/>
  </si>
  <si>
    <t>H25</t>
  </si>
  <si>
    <t>H26</t>
  </si>
  <si>
    <t>H27</t>
  </si>
  <si>
    <t>H28</t>
  </si>
  <si>
    <t>H29</t>
  </si>
  <si>
    <t>(2) なめこ</t>
  </si>
  <si>
    <t>振興局</t>
    <rPh sb="0" eb="3">
      <t>シンコウキョク</t>
    </rPh>
    <phoneticPr fontId="2"/>
  </si>
  <si>
    <t>(3) えのきたけ</t>
  </si>
  <si>
    <t>(4) ひらたけ</t>
  </si>
  <si>
    <t>入荷量（Kg）</t>
    <rPh sb="0" eb="3">
      <t>ニュウカリョウ</t>
    </rPh>
    <phoneticPr fontId="2"/>
  </si>
  <si>
    <t>H29.</t>
  </si>
  <si>
    <t>(7) ぶなしめじ</t>
  </si>
  <si>
    <t>(8) エリンギ</t>
  </si>
  <si>
    <t>徳島、香川、愛媛、高知</t>
    <rPh sb="0" eb="2">
      <t>トクシマ</t>
    </rPh>
    <rPh sb="3" eb="5">
      <t>カガワ</t>
    </rPh>
    <rPh sb="6" eb="8">
      <t>エヒメ</t>
    </rPh>
    <rPh sb="9" eb="11">
      <t>コウチ</t>
    </rPh>
    <phoneticPr fontId="2"/>
  </si>
  <si>
    <t>(9) 乾しいたけ</t>
    <rPh sb="4" eb="5">
      <t>ホ</t>
    </rPh>
    <phoneticPr fontId="2"/>
  </si>
  <si>
    <t>-</t>
  </si>
  <si>
    <t>(10) 乾きくらげ</t>
    <rPh sb="5" eb="6">
      <t>ホ</t>
    </rPh>
    <phoneticPr fontId="2"/>
  </si>
  <si>
    <t>(11) 生きくらげ</t>
    <rPh sb="5" eb="6">
      <t>ナマ</t>
    </rPh>
    <phoneticPr fontId="2"/>
  </si>
  <si>
    <t>(12)　えぞ雪の下</t>
    <rPh sb="7" eb="8">
      <t>ユキ</t>
    </rPh>
    <rPh sb="9" eb="10">
      <t>シタ</t>
    </rPh>
    <phoneticPr fontId="2"/>
  </si>
  <si>
    <t>- 18　-</t>
  </si>
  <si>
    <t>（上段：数量 - kg、中段：単価 - 円、下段：金額 - 千円）</t>
  </si>
  <si>
    <t>計</t>
    <rPh sb="0" eb="1">
      <t>ケイ</t>
    </rPh>
    <phoneticPr fontId="2"/>
  </si>
  <si>
    <t>空知</t>
    <rPh sb="0" eb="2">
      <t>ソラチ</t>
    </rPh>
    <phoneticPr fontId="2"/>
  </si>
  <si>
    <t>石狩</t>
    <rPh sb="0" eb="2">
      <t>イシカリ</t>
    </rPh>
    <phoneticPr fontId="2"/>
  </si>
  <si>
    <t>後志</t>
    <rPh sb="0" eb="2">
      <t>シリベシ</t>
    </rPh>
    <phoneticPr fontId="2"/>
  </si>
  <si>
    <t>上川</t>
    <rPh sb="0" eb="2">
      <t>カミカワ</t>
    </rPh>
    <phoneticPr fontId="2"/>
  </si>
  <si>
    <t>十勝</t>
    <rPh sb="0" eb="2">
      <t>トカチ</t>
    </rPh>
    <phoneticPr fontId="2"/>
  </si>
  <si>
    <t>釧路</t>
    <rPh sb="0" eb="2">
      <t>クシロ</t>
    </rPh>
    <phoneticPr fontId="2"/>
  </si>
  <si>
    <t>販売金額</t>
    <rPh sb="0" eb="2">
      <t>ハンバイ</t>
    </rPh>
    <rPh sb="2" eb="4">
      <t>キンガク</t>
    </rPh>
    <phoneticPr fontId="2"/>
  </si>
  <si>
    <t>乾しいたけ</t>
    <rPh sb="0" eb="1">
      <t>カン</t>
    </rPh>
    <phoneticPr fontId="2"/>
  </si>
  <si>
    <t>地域</t>
    <rPh sb="0" eb="2">
      <t>チイキ</t>
    </rPh>
    <phoneticPr fontId="2"/>
  </si>
  <si>
    <t>南関東</t>
    <rPh sb="0" eb="1">
      <t>ミナミ</t>
    </rPh>
    <rPh sb="1" eb="3">
      <t>カントウ</t>
    </rPh>
    <phoneticPr fontId="2"/>
  </si>
  <si>
    <t>北関東
・甲信越</t>
    <rPh sb="0" eb="1">
      <t>キタ</t>
    </rPh>
    <rPh sb="1" eb="3">
      <t>カントウ</t>
    </rPh>
    <rPh sb="5" eb="8">
      <t>コウシンエツ</t>
    </rPh>
    <phoneticPr fontId="2"/>
  </si>
  <si>
    <t>東海</t>
    <rPh sb="0" eb="2">
      <t>トウカイ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</si>
  <si>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</si>
  <si>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</si>
  <si>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注1：乾しいたけ、乾きくらげ、生きくらげ、えぞ雪の下は、道外産の流通なし</t>
    <rPh sb="0" eb="1">
      <t>チュウ</t>
    </rPh>
    <rPh sb="3" eb="4">
      <t>カン</t>
    </rPh>
    <rPh sb="9" eb="10">
      <t>カン</t>
    </rPh>
    <rPh sb="15" eb="16">
      <t>ナマ</t>
    </rPh>
    <rPh sb="23" eb="24">
      <t>ユキ</t>
    </rPh>
    <rPh sb="25" eb="26">
      <t>シタ</t>
    </rPh>
    <rPh sb="28" eb="30">
      <t>ドウガイ</t>
    </rPh>
    <rPh sb="30" eb="31">
      <t>サン</t>
    </rPh>
    <rPh sb="32" eb="34">
      <t>リュウツウ</t>
    </rPh>
    <phoneticPr fontId="2"/>
  </si>
  <si>
    <t>地域区分</t>
    <rPh sb="0" eb="2">
      <t>チイキ</t>
    </rPh>
    <rPh sb="2" eb="4">
      <t>クブン</t>
    </rPh>
    <phoneticPr fontId="2"/>
  </si>
  <si>
    <t>都府県</t>
    <rPh sb="0" eb="3">
      <t>トフケン</t>
    </rPh>
    <phoneticPr fontId="2"/>
  </si>
  <si>
    <t>東北（６）</t>
    <rPh sb="0" eb="2">
      <t>トウホク</t>
    </rPh>
    <phoneticPr fontId="2"/>
  </si>
  <si>
    <t>青森、岩手、宮城、秋田、山形、福島</t>
    <rPh sb="0" eb="2">
      <t>アオモリ</t>
    </rPh>
    <rPh sb="3" eb="5">
      <t>イワテ</t>
    </rPh>
    <rPh sb="6" eb="8">
      <t>ミヤギ</t>
    </rPh>
    <rPh sb="9" eb="11">
      <t>アキタ</t>
    </rPh>
    <rPh sb="12" eb="14">
      <t>ヤマガタ</t>
    </rPh>
    <rPh sb="15" eb="17">
      <t>フクシマ</t>
    </rPh>
    <phoneticPr fontId="2"/>
  </si>
  <si>
    <t>南関東（４）</t>
    <rPh sb="0" eb="1">
      <t>ミナミ</t>
    </rPh>
    <rPh sb="1" eb="3">
      <t>カントウ</t>
    </rPh>
    <phoneticPr fontId="2"/>
  </si>
  <si>
    <t>北関東・甲信越（５）</t>
    <rPh sb="0" eb="1">
      <t>キタ</t>
    </rPh>
    <rPh sb="1" eb="3">
      <t>カントウ</t>
    </rPh>
    <rPh sb="4" eb="7">
      <t>コウシンエツ</t>
    </rPh>
    <phoneticPr fontId="2"/>
  </si>
  <si>
    <t>茨城、栃木、群馬、山梨、長野</t>
    <rPh sb="0" eb="2">
      <t>イバラキ</t>
    </rPh>
    <rPh sb="3" eb="5">
      <t>トチギ</t>
    </rPh>
    <rPh sb="6" eb="8">
      <t>グンマ</t>
    </rPh>
    <rPh sb="9" eb="11">
      <t>ヤマナシ</t>
    </rPh>
    <rPh sb="12" eb="14">
      <t>ナガノ</t>
    </rPh>
    <phoneticPr fontId="2"/>
  </si>
  <si>
    <t>北陸（４）</t>
    <rPh sb="0" eb="2">
      <t>ホクリク</t>
    </rPh>
    <phoneticPr fontId="2"/>
  </si>
  <si>
    <t>新潟、富山、石川、福井</t>
    <rPh sb="0" eb="2">
      <t>ニイガタ</t>
    </rPh>
    <rPh sb="3" eb="5">
      <t>トヤマ</t>
    </rPh>
    <rPh sb="6" eb="8">
      <t>イシカワ</t>
    </rPh>
    <rPh sb="9" eb="11">
      <t>フクイ</t>
    </rPh>
    <phoneticPr fontId="2"/>
  </si>
  <si>
    <t>近畿（６）</t>
    <rPh sb="0" eb="2">
      <t>キンキ</t>
    </rPh>
    <phoneticPr fontId="2"/>
  </si>
  <si>
    <t>中国（５）</t>
    <rPh sb="0" eb="2">
      <t>チュウゴク</t>
    </rPh>
    <phoneticPr fontId="2"/>
  </si>
  <si>
    <t>鳥取、島根、岡山、広島、山口</t>
    <rPh sb="0" eb="2">
      <t>トットリ</t>
    </rPh>
    <rPh sb="3" eb="5">
      <t>シマネ</t>
    </rPh>
    <rPh sb="6" eb="8">
      <t>オカヤマ</t>
    </rPh>
    <rPh sb="9" eb="11">
      <t>ヒロシマ</t>
    </rPh>
    <rPh sb="12" eb="14">
      <t>ヤマグチ</t>
    </rPh>
    <phoneticPr fontId="2"/>
  </si>
  <si>
    <t>四国（４）</t>
    <rPh sb="0" eb="2">
      <t>シコク</t>
    </rPh>
    <phoneticPr fontId="2"/>
  </si>
  <si>
    <t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</si>
</sst>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1">
    <numFmt numFmtId="186" formatCode="#,##0.0;&quot;△ &quot;#,##0.0"/>
    <numFmt numFmtId="183" formatCode="#,##0.0_ "/>
    <numFmt numFmtId="180" formatCode="#,##0;&quot;△ &quot;#,##0"/>
    <numFmt numFmtId="182" formatCode="#,##0\ ;&quot;△ &quot;#,##0"/>
    <numFmt numFmtId="181" formatCode="#,##0_ "/>
    <numFmt numFmtId="177" formatCode="#,##0_);\(#,##0\)"/>
    <numFmt numFmtId="179" formatCode="0.0%"/>
    <numFmt numFmtId="178" formatCode="0.0;&quot;△ &quot;0.0"/>
    <numFmt numFmtId="184" formatCode="0.0_ "/>
    <numFmt numFmtId="185" formatCode="0.0_);[Red]\(0.0\)"/>
    <numFmt numFmtId="176" formatCode="0_ "/>
  </numFmts>
  <fonts count="29">
    <font>
      <sz val="11"/>
      <color auto="1"/>
      <name val="ＭＳ Ｐゴシック"/>
    </font>
    <font>
      <sz val="11"/>
      <color theme="1"/>
      <name val="ＭＳ Ｐゴシック"/>
    </font>
    <font>
      <sz val="6"/>
      <color auto="1"/>
      <name val="ＭＳ Ｐゴシック"/>
    </font>
    <font>
      <sz val="24"/>
      <color theme="1"/>
      <name val="ＭＳ Ｐゴシック"/>
    </font>
    <font>
      <sz val="20"/>
      <color theme="1"/>
      <name val="ＭＳ Ｐゴシック"/>
    </font>
    <font>
      <sz val="11"/>
      <color rgb="FF002060"/>
      <name val="ＭＳ Ｐゴシック"/>
    </font>
    <font>
      <sz val="14"/>
      <color auto="1"/>
      <name val="ＭＳ Ｐゴシック"/>
    </font>
    <font>
      <b/>
      <sz val="14"/>
      <color auto="1"/>
      <name val="ＭＳ Ｐゴシック"/>
    </font>
    <font>
      <b/>
      <sz val="12"/>
      <color auto="1"/>
      <name val="ＭＳ Ｐゴシック"/>
    </font>
    <font>
      <sz val="12"/>
      <color auto="1"/>
      <name val="ＭＳ Ｐゴシック"/>
    </font>
    <font>
      <sz val="11"/>
      <color auto="1"/>
      <name val="ＭＳ Ｐゴシック"/>
    </font>
    <font>
      <b/>
      <sz val="11"/>
      <color indexed="10"/>
      <name val="ＭＳ Ｐゴシック"/>
    </font>
    <font>
      <sz val="10"/>
      <color theme="1"/>
      <name val="ＭＳ Ｐゴシック"/>
    </font>
    <font>
      <sz val="9"/>
      <color theme="1"/>
      <name val="ＭＳ Ｐゴシック"/>
    </font>
    <font>
      <sz val="8"/>
      <color theme="1"/>
      <name val="ＭＳ Ｐゴシック"/>
    </font>
    <font>
      <b/>
      <sz val="16"/>
      <color auto="1"/>
      <name val="ＭＳ Ｐゴシック"/>
    </font>
    <font>
      <b/>
      <sz val="14"/>
      <color theme="1"/>
      <name val="ＭＳ Ｐゴシック"/>
    </font>
    <font>
      <sz val="14"/>
      <color theme="1"/>
      <name val="ＭＳ Ｐゴシック"/>
    </font>
    <font>
      <b/>
      <sz val="16"/>
      <color theme="1"/>
      <name val="ＭＳ Ｐゴシック"/>
    </font>
    <font>
      <sz val="12"/>
      <color theme="1"/>
      <name val="ＭＳ Ｐゴシック"/>
    </font>
    <font>
      <b/>
      <sz val="11"/>
      <color auto="1"/>
      <name val="ＭＳ Ｐゴシック"/>
    </font>
    <font>
      <sz val="9"/>
      <color auto="1"/>
      <name val="ＭＳ Ｐゴシック"/>
    </font>
    <font>
      <sz val="18"/>
      <color theme="1"/>
      <name val="ＭＳ Ｐゴシック"/>
    </font>
    <font>
      <sz val="12"/>
      <color auto="1"/>
      <name val="ＭＳ ゴシック"/>
    </font>
    <font>
      <sz val="16"/>
      <color theme="1"/>
      <name val="ＭＳ Ｐゴシック"/>
    </font>
    <font>
      <sz val="9"/>
      <color auto="1"/>
      <name val="ＭＳ ゴシック"/>
    </font>
    <font>
      <sz val="8"/>
      <color indexed="8"/>
      <name val="ＭＳ Ｐゴシック"/>
    </font>
    <font>
      <sz val="10"/>
      <color indexed="8"/>
      <name val="ＭＳ Ｐゴシック"/>
    </font>
    <font>
      <sz val="9"/>
      <color indexed="8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double">
        <color indexed="64"/>
      </top>
      <bottom/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hair">
        <color auto="1"/>
      </bottom>
      <diagonal style="hair">
        <color indexed="64"/>
      </diagonal>
    </border>
    <border diagonalDown="1">
      <left style="thin">
        <color indexed="64"/>
      </left>
      <right/>
      <top style="hair">
        <color auto="1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auto="1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hair">
        <color auto="1"/>
      </bottom>
      <diagonal style="hair">
        <color indexed="64"/>
      </diagonal>
    </border>
    <border diagonalDown="1">
      <left/>
      <right/>
      <top style="hair">
        <color auto="1"/>
      </top>
      <bottom style="thin">
        <color indexed="64"/>
      </bottom>
      <diagonal style="hair">
        <color indexed="64"/>
      </diagonal>
    </border>
    <border diagonalDown="1">
      <left/>
      <right/>
      <top style="hair">
        <color auto="1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hair">
        <color auto="1"/>
      </bottom>
      <diagonal style="hair">
        <color indexed="64"/>
      </diagonal>
    </border>
    <border diagonalDown="1">
      <left/>
      <right style="thin">
        <color indexed="64"/>
      </right>
      <top style="hair">
        <color auto="1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auto="1"/>
      </top>
      <bottom style="double">
        <color indexed="64"/>
      </bottom>
      <diagonal style="hair">
        <color indexed="64"/>
      </diagonal>
    </border>
    <border>
      <left style="hair">
        <color auto="1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/>
      <top style="thin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4"/>
      </left>
      <right style="hair">
        <color auto="1"/>
      </right>
      <top/>
      <bottom/>
      <diagonal/>
    </border>
    <border>
      <left style="double">
        <color indexed="64"/>
      </left>
      <right style="hair">
        <color auto="1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0" fillId="0" borderId="0" applyFill="0" applyBorder="0" applyAlignment="0" applyProtection="0"/>
  </cellStyleXfs>
  <cellXfs count="46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textRotation="255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9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top" shrinkToFit="1"/>
    </xf>
    <xf numFmtId="0" fontId="0" fillId="0" borderId="0" xfId="0" applyBorder="1" applyAlignment="1">
      <alignment vertical="top" shrinkToFit="1"/>
    </xf>
    <xf numFmtId="0" fontId="0" fillId="0" borderId="2" xfId="0" applyBorder="1" applyAlignment="1">
      <alignment vertical="top" shrinkToFit="1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shrinkToFi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vertical="center"/>
    </xf>
    <xf numFmtId="38" fontId="0" fillId="2" borderId="4" xfId="6" applyFont="1" applyFill="1" applyBorder="1" applyAlignment="1">
      <alignment vertical="center"/>
    </xf>
    <xf numFmtId="1" fontId="0" fillId="2" borderId="4" xfId="0" applyNumberFormat="1" applyFill="1" applyBorder="1" applyAlignment="1">
      <alignment vertical="center"/>
    </xf>
    <xf numFmtId="38" fontId="0" fillId="3" borderId="4" xfId="6" applyFont="1" applyFill="1" applyBorder="1" applyAlignment="1">
      <alignment vertical="center"/>
    </xf>
    <xf numFmtId="38" fontId="0" fillId="2" borderId="0" xfId="6" applyFont="1" applyFill="1" applyBorder="1" applyAlignment="1">
      <alignment vertical="center"/>
    </xf>
    <xf numFmtId="0" fontId="11" fillId="0" borderId="0" xfId="0" applyFont="1" applyAlignment="1">
      <alignment vertical="center"/>
    </xf>
    <xf numFmtId="1" fontId="0" fillId="3" borderId="4" xfId="0" applyNumberFormat="1" applyFill="1" applyBorder="1" applyAlignment="1">
      <alignment vertical="center"/>
    </xf>
    <xf numFmtId="0" fontId="0" fillId="0" borderId="0" xfId="0" applyAlignment="1">
      <alignment vertical="top"/>
    </xf>
    <xf numFmtId="38" fontId="0" fillId="0" borderId="0" xfId="6" applyFont="1" applyAlignment="1">
      <alignment vertical="center"/>
    </xf>
    <xf numFmtId="176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1" fillId="0" borderId="0" xfId="4" applyFont="1" applyFill="1" applyAlignment="1"/>
    <xf numFmtId="0" fontId="1" fillId="0" borderId="0" xfId="4" applyFont="1" applyFill="1"/>
    <xf numFmtId="0" fontId="12" fillId="0" borderId="0" xfId="4" applyFont="1" applyFill="1"/>
    <xf numFmtId="0" fontId="13" fillId="0" borderId="0" xfId="4" applyFont="1" applyFill="1" applyAlignment="1">
      <alignment horizontal="center" vertical="center"/>
    </xf>
    <xf numFmtId="0" fontId="14" fillId="0" borderId="0" xfId="4" applyFont="1" applyFill="1"/>
    <xf numFmtId="0" fontId="15" fillId="0" borderId="0" xfId="4" applyFont="1" applyFill="1" applyBorder="1" applyAlignment="1">
      <alignment vertical="center"/>
    </xf>
    <xf numFmtId="0" fontId="16" fillId="0" borderId="0" xfId="4" applyFont="1" applyFill="1" applyAlignment="1">
      <alignment vertical="center"/>
    </xf>
    <xf numFmtId="0" fontId="13" fillId="0" borderId="5" xfId="4" applyFont="1" applyFill="1" applyBorder="1" applyAlignment="1">
      <alignment horizontal="center" vertical="center"/>
    </xf>
    <xf numFmtId="0" fontId="1" fillId="0" borderId="6" xfId="4" applyFill="1" applyBorder="1" applyAlignment="1">
      <alignment horizontal="center" vertical="center"/>
    </xf>
    <xf numFmtId="0" fontId="1" fillId="0" borderId="7" xfId="4" applyFont="1" applyFill="1" applyBorder="1" applyAlignment="1">
      <alignment horizontal="left" vertical="center"/>
    </xf>
    <xf numFmtId="0" fontId="1" fillId="0" borderId="8" xfId="4" applyFont="1" applyFill="1" applyBorder="1" applyAlignment="1">
      <alignment horizontal="left" vertical="center"/>
    </xf>
    <xf numFmtId="0" fontId="1" fillId="0" borderId="9" xfId="4" applyFont="1" applyFill="1" applyBorder="1" applyAlignment="1">
      <alignment horizontal="left" vertical="center"/>
    </xf>
    <xf numFmtId="0" fontId="1" fillId="0" borderId="10" xfId="4" applyFont="1" applyFill="1" applyBorder="1" applyAlignment="1">
      <alignment horizontal="left" vertical="center" wrapText="1"/>
    </xf>
    <xf numFmtId="0" fontId="1" fillId="0" borderId="11" xfId="4" applyFont="1" applyFill="1" applyBorder="1" applyAlignment="1">
      <alignment horizontal="left" vertical="center"/>
    </xf>
    <xf numFmtId="0" fontId="1" fillId="0" borderId="12" xfId="4" applyFont="1" applyFill="1" applyBorder="1" applyAlignment="1">
      <alignment horizontal="left" vertical="center"/>
    </xf>
    <xf numFmtId="0" fontId="14" fillId="0" borderId="0" xfId="4" applyFont="1" applyFill="1" applyAlignment="1"/>
    <xf numFmtId="0" fontId="1" fillId="0" borderId="13" xfId="4" applyFill="1" applyBorder="1" applyAlignment="1">
      <alignment horizontal="center" vertical="center"/>
    </xf>
    <xf numFmtId="0" fontId="1" fillId="0" borderId="14" xfId="4" applyFill="1" applyBorder="1" applyAlignment="1">
      <alignment horizontal="center" vertical="center"/>
    </xf>
    <xf numFmtId="0" fontId="1" fillId="0" borderId="15" xfId="4" applyFont="1" applyFill="1" applyBorder="1" applyAlignment="1">
      <alignment horizontal="left" vertical="center" shrinkToFit="1"/>
    </xf>
    <xf numFmtId="0" fontId="1" fillId="0" borderId="16" xfId="4" applyFont="1" applyFill="1" applyBorder="1" applyAlignment="1">
      <alignment horizontal="left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16" xfId="4" applyFont="1" applyFill="1" applyBorder="1" applyAlignment="1">
      <alignment horizontal="center" vertical="center"/>
    </xf>
    <xf numFmtId="0" fontId="1" fillId="0" borderId="18" xfId="4" applyFont="1" applyFill="1" applyBorder="1" applyAlignment="1">
      <alignment horizontal="left" vertical="center" shrinkToFit="1"/>
    </xf>
    <xf numFmtId="0" fontId="1" fillId="0" borderId="19" xfId="4" applyFont="1" applyFill="1" applyBorder="1" applyAlignment="1">
      <alignment horizontal="center" vertical="center"/>
    </xf>
    <xf numFmtId="0" fontId="1" fillId="0" borderId="16" xfId="4" applyFont="1" applyFill="1" applyBorder="1" applyAlignment="1">
      <alignment horizontal="left" vertical="center" shrinkToFit="1"/>
    </xf>
    <xf numFmtId="0" fontId="1" fillId="0" borderId="20" xfId="4" applyFont="1" applyBorder="1" applyAlignment="1">
      <alignment horizontal="left" vertical="center" shrinkToFit="1"/>
    </xf>
    <xf numFmtId="0" fontId="1" fillId="0" borderId="21" xfId="4" applyFont="1" applyFill="1" applyBorder="1" applyAlignment="1">
      <alignment horizontal="center" vertical="center"/>
    </xf>
    <xf numFmtId="0" fontId="1" fillId="0" borderId="22" xfId="4" applyFont="1" applyFill="1" applyBorder="1" applyAlignment="1">
      <alignment horizontal="center" vertical="center"/>
    </xf>
    <xf numFmtId="0" fontId="1" fillId="0" borderId="20" xfId="4" applyFont="1" applyFill="1" applyBorder="1" applyAlignment="1">
      <alignment vertical="center" shrinkToFit="1"/>
    </xf>
    <xf numFmtId="0" fontId="1" fillId="0" borderId="23" xfId="4" applyFont="1" applyFill="1" applyBorder="1" applyAlignment="1">
      <alignment horizontal="center" vertical="center"/>
    </xf>
    <xf numFmtId="0" fontId="1" fillId="0" borderId="24" xfId="4" applyFont="1" applyBorder="1" applyAlignment="1">
      <alignment horizontal="left" vertical="center" shrinkToFit="1"/>
    </xf>
    <xf numFmtId="0" fontId="1" fillId="0" borderId="25" xfId="4" applyFont="1" applyFill="1" applyBorder="1" applyAlignment="1">
      <alignment horizontal="center" vertical="center"/>
    </xf>
    <xf numFmtId="0" fontId="1" fillId="0" borderId="26" xfId="4" applyFont="1" applyBorder="1" applyAlignment="1">
      <alignment horizontal="left" vertical="center" shrinkToFit="1"/>
    </xf>
    <xf numFmtId="0" fontId="1" fillId="2" borderId="0" xfId="4" applyFont="1" applyFill="1"/>
    <xf numFmtId="0" fontId="1" fillId="0" borderId="7" xfId="4" applyFont="1" applyFill="1" applyBorder="1" applyAlignment="1">
      <alignment horizontal="center" vertical="center" shrinkToFit="1"/>
    </xf>
    <xf numFmtId="0" fontId="1" fillId="0" borderId="27" xfId="4" applyFont="1" applyFill="1" applyBorder="1" applyAlignment="1">
      <alignment horizontal="center" vertical="center" shrinkToFit="1"/>
    </xf>
    <xf numFmtId="177" fontId="17" fillId="0" borderId="28" xfId="4" applyNumberFormat="1" applyFont="1" applyFill="1" applyBorder="1" applyAlignment="1">
      <alignment horizontal="right" vertical="center" shrinkToFit="1"/>
    </xf>
    <xf numFmtId="178" fontId="17" fillId="0" borderId="29" xfId="4" applyNumberFormat="1" applyFont="1" applyFill="1" applyBorder="1" applyAlignment="1">
      <alignment horizontal="center" vertical="center" shrinkToFit="1"/>
    </xf>
    <xf numFmtId="179" fontId="17" fillId="0" borderId="30" xfId="2" applyNumberFormat="1" applyFont="1" applyFill="1" applyBorder="1" applyAlignment="1">
      <alignment horizontal="center" vertical="center" shrinkToFit="1"/>
    </xf>
    <xf numFmtId="180" fontId="17" fillId="0" borderId="7" xfId="4" applyNumberFormat="1" applyFont="1" applyFill="1" applyBorder="1" applyAlignment="1">
      <alignment horizontal="right" vertical="center" shrinkToFit="1"/>
    </xf>
    <xf numFmtId="180" fontId="17" fillId="0" borderId="31" xfId="4" applyNumberFormat="1" applyFont="1" applyFill="1" applyBorder="1" applyAlignment="1">
      <alignment horizontal="right" vertical="center" shrinkToFit="1"/>
    </xf>
    <xf numFmtId="180" fontId="17" fillId="0" borderId="32" xfId="4" applyNumberFormat="1" applyFont="1" applyFill="1" applyBorder="1" applyAlignment="1">
      <alignment horizontal="right" vertical="center" shrinkToFit="1"/>
    </xf>
    <xf numFmtId="0" fontId="17" fillId="0" borderId="33" xfId="4" applyFont="1" applyFill="1" applyBorder="1" applyAlignment="1">
      <alignment shrinkToFit="1"/>
    </xf>
    <xf numFmtId="0" fontId="17" fillId="0" borderId="34" xfId="4" applyFont="1" applyFill="1" applyBorder="1" applyAlignment="1">
      <alignment shrinkToFit="1"/>
    </xf>
    <xf numFmtId="180" fontId="17" fillId="0" borderId="35" xfId="4" applyNumberFormat="1" applyFont="1" applyFill="1" applyBorder="1" applyAlignment="1">
      <alignment horizontal="right" vertical="center" shrinkToFit="1"/>
    </xf>
    <xf numFmtId="180" fontId="17" fillId="0" borderId="28" xfId="4" applyNumberFormat="1" applyFont="1" applyFill="1" applyBorder="1" applyAlignment="1">
      <alignment horizontal="right" vertical="center" shrinkToFit="1"/>
    </xf>
    <xf numFmtId="178" fontId="17" fillId="0" borderId="36" xfId="4" applyNumberFormat="1" applyFont="1" applyFill="1" applyBorder="1" applyAlignment="1">
      <alignment horizontal="center" vertical="center" shrinkToFit="1"/>
    </xf>
    <xf numFmtId="180" fontId="17" fillId="0" borderId="37" xfId="4" applyNumberFormat="1" applyFont="1" applyFill="1" applyBorder="1" applyAlignment="1">
      <alignment horizontal="right" vertical="center" shrinkToFit="1"/>
    </xf>
    <xf numFmtId="178" fontId="17" fillId="0" borderId="30" xfId="4" applyNumberFormat="1" applyFont="1" applyFill="1" applyBorder="1" applyAlignment="1">
      <alignment horizontal="center" vertical="center" shrinkToFit="1"/>
    </xf>
    <xf numFmtId="0" fontId="1" fillId="0" borderId="38" xfId="4" applyFont="1" applyFill="1" applyBorder="1" applyAlignment="1">
      <alignment horizontal="center" vertical="center" shrinkToFit="1"/>
    </xf>
    <xf numFmtId="0" fontId="1" fillId="0" borderId="39" xfId="4" applyFont="1" applyFill="1" applyBorder="1" applyAlignment="1">
      <alignment horizontal="center" vertical="center" shrinkToFit="1"/>
    </xf>
    <xf numFmtId="180" fontId="17" fillId="0" borderId="40" xfId="4" applyNumberFormat="1" applyFont="1" applyFill="1" applyBorder="1" applyAlignment="1">
      <alignment horizontal="right" vertical="center" shrinkToFit="1"/>
    </xf>
    <xf numFmtId="179" fontId="17" fillId="0" borderId="41" xfId="4" applyNumberFormat="1" applyFont="1" applyFill="1" applyBorder="1" applyAlignment="1">
      <alignment horizontal="center" vertical="center" shrinkToFit="1"/>
    </xf>
    <xf numFmtId="179" fontId="17" fillId="0" borderId="42" xfId="2" applyNumberFormat="1" applyFont="1" applyFill="1" applyBorder="1" applyAlignment="1">
      <alignment horizontal="center" vertical="center" shrinkToFit="1"/>
    </xf>
    <xf numFmtId="0" fontId="17" fillId="0" borderId="43" xfId="4" applyFont="1" applyFill="1" applyBorder="1" applyAlignment="1">
      <alignment shrinkToFit="1"/>
    </xf>
    <xf numFmtId="0" fontId="17" fillId="0" borderId="44" xfId="4" applyFont="1" applyFill="1" applyBorder="1" applyAlignment="1">
      <alignment shrinkToFit="1"/>
    </xf>
    <xf numFmtId="0" fontId="17" fillId="0" borderId="45" xfId="4" applyFont="1" applyFill="1" applyBorder="1" applyAlignment="1">
      <alignment shrinkToFit="1"/>
    </xf>
    <xf numFmtId="180" fontId="17" fillId="0" borderId="46" xfId="4" applyNumberFormat="1" applyFont="1" applyFill="1" applyBorder="1" applyAlignment="1">
      <alignment horizontal="right" vertical="center" shrinkToFit="1"/>
    </xf>
    <xf numFmtId="180" fontId="17" fillId="0" borderId="38" xfId="4" applyNumberFormat="1" applyFont="1" applyFill="1" applyBorder="1" applyAlignment="1">
      <alignment horizontal="right" vertical="center" shrinkToFit="1"/>
    </xf>
    <xf numFmtId="179" fontId="17" fillId="0" borderId="47" xfId="4" applyNumberFormat="1" applyFont="1" applyFill="1" applyBorder="1" applyAlignment="1">
      <alignment horizontal="center" vertical="center" shrinkToFit="1"/>
    </xf>
    <xf numFmtId="180" fontId="17" fillId="0" borderId="48" xfId="4" applyNumberFormat="1" applyFont="1" applyFill="1" applyBorder="1" applyAlignment="1">
      <alignment horizontal="right" vertical="center" shrinkToFit="1"/>
    </xf>
    <xf numFmtId="180" fontId="17" fillId="0" borderId="49" xfId="4" applyNumberFormat="1" applyFont="1" applyFill="1" applyBorder="1" applyAlignment="1">
      <alignment horizontal="right" vertical="center" shrinkToFit="1"/>
    </xf>
    <xf numFmtId="0" fontId="1" fillId="0" borderId="20" xfId="4" applyFont="1" applyFill="1" applyBorder="1" applyAlignment="1">
      <alignment horizontal="center" vertical="center" shrinkToFit="1"/>
    </xf>
    <xf numFmtId="0" fontId="1" fillId="0" borderId="3" xfId="4" applyFont="1" applyFill="1" applyBorder="1" applyAlignment="1">
      <alignment horizontal="center" vertical="center" shrinkToFit="1"/>
    </xf>
    <xf numFmtId="181" fontId="17" fillId="0" borderId="50" xfId="2" applyNumberFormat="1" applyFont="1" applyFill="1" applyBorder="1" applyAlignment="1">
      <alignment horizontal="right" vertical="center" shrinkToFit="1"/>
    </xf>
    <xf numFmtId="178" fontId="17" fillId="0" borderId="21" xfId="2" applyNumberFormat="1" applyFont="1" applyFill="1" applyBorder="1" applyAlignment="1">
      <alignment horizontal="center" vertical="center" shrinkToFit="1"/>
    </xf>
    <xf numFmtId="178" fontId="17" fillId="0" borderId="22" xfId="2" applyNumberFormat="1" applyFont="1" applyFill="1" applyBorder="1" applyAlignment="1">
      <alignment horizontal="center" vertical="center" shrinkToFit="1"/>
    </xf>
    <xf numFmtId="0" fontId="17" fillId="0" borderId="51" xfId="4" applyFont="1" applyFill="1" applyBorder="1" applyAlignment="1">
      <alignment shrinkToFit="1"/>
    </xf>
    <xf numFmtId="0" fontId="17" fillId="0" borderId="52" xfId="4" applyFont="1" applyFill="1" applyBorder="1" applyAlignment="1">
      <alignment shrinkToFit="1"/>
    </xf>
    <xf numFmtId="0" fontId="17" fillId="0" borderId="53" xfId="4" applyFont="1" applyFill="1" applyBorder="1" applyAlignment="1">
      <alignment shrinkToFit="1"/>
    </xf>
    <xf numFmtId="179" fontId="17" fillId="0" borderId="22" xfId="2" applyNumberFormat="1" applyFont="1" applyFill="1" applyBorder="1" applyAlignment="1">
      <alignment horizontal="center" vertical="center" shrinkToFit="1"/>
    </xf>
    <xf numFmtId="178" fontId="17" fillId="0" borderId="23" xfId="2" applyNumberFormat="1" applyFont="1" applyFill="1" applyBorder="1" applyAlignment="1">
      <alignment horizontal="center" vertical="center" shrinkToFit="1"/>
    </xf>
    <xf numFmtId="181" fontId="17" fillId="0" borderId="54" xfId="2" applyNumberFormat="1" applyFont="1" applyFill="1" applyBorder="1" applyAlignment="1">
      <alignment horizontal="right" vertical="center" shrinkToFit="1"/>
    </xf>
    <xf numFmtId="178" fontId="17" fillId="0" borderId="25" xfId="2" applyNumberFormat="1" applyFont="1" applyFill="1" applyBorder="1" applyAlignment="1">
      <alignment horizontal="center" vertical="center" shrinkToFit="1"/>
    </xf>
    <xf numFmtId="181" fontId="17" fillId="0" borderId="55" xfId="2" applyNumberFormat="1" applyFont="1" applyFill="1" applyBorder="1" applyAlignment="1">
      <alignment horizontal="right" vertical="center" shrinkToFit="1"/>
    </xf>
    <xf numFmtId="179" fontId="17" fillId="0" borderId="23" xfId="2" applyNumberFormat="1" applyFont="1" applyFill="1" applyBorder="1" applyAlignment="1">
      <alignment horizontal="center" vertical="center" shrinkToFit="1"/>
    </xf>
    <xf numFmtId="0" fontId="1" fillId="0" borderId="7" xfId="4" applyFont="1" applyFill="1" applyBorder="1" applyAlignment="1">
      <alignment horizontal="center" vertical="center"/>
    </xf>
    <xf numFmtId="182" fontId="17" fillId="0" borderId="28" xfId="4" applyNumberFormat="1" applyFont="1" applyFill="1" applyBorder="1" applyAlignment="1">
      <alignment horizontal="right" vertical="center" shrinkToFit="1"/>
    </xf>
    <xf numFmtId="178" fontId="17" fillId="0" borderId="29" xfId="4" applyNumberFormat="1" applyFont="1" applyFill="1" applyBorder="1" applyAlignment="1">
      <alignment horizontal="right" vertical="center" shrinkToFit="1"/>
    </xf>
    <xf numFmtId="182" fontId="17" fillId="0" borderId="56" xfId="4" applyNumberFormat="1" applyFont="1" applyFill="1" applyBorder="1" applyAlignment="1">
      <alignment horizontal="right" vertical="center" shrinkToFit="1"/>
    </xf>
    <xf numFmtId="180" fontId="17" fillId="0" borderId="57" xfId="4" applyNumberFormat="1" applyFont="1" applyFill="1" applyBorder="1" applyAlignment="1">
      <alignment horizontal="right" vertical="center" shrinkToFit="1"/>
    </xf>
    <xf numFmtId="180" fontId="17" fillId="0" borderId="58" xfId="4" applyNumberFormat="1" applyFont="1" applyFill="1" applyBorder="1" applyAlignment="1">
      <alignment horizontal="right" vertical="center" shrinkToFit="1"/>
    </xf>
    <xf numFmtId="182" fontId="17" fillId="0" borderId="35" xfId="4" applyNumberFormat="1" applyFont="1" applyFill="1" applyBorder="1" applyAlignment="1">
      <alignment horizontal="right" vertical="center" shrinkToFit="1"/>
    </xf>
    <xf numFmtId="182" fontId="17" fillId="0" borderId="31" xfId="4" applyNumberFormat="1" applyFont="1" applyFill="1" applyBorder="1" applyAlignment="1">
      <alignment horizontal="right" vertical="center" shrinkToFit="1"/>
    </xf>
    <xf numFmtId="178" fontId="17" fillId="0" borderId="36" xfId="4" applyNumberFormat="1" applyFont="1" applyFill="1" applyBorder="1" applyAlignment="1">
      <alignment horizontal="right" vertical="center" shrinkToFit="1"/>
    </xf>
    <xf numFmtId="182" fontId="17" fillId="0" borderId="37" xfId="4" applyNumberFormat="1" applyFont="1" applyFill="1" applyBorder="1" applyAlignment="1">
      <alignment horizontal="right" vertical="center" shrinkToFit="1"/>
    </xf>
    <xf numFmtId="178" fontId="17" fillId="0" borderId="30" xfId="4" applyNumberFormat="1" applyFont="1" applyFill="1" applyBorder="1" applyAlignment="1">
      <alignment horizontal="right" vertical="center" shrinkToFit="1"/>
    </xf>
    <xf numFmtId="182" fontId="17" fillId="0" borderId="10" xfId="4" applyNumberFormat="1" applyFont="1" applyFill="1" applyBorder="1" applyAlignment="1">
      <alignment horizontal="right" vertical="center" shrinkToFit="1"/>
    </xf>
    <xf numFmtId="178" fontId="17" fillId="0" borderId="59" xfId="4" applyNumberFormat="1" applyFont="1" applyFill="1" applyBorder="1" applyAlignment="1">
      <alignment horizontal="right" vertical="center" shrinkToFit="1"/>
    </xf>
    <xf numFmtId="41" fontId="12" fillId="0" borderId="35" xfId="4" applyNumberFormat="1" applyFont="1" applyFill="1" applyBorder="1" applyAlignment="1">
      <alignment horizontal="center" vertical="center"/>
    </xf>
    <xf numFmtId="38" fontId="17" fillId="0" borderId="30" xfId="2" applyFont="1" applyFill="1" applyBorder="1" applyAlignment="1">
      <alignment horizontal="center" vertical="center" shrinkToFit="1"/>
    </xf>
    <xf numFmtId="41" fontId="12" fillId="0" borderId="28" xfId="4" applyNumberFormat="1" applyFont="1" applyFill="1" applyBorder="1" applyAlignment="1">
      <alignment horizontal="center" vertical="center"/>
    </xf>
    <xf numFmtId="178" fontId="17" fillId="0" borderId="59" xfId="4" applyNumberFormat="1" applyFont="1" applyFill="1" applyBorder="1" applyAlignment="1">
      <alignment horizontal="center" vertical="center" shrinkToFit="1"/>
    </xf>
    <xf numFmtId="41" fontId="12" fillId="0" borderId="35" xfId="4" applyNumberFormat="1" applyFont="1" applyFill="1" applyBorder="1" applyAlignment="1">
      <alignment vertical="center"/>
    </xf>
    <xf numFmtId="178" fontId="17" fillId="0" borderId="29" xfId="4" applyNumberFormat="1" applyFont="1" applyFill="1" applyBorder="1" applyAlignment="1">
      <alignment vertical="center" shrinkToFit="1"/>
    </xf>
    <xf numFmtId="38" fontId="17" fillId="0" borderId="30" xfId="2" applyFont="1" applyFill="1" applyBorder="1" applyAlignment="1">
      <alignment vertical="center" shrinkToFit="1"/>
    </xf>
    <xf numFmtId="41" fontId="12" fillId="0" borderId="28" xfId="4" applyNumberFormat="1" applyFont="1" applyFill="1" applyBorder="1" applyAlignment="1">
      <alignment vertical="center"/>
    </xf>
    <xf numFmtId="178" fontId="17" fillId="0" borderId="59" xfId="4" applyNumberFormat="1" applyFont="1" applyFill="1" applyBorder="1" applyAlignment="1">
      <alignment vertical="center" shrinkToFit="1"/>
    </xf>
    <xf numFmtId="178" fontId="17" fillId="0" borderId="36" xfId="4" applyNumberFormat="1" applyFont="1" applyFill="1" applyBorder="1" applyAlignment="1">
      <alignment vertical="center" shrinkToFit="1"/>
    </xf>
    <xf numFmtId="0" fontId="1" fillId="0" borderId="38" xfId="4" applyFont="1" applyFill="1" applyBorder="1" applyAlignment="1">
      <alignment horizontal="center" vertical="center"/>
    </xf>
    <xf numFmtId="182" fontId="17" fillId="0" borderId="40" xfId="4" applyNumberFormat="1" applyFont="1" applyFill="1" applyBorder="1" applyAlignment="1">
      <alignment horizontal="right" vertical="center" shrinkToFit="1"/>
    </xf>
    <xf numFmtId="9" fontId="17" fillId="0" borderId="41" xfId="4" applyNumberFormat="1" applyFont="1" applyFill="1" applyBorder="1" applyAlignment="1">
      <alignment horizontal="center" vertical="center" shrinkToFit="1"/>
    </xf>
    <xf numFmtId="0" fontId="17" fillId="0" borderId="60" xfId="4" applyFont="1" applyFill="1" applyBorder="1" applyAlignment="1">
      <alignment shrinkToFit="1"/>
    </xf>
    <xf numFmtId="0" fontId="17" fillId="0" borderId="61" xfId="4" applyFont="1" applyFill="1" applyBorder="1" applyAlignment="1">
      <alignment shrinkToFit="1"/>
    </xf>
    <xf numFmtId="182" fontId="17" fillId="0" borderId="46" xfId="4" applyNumberFormat="1" applyFont="1" applyFill="1" applyBorder="1" applyAlignment="1">
      <alignment horizontal="right" vertical="center" shrinkToFit="1"/>
    </xf>
    <xf numFmtId="182" fontId="17" fillId="0" borderId="48" xfId="4" applyNumberFormat="1" applyFont="1" applyFill="1" applyBorder="1" applyAlignment="1">
      <alignment horizontal="right" vertical="center" shrinkToFit="1"/>
    </xf>
    <xf numFmtId="0" fontId="17" fillId="0" borderId="31" xfId="4" applyNumberFormat="1" applyFont="1" applyFill="1" applyBorder="1" applyAlignment="1">
      <alignment horizontal="right" vertical="center" shrinkToFit="1"/>
    </xf>
    <xf numFmtId="179" fontId="17" fillId="0" borderId="62" xfId="4" applyNumberFormat="1" applyFont="1" applyFill="1" applyBorder="1" applyAlignment="1">
      <alignment horizontal="center" vertical="center" shrinkToFit="1"/>
    </xf>
    <xf numFmtId="41" fontId="12" fillId="0" borderId="46" xfId="4" applyNumberFormat="1" applyFont="1" applyFill="1" applyBorder="1" applyAlignment="1">
      <alignment horizontal="center" vertical="center"/>
    </xf>
    <xf numFmtId="0" fontId="17" fillId="0" borderId="41" xfId="4" applyFont="1" applyFill="1" applyBorder="1" applyAlignment="1">
      <alignment horizontal="center" vertical="center" shrinkToFit="1"/>
    </xf>
    <xf numFmtId="0" fontId="17" fillId="0" borderId="42" xfId="4" applyFont="1" applyFill="1" applyBorder="1" applyAlignment="1">
      <alignment horizontal="center" vertical="center" shrinkToFit="1"/>
    </xf>
    <xf numFmtId="41" fontId="12" fillId="0" borderId="40" xfId="4" applyNumberFormat="1" applyFont="1" applyFill="1" applyBorder="1" applyAlignment="1">
      <alignment horizontal="center" vertical="center"/>
    </xf>
    <xf numFmtId="0" fontId="17" fillId="0" borderId="62" xfId="4" applyFont="1" applyFill="1" applyBorder="1" applyAlignment="1">
      <alignment horizontal="center" vertical="center" shrinkToFit="1"/>
    </xf>
    <xf numFmtId="0" fontId="17" fillId="0" borderId="47" xfId="4" applyFont="1" applyFill="1" applyBorder="1" applyAlignment="1">
      <alignment horizontal="center" vertical="center" shrinkToFit="1"/>
    </xf>
    <xf numFmtId="41" fontId="12" fillId="0" borderId="46" xfId="4" applyNumberFormat="1" applyFont="1" applyFill="1" applyBorder="1" applyAlignment="1">
      <alignment vertical="center"/>
    </xf>
    <xf numFmtId="0" fontId="17" fillId="0" borderId="41" xfId="4" applyFont="1" applyFill="1" applyBorder="1" applyAlignment="1">
      <alignment vertical="center" shrinkToFit="1"/>
    </xf>
    <xf numFmtId="0" fontId="17" fillId="0" borderId="42" xfId="4" applyFont="1" applyFill="1" applyBorder="1" applyAlignment="1">
      <alignment vertical="center" shrinkToFit="1"/>
    </xf>
    <xf numFmtId="41" fontId="12" fillId="0" borderId="40" xfId="4" applyNumberFormat="1" applyFont="1" applyFill="1" applyBorder="1" applyAlignment="1">
      <alignment vertical="center"/>
    </xf>
    <xf numFmtId="0" fontId="17" fillId="0" borderId="62" xfId="4" applyFont="1" applyFill="1" applyBorder="1" applyAlignment="1">
      <alignment vertical="center" shrinkToFit="1"/>
    </xf>
    <xf numFmtId="0" fontId="17" fillId="0" borderId="47" xfId="4" applyFont="1" applyFill="1" applyBorder="1" applyAlignment="1">
      <alignment vertical="center" shrinkToFit="1"/>
    </xf>
    <xf numFmtId="0" fontId="1" fillId="0" borderId="63" xfId="4" applyFont="1" applyFill="1" applyBorder="1" applyAlignment="1">
      <alignment horizontal="center" vertical="center" shrinkToFit="1"/>
    </xf>
    <xf numFmtId="178" fontId="17" fillId="0" borderId="64" xfId="2" applyNumberFormat="1" applyFont="1" applyFill="1" applyBorder="1" applyAlignment="1">
      <alignment horizontal="center" vertical="center" shrinkToFit="1"/>
    </xf>
    <xf numFmtId="178" fontId="17" fillId="0" borderId="65" xfId="2" applyNumberFormat="1" applyFont="1" applyFill="1" applyBorder="1" applyAlignment="1">
      <alignment horizontal="right" vertical="center" shrinkToFit="1"/>
    </xf>
    <xf numFmtId="0" fontId="17" fillId="0" borderId="66" xfId="4" applyFont="1" applyFill="1" applyBorder="1" applyAlignment="1">
      <alignment shrinkToFit="1"/>
    </xf>
    <xf numFmtId="0" fontId="17" fillId="0" borderId="67" xfId="4" applyFont="1" applyFill="1" applyBorder="1" applyAlignment="1">
      <alignment shrinkToFit="1"/>
    </xf>
    <xf numFmtId="179" fontId="17" fillId="0" borderId="65" xfId="2" applyNumberFormat="1" applyFont="1" applyFill="1" applyBorder="1" applyAlignment="1">
      <alignment horizontal="right" vertical="center" shrinkToFit="1"/>
    </xf>
    <xf numFmtId="178" fontId="17" fillId="0" borderId="68" xfId="2" applyNumberFormat="1" applyFont="1" applyFill="1" applyBorder="1" applyAlignment="1">
      <alignment horizontal="center" vertical="center" shrinkToFit="1"/>
    </xf>
    <xf numFmtId="181" fontId="17" fillId="0" borderId="69" xfId="2" applyNumberFormat="1" applyFont="1" applyFill="1" applyBorder="1" applyAlignment="1">
      <alignment horizontal="right" vertical="center" shrinkToFit="1"/>
    </xf>
    <xf numFmtId="178" fontId="17" fillId="0" borderId="70" xfId="2" applyNumberFormat="1" applyFont="1" applyFill="1" applyBorder="1" applyAlignment="1">
      <alignment horizontal="center" vertical="center" shrinkToFit="1"/>
    </xf>
    <xf numFmtId="181" fontId="17" fillId="0" borderId="71" xfId="2" applyNumberFormat="1" applyFont="1" applyFill="1" applyBorder="1" applyAlignment="1">
      <alignment horizontal="right" vertical="center" shrinkToFit="1"/>
    </xf>
    <xf numFmtId="178" fontId="17" fillId="0" borderId="65" xfId="2" applyNumberFormat="1" applyFont="1" applyFill="1" applyBorder="1" applyAlignment="1">
      <alignment horizontal="center" vertical="center" shrinkToFit="1"/>
    </xf>
    <xf numFmtId="41" fontId="12" fillId="0" borderId="72" xfId="4" applyNumberFormat="1" applyFont="1" applyFill="1" applyBorder="1" applyAlignment="1">
      <alignment horizontal="center" vertical="center"/>
    </xf>
    <xf numFmtId="41" fontId="12" fillId="0" borderId="71" xfId="4" applyNumberFormat="1" applyFont="1" applyFill="1" applyBorder="1" applyAlignment="1">
      <alignment horizontal="center" vertical="center"/>
    </xf>
    <xf numFmtId="41" fontId="12" fillId="0" borderId="72" xfId="4" applyNumberFormat="1" applyFont="1" applyFill="1" applyBorder="1" applyAlignment="1">
      <alignment vertical="center"/>
    </xf>
    <xf numFmtId="178" fontId="17" fillId="0" borderId="64" xfId="2" applyNumberFormat="1" applyFont="1" applyFill="1" applyBorder="1" applyAlignment="1">
      <alignment vertical="center" shrinkToFit="1"/>
    </xf>
    <xf numFmtId="178" fontId="17" fillId="0" borderId="65" xfId="2" applyNumberFormat="1" applyFont="1" applyFill="1" applyBorder="1" applyAlignment="1">
      <alignment vertical="center" shrinkToFit="1"/>
    </xf>
    <xf numFmtId="41" fontId="12" fillId="0" borderId="71" xfId="4" applyNumberFormat="1" applyFont="1" applyFill="1" applyBorder="1" applyAlignment="1">
      <alignment vertical="center"/>
    </xf>
    <xf numFmtId="178" fontId="17" fillId="0" borderId="68" xfId="2" applyNumberFormat="1" applyFont="1" applyFill="1" applyBorder="1" applyAlignment="1">
      <alignment vertical="center" shrinkToFit="1"/>
    </xf>
    <xf numFmtId="178" fontId="17" fillId="0" borderId="70" xfId="2" applyNumberFormat="1" applyFont="1" applyFill="1" applyBorder="1" applyAlignment="1">
      <alignment vertical="center" shrinkToFit="1"/>
    </xf>
    <xf numFmtId="0" fontId="1" fillId="0" borderId="73" xfId="4" applyFont="1" applyFill="1" applyBorder="1" applyAlignment="1">
      <alignment horizontal="center" vertical="center" shrinkToFit="1"/>
    </xf>
    <xf numFmtId="0" fontId="1" fillId="0" borderId="74" xfId="4" applyFont="1" applyFill="1" applyBorder="1" applyAlignment="1">
      <alignment horizontal="center" vertical="center" shrinkToFit="1"/>
    </xf>
    <xf numFmtId="180" fontId="17" fillId="0" borderId="75" xfId="4" applyNumberFormat="1" applyFont="1" applyFill="1" applyBorder="1" applyAlignment="1">
      <alignment horizontal="right" vertical="center" shrinkToFit="1"/>
    </xf>
    <xf numFmtId="178" fontId="17" fillId="0" borderId="76" xfId="4" applyNumberFormat="1" applyFont="1" applyFill="1" applyBorder="1" applyAlignment="1">
      <alignment horizontal="right" vertical="center" shrinkToFit="1"/>
    </xf>
    <xf numFmtId="178" fontId="17" fillId="0" borderId="77" xfId="4" applyNumberFormat="1" applyFont="1" applyFill="1" applyBorder="1" applyAlignment="1">
      <alignment horizontal="right" vertical="center" shrinkToFit="1"/>
    </xf>
    <xf numFmtId="182" fontId="17" fillId="0" borderId="78" xfId="4" applyNumberFormat="1" applyFont="1" applyFill="1" applyBorder="1" applyAlignment="1">
      <alignment horizontal="right" vertical="center" shrinkToFit="1"/>
    </xf>
    <xf numFmtId="180" fontId="17" fillId="0" borderId="79" xfId="4" applyNumberFormat="1" applyFont="1" applyFill="1" applyBorder="1" applyAlignment="1">
      <alignment horizontal="right" vertical="center" shrinkToFit="1"/>
    </xf>
    <xf numFmtId="180" fontId="17" fillId="0" borderId="80" xfId="4" applyNumberFormat="1" applyFont="1" applyFill="1" applyBorder="1" applyAlignment="1">
      <alignment horizontal="right" vertical="center" shrinkToFit="1"/>
    </xf>
    <xf numFmtId="180" fontId="17" fillId="0" borderId="81" xfId="4" applyNumberFormat="1" applyFont="1" applyFill="1" applyBorder="1" applyAlignment="1">
      <alignment horizontal="right" vertical="center" shrinkToFit="1"/>
    </xf>
    <xf numFmtId="178" fontId="17" fillId="0" borderId="82" xfId="4" applyNumberFormat="1" applyFont="1" applyFill="1" applyBorder="1" applyAlignment="1">
      <alignment horizontal="right" vertical="center" shrinkToFit="1"/>
    </xf>
    <xf numFmtId="180" fontId="17" fillId="0" borderId="78" xfId="4" applyNumberFormat="1" applyFont="1" applyFill="1" applyBorder="1" applyAlignment="1">
      <alignment horizontal="right" vertical="center" shrinkToFit="1"/>
    </xf>
    <xf numFmtId="178" fontId="17" fillId="0" borderId="42" xfId="4" applyNumberFormat="1" applyFont="1" applyFill="1" applyBorder="1" applyAlignment="1">
      <alignment horizontal="right" vertical="center" shrinkToFit="1"/>
    </xf>
    <xf numFmtId="182" fontId="17" fillId="0" borderId="83" xfId="4" applyNumberFormat="1" applyFont="1" applyFill="1" applyBorder="1" applyAlignment="1">
      <alignment horizontal="right" vertical="center" shrinkToFit="1"/>
    </xf>
    <xf numFmtId="180" fontId="17" fillId="0" borderId="84" xfId="4" applyNumberFormat="1" applyFont="1" applyFill="1" applyBorder="1" applyAlignment="1">
      <alignment horizontal="right" vertical="center" shrinkToFit="1"/>
    </xf>
    <xf numFmtId="0" fontId="1" fillId="0" borderId="85" xfId="4" applyFont="1" applyFill="1" applyBorder="1" applyAlignment="1">
      <alignment horizontal="center" vertical="center" shrinkToFit="1"/>
    </xf>
    <xf numFmtId="178" fontId="17" fillId="0" borderId="86" xfId="2" applyNumberFormat="1" applyFont="1" applyFill="1" applyBorder="1" applyAlignment="1">
      <alignment horizontal="center" vertical="center" shrinkToFit="1"/>
    </xf>
    <xf numFmtId="178" fontId="17" fillId="0" borderId="87" xfId="2" applyNumberFormat="1" applyFont="1" applyFill="1" applyBorder="1" applyAlignment="1">
      <alignment horizontal="right" vertical="center" shrinkToFit="1"/>
    </xf>
    <xf numFmtId="0" fontId="17" fillId="0" borderId="88" xfId="4" applyFont="1" applyFill="1" applyBorder="1" applyAlignment="1">
      <alignment shrinkToFit="1"/>
    </xf>
    <xf numFmtId="0" fontId="17" fillId="0" borderId="89" xfId="4" applyFont="1" applyFill="1" applyBorder="1" applyAlignment="1">
      <alignment shrinkToFit="1"/>
    </xf>
    <xf numFmtId="178" fontId="17" fillId="0" borderId="90" xfId="2" applyNumberFormat="1" applyFont="1" applyFill="1" applyBorder="1" applyAlignment="1">
      <alignment horizontal="center" vertical="center" shrinkToFit="1"/>
    </xf>
    <xf numFmtId="178" fontId="17" fillId="0" borderId="87" xfId="2" applyNumberFormat="1" applyFont="1" applyFill="1" applyBorder="1" applyAlignment="1">
      <alignment horizontal="center" vertical="center" shrinkToFit="1"/>
    </xf>
    <xf numFmtId="0" fontId="12" fillId="0" borderId="0" xfId="4" applyFont="1" applyFill="1" applyAlignment="1"/>
    <xf numFmtId="0" fontId="13" fillId="0" borderId="0" xfId="4" applyFont="1" applyFill="1"/>
    <xf numFmtId="0" fontId="18" fillId="0" borderId="0" xfId="4" applyFont="1" applyFill="1" applyAlignment="1"/>
    <xf numFmtId="0" fontId="12" fillId="0" borderId="0" xfId="4" applyFont="1" applyFill="1" applyAlignment="1">
      <alignment horizontal="center" vertical="center"/>
    </xf>
    <xf numFmtId="0" fontId="12" fillId="0" borderId="1" xfId="4" applyFont="1" applyFill="1" applyBorder="1" applyAlignment="1">
      <alignment horizontal="center" vertical="center" shrinkToFit="1"/>
    </xf>
    <xf numFmtId="0" fontId="12" fillId="0" borderId="7" xfId="4" applyFont="1" applyFill="1" applyBorder="1" applyAlignment="1">
      <alignment horizontal="left" vertical="center" shrinkToFit="1"/>
    </xf>
    <xf numFmtId="0" fontId="12" fillId="0" borderId="8" xfId="4" applyFont="1" applyFill="1" applyBorder="1" applyAlignment="1">
      <alignment horizontal="left" vertical="center" shrinkToFit="1"/>
    </xf>
    <xf numFmtId="0" fontId="12" fillId="0" borderId="11" xfId="4" applyFont="1" applyFill="1" applyBorder="1" applyAlignment="1">
      <alignment horizontal="left" vertical="center" shrinkToFit="1"/>
    </xf>
    <xf numFmtId="0" fontId="12" fillId="0" borderId="12" xfId="4" applyFont="1" applyFill="1" applyBorder="1" applyAlignment="1">
      <alignment horizontal="left" vertical="center" shrinkToFit="1"/>
    </xf>
    <xf numFmtId="0" fontId="12" fillId="0" borderId="9" xfId="4" applyFont="1" applyFill="1" applyBorder="1" applyAlignment="1">
      <alignment horizontal="left" vertical="center" shrinkToFit="1"/>
    </xf>
    <xf numFmtId="0" fontId="16" fillId="0" borderId="0" xfId="4" applyFont="1" applyFill="1" applyAlignment="1"/>
    <xf numFmtId="0" fontId="1" fillId="0" borderId="2" xfId="4" applyFill="1" applyBorder="1" applyAlignment="1">
      <alignment horizontal="center" vertical="center" shrinkToFit="1"/>
    </xf>
    <xf numFmtId="0" fontId="12" fillId="0" borderId="15" xfId="4" applyFont="1" applyFill="1" applyBorder="1" applyAlignment="1">
      <alignment horizontal="left" vertical="center" shrinkToFit="1"/>
    </xf>
    <xf numFmtId="0" fontId="12" fillId="0" borderId="17" xfId="4" applyFont="1" applyFill="1" applyBorder="1" applyAlignment="1">
      <alignment horizontal="left" vertical="center" shrinkToFit="1"/>
    </xf>
    <xf numFmtId="0" fontId="12" fillId="0" borderId="16" xfId="4" applyFont="1" applyFill="1" applyBorder="1" applyAlignment="1">
      <alignment horizontal="left" vertical="center" shrinkToFit="1"/>
    </xf>
    <xf numFmtId="0" fontId="12" fillId="0" borderId="18" xfId="4" applyFont="1" applyFill="1" applyBorder="1" applyAlignment="1">
      <alignment horizontal="left" vertical="center" shrinkToFit="1"/>
    </xf>
    <xf numFmtId="0" fontId="12" fillId="0" borderId="19" xfId="4" applyFont="1" applyFill="1" applyBorder="1" applyAlignment="1">
      <alignment horizontal="left" vertical="center" shrinkToFit="1"/>
    </xf>
    <xf numFmtId="0" fontId="12" fillId="0" borderId="22" xfId="4" applyFont="1" applyFill="1" applyBorder="1" applyAlignment="1">
      <alignment horizontal="left" vertical="center" shrinkToFit="1"/>
    </xf>
    <xf numFmtId="0" fontId="12" fillId="0" borderId="20" xfId="4" applyFont="1" applyFill="1" applyBorder="1" applyAlignment="1">
      <alignment horizontal="left" vertical="center" shrinkToFit="1"/>
    </xf>
    <xf numFmtId="0" fontId="12" fillId="0" borderId="23" xfId="4" applyFont="1" applyFill="1" applyBorder="1" applyAlignment="1">
      <alignment horizontal="left" vertical="center" shrinkToFit="1"/>
    </xf>
    <xf numFmtId="0" fontId="12" fillId="0" borderId="25" xfId="4" applyFont="1" applyFill="1" applyBorder="1" applyAlignment="1">
      <alignment horizontal="left" vertical="center" shrinkToFit="1"/>
    </xf>
    <xf numFmtId="180" fontId="19" fillId="0" borderId="28" xfId="2" applyNumberFormat="1" applyFont="1" applyFill="1" applyBorder="1" applyAlignment="1">
      <alignment vertical="center" shrinkToFit="1"/>
    </xf>
    <xf numFmtId="183" fontId="19" fillId="0" borderId="30" xfId="1" applyNumberFormat="1" applyFont="1" applyFill="1" applyBorder="1" applyAlignment="1">
      <alignment horizontal="center" vertical="center" shrinkToFit="1"/>
    </xf>
    <xf numFmtId="184" fontId="19" fillId="0" borderId="30" xfId="4" applyNumberFormat="1" applyFont="1" applyFill="1" applyBorder="1" applyAlignment="1">
      <alignment horizontal="center" vertical="center" shrinkToFit="1"/>
    </xf>
    <xf numFmtId="185" fontId="19" fillId="0" borderId="59" xfId="4" applyNumberFormat="1" applyFont="1" applyFill="1" applyBorder="1" applyAlignment="1">
      <alignment horizontal="center" vertical="center" shrinkToFit="1"/>
    </xf>
    <xf numFmtId="180" fontId="19" fillId="0" borderId="35" xfId="2" applyNumberFormat="1" applyFont="1" applyFill="1" applyBorder="1" applyAlignment="1">
      <alignment vertical="center" shrinkToFit="1"/>
    </xf>
    <xf numFmtId="184" fontId="19" fillId="0" borderId="36" xfId="4" applyNumberFormat="1" applyFont="1" applyFill="1" applyBorder="1" applyAlignment="1">
      <alignment horizontal="center" vertical="center" shrinkToFit="1"/>
    </xf>
    <xf numFmtId="180" fontId="19" fillId="0" borderId="37" xfId="2" applyNumberFormat="1" applyFont="1" applyFill="1" applyBorder="1" applyAlignment="1">
      <alignment vertical="center" shrinkToFit="1"/>
    </xf>
    <xf numFmtId="184" fontId="19" fillId="0" borderId="59" xfId="4" applyNumberFormat="1" applyFont="1" applyFill="1" applyBorder="1" applyAlignment="1">
      <alignment horizontal="center" vertical="center" shrinkToFit="1"/>
    </xf>
    <xf numFmtId="185" fontId="19" fillId="0" borderId="36" xfId="4" applyNumberFormat="1" applyFont="1" applyFill="1" applyBorder="1" applyAlignment="1">
      <alignment horizontal="center" vertical="center" shrinkToFit="1"/>
    </xf>
    <xf numFmtId="186" fontId="19" fillId="0" borderId="37" xfId="2" applyNumberFormat="1" applyFont="1" applyFill="1" applyBorder="1" applyAlignment="1">
      <alignment vertical="center" shrinkToFit="1"/>
    </xf>
    <xf numFmtId="180" fontId="19" fillId="0" borderId="28" xfId="2" applyNumberFormat="1" applyFont="1" applyFill="1" applyBorder="1" applyAlignment="1">
      <alignment horizontal="right" vertical="center" shrinkToFit="1"/>
    </xf>
    <xf numFmtId="180" fontId="19" fillId="0" borderId="40" xfId="2" applyNumberFormat="1" applyFont="1" applyFill="1" applyBorder="1" applyAlignment="1">
      <alignment vertical="center" shrinkToFit="1"/>
    </xf>
    <xf numFmtId="183" fontId="19" fillId="0" borderId="42" xfId="1" applyNumberFormat="1" applyFont="1" applyFill="1" applyBorder="1" applyAlignment="1">
      <alignment horizontal="center" vertical="center" shrinkToFit="1"/>
    </xf>
    <xf numFmtId="184" fontId="19" fillId="0" borderId="42" xfId="4" applyNumberFormat="1" applyFont="1" applyFill="1" applyBorder="1" applyAlignment="1">
      <alignment horizontal="center" vertical="center" shrinkToFit="1"/>
    </xf>
    <xf numFmtId="185" fontId="19" fillId="0" borderId="62" xfId="4" applyNumberFormat="1" applyFont="1" applyFill="1" applyBorder="1" applyAlignment="1">
      <alignment horizontal="center" vertical="center" shrinkToFit="1"/>
    </xf>
    <xf numFmtId="180" fontId="19" fillId="0" borderId="46" xfId="2" applyNumberFormat="1" applyFont="1" applyFill="1" applyBorder="1" applyAlignment="1">
      <alignment vertical="center" shrinkToFit="1"/>
    </xf>
    <xf numFmtId="184" fontId="19" fillId="0" borderId="47" xfId="4" applyNumberFormat="1" applyFont="1" applyFill="1" applyBorder="1" applyAlignment="1">
      <alignment horizontal="center" vertical="center" shrinkToFit="1"/>
    </xf>
    <xf numFmtId="180" fontId="19" fillId="0" borderId="48" xfId="2" applyNumberFormat="1" applyFont="1" applyFill="1" applyBorder="1" applyAlignment="1">
      <alignment vertical="center" shrinkToFit="1"/>
    </xf>
    <xf numFmtId="184" fontId="19" fillId="0" borderId="62" xfId="4" applyNumberFormat="1" applyFont="1" applyFill="1" applyBorder="1" applyAlignment="1">
      <alignment horizontal="center" vertical="center" shrinkToFit="1"/>
    </xf>
    <xf numFmtId="185" fontId="19" fillId="0" borderId="47" xfId="4" applyNumberFormat="1" applyFont="1" applyFill="1" applyBorder="1" applyAlignment="1">
      <alignment horizontal="center" vertical="center" shrinkToFit="1"/>
    </xf>
    <xf numFmtId="186" fontId="19" fillId="0" borderId="48" xfId="2" applyNumberFormat="1" applyFont="1" applyFill="1" applyBorder="1" applyAlignment="1">
      <alignment vertical="center" shrinkToFit="1"/>
    </xf>
    <xf numFmtId="180" fontId="19" fillId="0" borderId="40" xfId="2" applyNumberFormat="1" applyFont="1" applyFill="1" applyBorder="1" applyAlignment="1">
      <alignment horizontal="right" vertical="center" shrinkToFit="1"/>
    </xf>
    <xf numFmtId="180" fontId="19" fillId="0" borderId="71" xfId="2" applyNumberFormat="1" applyFont="1" applyFill="1" applyBorder="1" applyAlignment="1">
      <alignment vertical="center" shrinkToFit="1"/>
    </xf>
    <xf numFmtId="183" fontId="19" fillId="0" borderId="65" xfId="1" applyNumberFormat="1" applyFont="1" applyFill="1" applyBorder="1" applyAlignment="1">
      <alignment horizontal="center" vertical="center" shrinkToFit="1"/>
    </xf>
    <xf numFmtId="184" fontId="19" fillId="0" borderId="65" xfId="4" applyNumberFormat="1" applyFont="1" applyFill="1" applyBorder="1" applyAlignment="1">
      <alignment horizontal="center" vertical="center" shrinkToFit="1"/>
    </xf>
    <xf numFmtId="185" fontId="19" fillId="0" borderId="68" xfId="4" applyNumberFormat="1" applyFont="1" applyFill="1" applyBorder="1" applyAlignment="1">
      <alignment horizontal="center" vertical="center" shrinkToFit="1"/>
    </xf>
    <xf numFmtId="180" fontId="19" fillId="0" borderId="72" xfId="2" applyNumberFormat="1" applyFont="1" applyFill="1" applyBorder="1" applyAlignment="1">
      <alignment vertical="center" shrinkToFit="1"/>
    </xf>
    <xf numFmtId="184" fontId="19" fillId="0" borderId="70" xfId="4" applyNumberFormat="1" applyFont="1" applyFill="1" applyBorder="1" applyAlignment="1">
      <alignment horizontal="center" vertical="center" shrinkToFit="1"/>
    </xf>
    <xf numFmtId="180" fontId="19" fillId="0" borderId="91" xfId="2" applyNumberFormat="1" applyFont="1" applyFill="1" applyBorder="1" applyAlignment="1">
      <alignment vertical="center" shrinkToFit="1"/>
    </xf>
    <xf numFmtId="184" fontId="19" fillId="0" borderId="68" xfId="4" applyNumberFormat="1" applyFont="1" applyFill="1" applyBorder="1" applyAlignment="1">
      <alignment horizontal="center" vertical="center" shrinkToFit="1"/>
    </xf>
    <xf numFmtId="185" fontId="19" fillId="0" borderId="70" xfId="4" applyNumberFormat="1" applyFont="1" applyFill="1" applyBorder="1" applyAlignment="1">
      <alignment horizontal="center" vertical="center" shrinkToFit="1"/>
    </xf>
    <xf numFmtId="186" fontId="19" fillId="0" borderId="91" xfId="2" applyNumberFormat="1" applyFont="1" applyFill="1" applyBorder="1" applyAlignment="1">
      <alignment vertical="center" shrinkToFit="1"/>
    </xf>
    <xf numFmtId="180" fontId="19" fillId="0" borderId="92" xfId="2" applyNumberFormat="1" applyFont="1" applyFill="1" applyBorder="1" applyAlignment="1">
      <alignment vertical="center" shrinkToFit="1"/>
    </xf>
    <xf numFmtId="183" fontId="19" fillId="0" borderId="93" xfId="1" applyNumberFormat="1" applyFont="1" applyFill="1" applyBorder="1" applyAlignment="1">
      <alignment horizontal="center" vertical="center" shrinkToFit="1"/>
    </xf>
    <xf numFmtId="184" fontId="19" fillId="0" borderId="93" xfId="4" applyNumberFormat="1" applyFont="1" applyFill="1" applyBorder="1" applyAlignment="1">
      <alignment horizontal="center" vertical="center" shrinkToFit="1"/>
    </xf>
    <xf numFmtId="185" fontId="19" fillId="0" borderId="94" xfId="4" applyNumberFormat="1" applyFont="1" applyFill="1" applyBorder="1" applyAlignment="1">
      <alignment horizontal="center" vertical="center" shrinkToFit="1"/>
    </xf>
    <xf numFmtId="180" fontId="19" fillId="0" borderId="95" xfId="2" applyNumberFormat="1" applyFont="1" applyFill="1" applyBorder="1" applyAlignment="1">
      <alignment vertical="center" shrinkToFit="1"/>
    </xf>
    <xf numFmtId="184" fontId="19" fillId="0" borderId="96" xfId="4" applyNumberFormat="1" applyFont="1" applyFill="1" applyBorder="1" applyAlignment="1">
      <alignment horizontal="center" vertical="center" shrinkToFit="1"/>
    </xf>
    <xf numFmtId="180" fontId="19" fillId="0" borderId="97" xfId="2" applyNumberFormat="1" applyFont="1" applyFill="1" applyBorder="1" applyAlignment="1">
      <alignment vertical="center" shrinkToFit="1"/>
    </xf>
    <xf numFmtId="184" fontId="19" fillId="0" borderId="94" xfId="4" applyNumberFormat="1" applyFont="1" applyFill="1" applyBorder="1" applyAlignment="1">
      <alignment horizontal="center" vertical="center" shrinkToFit="1"/>
    </xf>
    <xf numFmtId="185" fontId="19" fillId="0" borderId="96" xfId="4" applyNumberFormat="1" applyFont="1" applyFill="1" applyBorder="1" applyAlignment="1">
      <alignment horizontal="center" vertical="center" shrinkToFit="1"/>
    </xf>
    <xf numFmtId="186" fontId="19" fillId="0" borderId="97" xfId="2" applyNumberFormat="1" applyFont="1" applyFill="1" applyBorder="1" applyAlignment="1">
      <alignment vertical="center" shrinkToFit="1"/>
    </xf>
    <xf numFmtId="180" fontId="19" fillId="0" borderId="0" xfId="2" applyNumberFormat="1" applyFont="1" applyFill="1" applyBorder="1" applyAlignment="1">
      <alignment vertical="center" shrinkToFit="1"/>
    </xf>
    <xf numFmtId="185" fontId="19" fillId="0" borderId="0" xfId="4" applyNumberFormat="1" applyFont="1" applyFill="1" applyBorder="1" applyAlignment="1">
      <alignment horizontal="center" vertical="center" shrinkToFit="1"/>
    </xf>
    <xf numFmtId="184" fontId="19" fillId="0" borderId="0" xfId="4" applyNumberFormat="1" applyFont="1" applyFill="1" applyBorder="1" applyAlignment="1">
      <alignment horizontal="center" vertical="center" shrinkToFit="1"/>
    </xf>
    <xf numFmtId="0" fontId="16" fillId="0" borderId="1" xfId="4" applyFont="1" applyFill="1" applyBorder="1" applyAlignment="1">
      <alignment horizontal="center" vertical="center"/>
    </xf>
    <xf numFmtId="180" fontId="19" fillId="0" borderId="4" xfId="4" applyNumberFormat="1" applyFont="1" applyFill="1" applyBorder="1"/>
    <xf numFmtId="0" fontId="16" fillId="0" borderId="98" xfId="4" applyFont="1" applyFill="1" applyBorder="1" applyAlignment="1">
      <alignment horizontal="center" vertical="center"/>
    </xf>
    <xf numFmtId="0" fontId="1" fillId="0" borderId="99" xfId="4" applyFont="1" applyFill="1" applyBorder="1" applyAlignment="1">
      <alignment horizontal="center" vertical="center" shrinkToFit="1"/>
    </xf>
    <xf numFmtId="0" fontId="1" fillId="0" borderId="0" xfId="4" applyFont="1" applyFill="1" applyAlignment="1">
      <alignment vertical="center"/>
    </xf>
    <xf numFmtId="0" fontId="14" fillId="0" borderId="8" xfId="4" applyFont="1" applyFill="1" applyBorder="1" applyAlignment="1">
      <alignment horizontal="left" vertical="center"/>
    </xf>
    <xf numFmtId="0" fontId="14" fillId="0" borderId="8" xfId="4" applyFont="1" applyFill="1" applyBorder="1"/>
    <xf numFmtId="0" fontId="1" fillId="2" borderId="11" xfId="4" applyFont="1" applyFill="1" applyBorder="1" applyAlignment="1">
      <alignment horizontal="left" vertical="center"/>
    </xf>
    <xf numFmtId="0" fontId="1" fillId="2" borderId="8" xfId="4" applyFont="1" applyFill="1" applyBorder="1" applyAlignment="1">
      <alignment horizontal="left" vertical="center"/>
    </xf>
    <xf numFmtId="0" fontId="12" fillId="0" borderId="7" xfId="4" applyFont="1" applyFill="1" applyBorder="1" applyAlignment="1">
      <alignment horizontal="left" vertical="center"/>
    </xf>
    <xf numFmtId="0" fontId="12" fillId="0" borderId="8" xfId="4" applyFont="1" applyFill="1" applyBorder="1" applyAlignment="1">
      <alignment horizontal="right" vertical="center"/>
    </xf>
    <xf numFmtId="0" fontId="12" fillId="0" borderId="8" xfId="4" applyFont="1" applyFill="1" applyBorder="1" applyAlignment="1">
      <alignment horizontal="left" vertical="center"/>
    </xf>
    <xf numFmtId="0" fontId="12" fillId="0" borderId="8" xfId="4" applyFont="1" applyFill="1" applyBorder="1" applyAlignment="1">
      <alignment horizontal="right"/>
    </xf>
    <xf numFmtId="0" fontId="1" fillId="0" borderId="84" xfId="4" applyFont="1" applyFill="1" applyBorder="1" applyAlignment="1">
      <alignment horizontal="left" vertical="center"/>
    </xf>
    <xf numFmtId="0" fontId="1" fillId="0" borderId="100" xfId="4" applyFont="1" applyFill="1" applyBorder="1" applyAlignment="1">
      <alignment horizontal="center" vertical="center"/>
    </xf>
    <xf numFmtId="0" fontId="1" fillId="0" borderId="101" xfId="4" applyFont="1" applyFill="1" applyBorder="1" applyAlignment="1">
      <alignment horizontal="center" vertical="center"/>
    </xf>
    <xf numFmtId="0" fontId="1" fillId="0" borderId="102" xfId="4" applyFont="1" applyFill="1" applyBorder="1" applyAlignment="1">
      <alignment horizontal="center" vertical="center"/>
    </xf>
    <xf numFmtId="0" fontId="1" fillId="0" borderId="103" xfId="4" applyFont="1" applyFill="1" applyBorder="1" applyAlignment="1">
      <alignment horizontal="center" vertical="center"/>
    </xf>
    <xf numFmtId="0" fontId="12" fillId="0" borderId="0" xfId="4" applyFont="1" applyFill="1" applyAlignment="1">
      <alignment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1" xfId="4" applyFont="1" applyFill="1" applyBorder="1" applyAlignment="1">
      <alignment horizontal="center" vertical="center"/>
    </xf>
    <xf numFmtId="0" fontId="12" fillId="0" borderId="25" xfId="4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 shrinkToFit="1"/>
    </xf>
    <xf numFmtId="0" fontId="12" fillId="0" borderId="56" xfId="4" applyFont="1" applyFill="1" applyBorder="1" applyAlignment="1">
      <alignment horizontal="center" vertical="center" shrinkToFit="1"/>
    </xf>
    <xf numFmtId="182" fontId="1" fillId="0" borderId="40" xfId="4" applyNumberFormat="1" applyFont="1" applyFill="1" applyBorder="1" applyAlignment="1">
      <alignment horizontal="right" vertical="center" shrinkToFit="1"/>
    </xf>
    <xf numFmtId="179" fontId="1" fillId="0" borderId="59" xfId="4" applyNumberFormat="1" applyFont="1" applyFill="1" applyBorder="1" applyAlignment="1">
      <alignment horizontal="center" vertical="center"/>
    </xf>
    <xf numFmtId="179" fontId="1" fillId="0" borderId="104" xfId="2" applyNumberFormat="1" applyFont="1" applyFill="1" applyBorder="1" applyAlignment="1">
      <alignment horizontal="center" vertical="center" shrinkToFit="1"/>
    </xf>
    <xf numFmtId="178" fontId="1" fillId="0" borderId="30" xfId="4" applyNumberFormat="1" applyFont="1" applyFill="1" applyBorder="1" applyAlignment="1">
      <alignment horizontal="center" vertical="center"/>
    </xf>
    <xf numFmtId="182" fontId="1" fillId="0" borderId="28" xfId="4" applyNumberFormat="1" applyFont="1" applyFill="1" applyBorder="1" applyAlignment="1">
      <alignment horizontal="right" vertical="center" shrinkToFit="1"/>
    </xf>
    <xf numFmtId="178" fontId="1" fillId="0" borderId="36" xfId="4" applyNumberFormat="1" applyFont="1" applyFill="1" applyBorder="1" applyAlignment="1">
      <alignment horizontal="center" vertical="center"/>
    </xf>
    <xf numFmtId="182" fontId="1" fillId="0" borderId="48" xfId="4" applyNumberFormat="1" applyFont="1" applyFill="1" applyBorder="1" applyAlignment="1">
      <alignment horizontal="right" vertical="center" shrinkToFit="1"/>
    </xf>
    <xf numFmtId="178" fontId="1" fillId="0" borderId="59" xfId="4" applyNumberFormat="1" applyFont="1" applyFill="1" applyBorder="1" applyAlignment="1">
      <alignment horizontal="center" vertical="center"/>
    </xf>
    <xf numFmtId="182" fontId="1" fillId="0" borderId="46" xfId="4" applyNumberFormat="1" applyFont="1" applyFill="1" applyBorder="1" applyAlignment="1">
      <alignment horizontal="right" vertical="center" shrinkToFit="1"/>
    </xf>
    <xf numFmtId="182" fontId="1" fillId="0" borderId="35" xfId="4" applyNumberFormat="1" applyFont="1" applyFill="1" applyBorder="1" applyAlignment="1">
      <alignment horizontal="right" vertical="center" shrinkToFit="1"/>
    </xf>
    <xf numFmtId="0" fontId="12" fillId="0" borderId="38" xfId="4" applyFont="1" applyFill="1" applyBorder="1" applyAlignment="1">
      <alignment horizontal="center" vertical="center" shrinkToFit="1"/>
    </xf>
    <xf numFmtId="0" fontId="12" fillId="0" borderId="39" xfId="4" applyFont="1" applyFill="1" applyBorder="1" applyAlignment="1">
      <alignment horizontal="center" vertical="center" shrinkToFit="1"/>
    </xf>
    <xf numFmtId="179" fontId="1" fillId="0" borderId="62" xfId="4" applyNumberFormat="1" applyFont="1" applyFill="1" applyBorder="1" applyAlignment="1">
      <alignment horizontal="center" vertical="center"/>
    </xf>
    <xf numFmtId="179" fontId="1" fillId="0" borderId="42" xfId="2" applyNumberFormat="1" applyFont="1" applyFill="1" applyBorder="1" applyAlignment="1">
      <alignment horizontal="center" vertical="center" shrinkToFit="1"/>
    </xf>
    <xf numFmtId="179" fontId="1" fillId="0" borderId="47" xfId="4" applyNumberFormat="1" applyFont="1" applyFill="1" applyBorder="1" applyAlignment="1">
      <alignment horizontal="center" vertical="center"/>
    </xf>
    <xf numFmtId="179" fontId="1" fillId="0" borderId="42" xfId="4" applyNumberFormat="1" applyFont="1" applyFill="1" applyBorder="1" applyAlignment="1">
      <alignment horizontal="center" vertical="center"/>
    </xf>
    <xf numFmtId="0" fontId="12" fillId="0" borderId="20" xfId="4" applyFont="1" applyFill="1" applyBorder="1" applyAlignment="1">
      <alignment horizontal="center" vertical="center" shrinkToFit="1"/>
    </xf>
    <xf numFmtId="181" fontId="1" fillId="0" borderId="50" xfId="2" applyNumberFormat="1" applyFont="1" applyFill="1" applyBorder="1" applyAlignment="1">
      <alignment horizontal="right" vertical="center" shrinkToFit="1"/>
    </xf>
    <xf numFmtId="179" fontId="1" fillId="0" borderId="23" xfId="2" applyNumberFormat="1" applyFont="1" applyFill="1" applyBorder="1" applyAlignment="1">
      <alignment horizontal="center" vertical="center" shrinkToFit="1"/>
    </xf>
    <xf numFmtId="178" fontId="1" fillId="0" borderId="22" xfId="2" applyNumberFormat="1" applyFont="1" applyFill="1" applyBorder="1" applyAlignment="1">
      <alignment horizontal="center" vertical="center" shrinkToFit="1"/>
    </xf>
    <xf numFmtId="178" fontId="1" fillId="0" borderId="25" xfId="2" applyNumberFormat="1" applyFont="1" applyFill="1" applyBorder="1" applyAlignment="1">
      <alignment horizontal="center" vertical="center" shrinkToFit="1"/>
    </xf>
    <xf numFmtId="181" fontId="1" fillId="0" borderId="55" xfId="2" applyNumberFormat="1" applyFont="1" applyFill="1" applyBorder="1" applyAlignment="1">
      <alignment horizontal="right" vertical="center" shrinkToFit="1"/>
    </xf>
    <xf numFmtId="178" fontId="1" fillId="0" borderId="23" xfId="2" applyNumberFormat="1" applyFont="1" applyFill="1" applyBorder="1" applyAlignment="1">
      <alignment horizontal="center" vertical="center" shrinkToFit="1"/>
    </xf>
    <xf numFmtId="181" fontId="1" fillId="0" borderId="54" xfId="2" applyNumberFormat="1" applyFont="1" applyFill="1" applyBorder="1" applyAlignment="1">
      <alignment horizontal="right" vertical="center" shrinkToFit="1"/>
    </xf>
    <xf numFmtId="0" fontId="12" fillId="0" borderId="7" xfId="4" applyFont="1" applyFill="1" applyBorder="1" applyAlignment="1">
      <alignment horizontal="center" vertical="center"/>
    </xf>
    <xf numFmtId="179" fontId="1" fillId="0" borderId="59" xfId="4" applyNumberFormat="1" applyFont="1" applyFill="1" applyBorder="1" applyAlignment="1">
      <alignment horizontal="right" vertical="center" shrinkToFit="1"/>
    </xf>
    <xf numFmtId="178" fontId="1" fillId="0" borderId="30" xfId="4" applyNumberFormat="1" applyFont="1" applyFill="1" applyBorder="1" applyAlignment="1">
      <alignment horizontal="right" vertical="center" shrinkToFit="1"/>
    </xf>
    <xf numFmtId="178" fontId="1" fillId="0" borderId="36" xfId="4" applyNumberFormat="1" applyFont="1" applyFill="1" applyBorder="1" applyAlignment="1">
      <alignment horizontal="right" vertical="center" shrinkToFit="1"/>
    </xf>
    <xf numFmtId="178" fontId="1" fillId="0" borderId="59" xfId="4" applyNumberFormat="1" applyFont="1" applyFill="1" applyBorder="1" applyAlignment="1">
      <alignment horizontal="right" vertical="center" shrinkToFit="1"/>
    </xf>
    <xf numFmtId="0" fontId="12" fillId="0" borderId="38" xfId="4" applyFont="1" applyFill="1" applyBorder="1" applyAlignment="1">
      <alignment horizontal="center" vertical="center"/>
    </xf>
    <xf numFmtId="3" fontId="0" fillId="2" borderId="40" xfId="4" applyNumberFormat="1" applyFont="1" applyFill="1" applyBorder="1" applyAlignment="1">
      <alignment vertical="center"/>
    </xf>
    <xf numFmtId="177" fontId="1" fillId="0" borderId="40" xfId="4" applyNumberFormat="1" applyFont="1" applyFill="1" applyBorder="1" applyAlignment="1">
      <alignment horizontal="right" vertical="center" shrinkToFit="1"/>
    </xf>
    <xf numFmtId="0" fontId="12" fillId="0" borderId="105" xfId="4" applyFont="1" applyFill="1" applyBorder="1" applyAlignment="1">
      <alignment horizontal="center" vertical="center" shrinkToFit="1"/>
    </xf>
    <xf numFmtId="181" fontId="1" fillId="0" borderId="71" xfId="2" applyNumberFormat="1" applyFont="1" applyFill="1" applyBorder="1" applyAlignment="1">
      <alignment horizontal="right" vertical="center" shrinkToFit="1"/>
    </xf>
    <xf numFmtId="179" fontId="1" fillId="0" borderId="68" xfId="2" applyNumberFormat="1" applyFont="1" applyFill="1" applyBorder="1" applyAlignment="1">
      <alignment horizontal="center" vertical="center" shrinkToFit="1"/>
    </xf>
    <xf numFmtId="178" fontId="1" fillId="0" borderId="65" xfId="2" applyNumberFormat="1" applyFont="1" applyFill="1" applyBorder="1" applyAlignment="1">
      <alignment horizontal="center" vertical="center" shrinkToFit="1"/>
    </xf>
    <xf numFmtId="178" fontId="1" fillId="0" borderId="70" xfId="2" applyNumberFormat="1" applyFont="1" applyFill="1" applyBorder="1" applyAlignment="1">
      <alignment horizontal="center" vertical="center" shrinkToFit="1"/>
    </xf>
    <xf numFmtId="181" fontId="1" fillId="0" borderId="91" xfId="2" applyNumberFormat="1" applyFont="1" applyFill="1" applyBorder="1" applyAlignment="1">
      <alignment horizontal="right" vertical="center" shrinkToFit="1"/>
    </xf>
    <xf numFmtId="178" fontId="1" fillId="0" borderId="68" xfId="2" applyNumberFormat="1" applyFont="1" applyFill="1" applyBorder="1" applyAlignment="1">
      <alignment horizontal="center" vertical="center" shrinkToFit="1"/>
    </xf>
    <xf numFmtId="181" fontId="1" fillId="0" borderId="72" xfId="2" applyNumberFormat="1" applyFont="1" applyFill="1" applyBorder="1" applyAlignment="1">
      <alignment horizontal="right" vertical="center" shrinkToFit="1"/>
    </xf>
    <xf numFmtId="0" fontId="12" fillId="0" borderId="73" xfId="4" applyFont="1" applyFill="1" applyBorder="1" applyAlignment="1">
      <alignment horizontal="center" vertical="center" shrinkToFit="1"/>
    </xf>
    <xf numFmtId="0" fontId="12" fillId="0" borderId="83" xfId="4" applyFont="1" applyFill="1" applyBorder="1" applyAlignment="1">
      <alignment horizontal="center" vertical="center" shrinkToFit="1"/>
    </xf>
    <xf numFmtId="182" fontId="1" fillId="0" borderId="49" xfId="4" applyNumberFormat="1" applyFont="1" applyFill="1" applyBorder="1" applyAlignment="1">
      <alignment horizontal="right" vertical="center" shrinkToFit="1"/>
    </xf>
    <xf numFmtId="179" fontId="1" fillId="0" borderId="106" xfId="4" applyNumberFormat="1" applyFont="1" applyFill="1" applyBorder="1" applyAlignment="1">
      <alignment horizontal="right" vertical="center" shrinkToFit="1"/>
    </xf>
    <xf numFmtId="178" fontId="1" fillId="0" borderId="77" xfId="4" applyNumberFormat="1" applyFont="1" applyFill="1" applyBorder="1" applyAlignment="1">
      <alignment horizontal="right" vertical="center" shrinkToFit="1"/>
    </xf>
    <xf numFmtId="182" fontId="1" fillId="0" borderId="75" xfId="4" applyNumberFormat="1" applyFont="1" applyFill="1" applyBorder="1" applyAlignment="1">
      <alignment horizontal="right" vertical="center" shrinkToFit="1"/>
    </xf>
    <xf numFmtId="178" fontId="1" fillId="0" borderId="82" xfId="4" applyNumberFormat="1" applyFont="1" applyFill="1" applyBorder="1" applyAlignment="1">
      <alignment horizontal="right" vertical="center" shrinkToFit="1"/>
    </xf>
    <xf numFmtId="182" fontId="1" fillId="0" borderId="31" xfId="4" applyNumberFormat="1" applyFont="1" applyFill="1" applyBorder="1" applyAlignment="1">
      <alignment horizontal="right" vertical="center" shrinkToFit="1"/>
    </xf>
    <xf numFmtId="178" fontId="1" fillId="0" borderId="106" xfId="4" applyNumberFormat="1" applyFont="1" applyFill="1" applyBorder="1" applyAlignment="1">
      <alignment horizontal="right" vertical="center" shrinkToFit="1"/>
    </xf>
    <xf numFmtId="182" fontId="1" fillId="0" borderId="107" xfId="4" applyNumberFormat="1" applyFont="1" applyFill="1" applyBorder="1" applyAlignment="1">
      <alignment horizontal="right" vertical="center" shrinkToFit="1"/>
    </xf>
    <xf numFmtId="182" fontId="1" fillId="0" borderId="108" xfId="4" applyNumberFormat="1" applyFont="1" applyFill="1" applyBorder="1" applyAlignment="1">
      <alignment horizontal="right" vertical="center" shrinkToFit="1"/>
    </xf>
    <xf numFmtId="182" fontId="1" fillId="0" borderId="83" xfId="4" applyNumberFormat="1" applyFont="1" applyFill="1" applyBorder="1" applyAlignment="1">
      <alignment horizontal="right" vertical="center" shrinkToFit="1"/>
    </xf>
    <xf numFmtId="182" fontId="1" fillId="0" borderId="109" xfId="4" applyNumberFormat="1" applyFont="1" applyFill="1" applyBorder="1" applyAlignment="1">
      <alignment horizontal="right" vertical="center" shrinkToFit="1"/>
    </xf>
    <xf numFmtId="178" fontId="1" fillId="0" borderId="42" xfId="4" applyNumberFormat="1" applyFont="1" applyFill="1" applyBorder="1" applyAlignment="1">
      <alignment horizontal="right" vertical="center" shrinkToFit="1"/>
    </xf>
    <xf numFmtId="182" fontId="1" fillId="0" borderId="110" xfId="4" applyNumberFormat="1" applyFont="1" applyFill="1" applyBorder="1" applyAlignment="1">
      <alignment horizontal="right" vertical="center" shrinkToFit="1"/>
    </xf>
    <xf numFmtId="0" fontId="12" fillId="0" borderId="111" xfId="4" applyFont="1" applyFill="1" applyBorder="1" applyAlignment="1">
      <alignment horizontal="center" vertical="center" shrinkToFit="1"/>
    </xf>
    <xf numFmtId="181" fontId="1" fillId="0" borderId="111" xfId="2" applyNumberFormat="1" applyFont="1" applyFill="1" applyBorder="1" applyAlignment="1">
      <alignment horizontal="right" vertical="center" shrinkToFit="1"/>
    </xf>
    <xf numFmtId="179" fontId="1" fillId="0" borderId="112" xfId="2" applyNumberFormat="1" applyFont="1" applyFill="1" applyBorder="1" applyAlignment="1">
      <alignment horizontal="center" vertical="center" shrinkToFit="1"/>
    </xf>
    <xf numFmtId="178" fontId="1" fillId="0" borderId="87" xfId="2" applyNumberFormat="1" applyFont="1" applyFill="1" applyBorder="1" applyAlignment="1">
      <alignment horizontal="right" vertical="center" shrinkToFit="1"/>
    </xf>
    <xf numFmtId="178" fontId="1" fillId="0" borderId="90" xfId="2" applyNumberFormat="1" applyFont="1" applyFill="1" applyBorder="1" applyAlignment="1">
      <alignment horizontal="center" vertical="center" shrinkToFit="1"/>
    </xf>
    <xf numFmtId="178" fontId="1" fillId="0" borderId="87" xfId="2" applyNumberFormat="1" applyFont="1" applyFill="1" applyBorder="1" applyAlignment="1">
      <alignment horizontal="center" vertical="center" shrinkToFit="1"/>
    </xf>
    <xf numFmtId="178" fontId="1" fillId="0" borderId="112" xfId="2" applyNumberFormat="1" applyFont="1" applyFill="1" applyBorder="1" applyAlignment="1">
      <alignment horizontal="center" vertical="center" shrinkToFit="1"/>
    </xf>
    <xf numFmtId="181" fontId="1" fillId="0" borderId="113" xfId="2" applyNumberFormat="1" applyFont="1" applyFill="1" applyBorder="1" applyAlignment="1">
      <alignment horizontal="right" vertical="center" shrinkToFit="1"/>
    </xf>
    <xf numFmtId="181" fontId="1" fillId="0" borderId="114" xfId="2" applyNumberFormat="1" applyFont="1" applyFill="1" applyBorder="1" applyAlignment="1">
      <alignment horizontal="right" vertical="center" shrinkToFit="1"/>
    </xf>
    <xf numFmtId="0" fontId="20" fillId="0" borderId="0" xfId="0" applyFont="1" applyAlignment="1">
      <alignment vertical="center"/>
    </xf>
    <xf numFmtId="0" fontId="21" fillId="0" borderId="1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15" xfId="0" applyBorder="1" applyAlignment="1">
      <alignment horizontal="right" vertical="top"/>
    </xf>
    <xf numFmtId="0" fontId="0" fillId="0" borderId="4" xfId="0" applyBorder="1" applyAlignment="1">
      <alignment vertical="center" shrinkToFit="1"/>
    </xf>
    <xf numFmtId="0" fontId="21" fillId="0" borderId="115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vertical="center"/>
    </xf>
    <xf numFmtId="177" fontId="6" fillId="2" borderId="4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shrinkToFit="1"/>
    </xf>
    <xf numFmtId="177" fontId="6" fillId="0" borderId="4" xfId="6" applyNumberFormat="1" applyFont="1" applyFill="1" applyBorder="1" applyAlignment="1">
      <alignment vertical="center" shrinkToFit="1"/>
    </xf>
    <xf numFmtId="0" fontId="6" fillId="0" borderId="4" xfId="0" applyFont="1" applyBorder="1" applyAlignment="1">
      <alignment vertical="center"/>
    </xf>
    <xf numFmtId="1" fontId="6" fillId="0" borderId="4" xfId="0" applyNumberFormat="1" applyFont="1" applyBorder="1" applyAlignment="1">
      <alignment vertical="center"/>
    </xf>
    <xf numFmtId="1" fontId="6" fillId="2" borderId="4" xfId="0" applyNumberFormat="1" applyFont="1" applyFill="1" applyBorder="1" applyAlignment="1">
      <alignment vertical="center"/>
    </xf>
    <xf numFmtId="177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shrinkToFit="1"/>
    </xf>
    <xf numFmtId="177" fontId="6" fillId="2" borderId="4" xfId="6" applyNumberFormat="1" applyFon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6" fillId="0" borderId="4" xfId="0" quotePrefix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" fillId="0" borderId="0" xfId="5">
      <alignment vertical="center"/>
    </xf>
    <xf numFmtId="0" fontId="17" fillId="0" borderId="0" xfId="5" quotePrefix="1" applyFont="1" applyAlignment="1">
      <alignment vertical="center" textRotation="180"/>
    </xf>
    <xf numFmtId="0" fontId="17" fillId="0" borderId="0" xfId="5" applyFont="1" applyAlignment="1">
      <alignment vertical="center" textRotation="180"/>
    </xf>
    <xf numFmtId="0" fontId="22" fillId="0" borderId="0" xfId="5" applyFont="1" applyAlignment="1">
      <alignment horizontal="left" vertical="top"/>
    </xf>
    <xf numFmtId="0" fontId="23" fillId="0" borderId="116" xfId="5" applyFont="1" applyFill="1" applyBorder="1" applyAlignment="1">
      <alignment horizontal="right"/>
    </xf>
    <xf numFmtId="0" fontId="19" fillId="0" borderId="7" xfId="5" applyFont="1" applyBorder="1" applyAlignment="1">
      <alignment horizontal="right"/>
    </xf>
    <xf numFmtId="0" fontId="19" fillId="0" borderId="9" xfId="5" applyFont="1" applyBorder="1" applyAlignment="1">
      <alignment horizontal="center" vertical="center"/>
    </xf>
    <xf numFmtId="0" fontId="19" fillId="0" borderId="117" xfId="5" applyFont="1" applyBorder="1" applyAlignment="1">
      <alignment horizontal="center" vertical="center" shrinkToFit="1"/>
    </xf>
    <xf numFmtId="0" fontId="19" fillId="0" borderId="118" xfId="5" applyFont="1" applyBorder="1" applyAlignment="1">
      <alignment horizontal="center" vertical="center" shrinkToFit="1"/>
    </xf>
    <xf numFmtId="0" fontId="19" fillId="0" borderId="119" xfId="5" applyFont="1" applyBorder="1" applyAlignment="1">
      <alignment horizontal="center" vertical="center" shrinkToFit="1"/>
    </xf>
    <xf numFmtId="177" fontId="1" fillId="0" borderId="20" xfId="5" applyNumberFormat="1" applyBorder="1" applyAlignment="1">
      <alignment horizontal="center"/>
    </xf>
    <xf numFmtId="177" fontId="1" fillId="0" borderId="120" xfId="5" applyNumberFormat="1" applyBorder="1">
      <alignment vertical="center"/>
    </xf>
    <xf numFmtId="177" fontId="19" fillId="0" borderId="4" xfId="5" applyNumberFormat="1" applyFont="1" applyBorder="1" applyAlignment="1">
      <alignment vertical="center" shrinkToFit="1"/>
    </xf>
    <xf numFmtId="177" fontId="17" fillId="0" borderId="121" xfId="5" applyNumberFormat="1" applyFont="1" applyBorder="1" applyAlignment="1">
      <alignment horizontal="center" vertical="center" shrinkToFit="1"/>
    </xf>
    <xf numFmtId="0" fontId="17" fillId="0" borderId="122" xfId="5" applyFont="1" applyBorder="1" applyAlignment="1">
      <alignment horizontal="center" vertical="center" shrinkToFit="1"/>
    </xf>
    <xf numFmtId="177" fontId="24" fillId="0" borderId="99" xfId="5" applyNumberFormat="1" applyFont="1" applyBorder="1" applyAlignment="1">
      <alignment vertical="center" shrinkToFit="1"/>
    </xf>
    <xf numFmtId="177" fontId="17" fillId="0" borderId="20" xfId="5" applyNumberFormat="1" applyFont="1" applyBorder="1" applyAlignment="1">
      <alignment horizontal="center" vertical="center" shrinkToFit="1"/>
    </xf>
    <xf numFmtId="0" fontId="17" fillId="0" borderId="120" xfId="5" applyFont="1" applyBorder="1" applyAlignment="1">
      <alignment horizontal="center" vertical="center" shrinkToFit="1"/>
    </xf>
    <xf numFmtId="177" fontId="24" fillId="0" borderId="3" xfId="5" applyNumberFormat="1" applyFont="1" applyBorder="1" applyAlignment="1">
      <alignment vertical="center" shrinkToFit="1"/>
    </xf>
    <xf numFmtId="177" fontId="17" fillId="0" borderId="117" xfId="5" applyNumberFormat="1" applyFont="1" applyBorder="1" applyAlignment="1">
      <alignment horizontal="center" vertical="center" shrinkToFit="1"/>
    </xf>
    <xf numFmtId="0" fontId="17" fillId="0" borderId="119" xfId="5" applyFont="1" applyBorder="1" applyAlignment="1">
      <alignment horizontal="center" vertical="center" shrinkToFit="1"/>
    </xf>
    <xf numFmtId="177" fontId="24" fillId="0" borderId="4" xfId="5" applyNumberFormat="1" applyFont="1" applyBorder="1" applyAlignment="1">
      <alignment vertical="center" shrinkToFit="1"/>
    </xf>
    <xf numFmtId="177" fontId="17" fillId="0" borderId="119" xfId="5" applyNumberFormat="1" applyFont="1" applyBorder="1" applyAlignment="1">
      <alignment horizontal="center" vertical="center" shrinkToFit="1"/>
    </xf>
    <xf numFmtId="0" fontId="25" fillId="0" borderId="0" xfId="5" applyFont="1" applyFill="1" applyBorder="1" applyAlignment="1"/>
    <xf numFmtId="0" fontId="1" fillId="0" borderId="0" xfId="5" applyBorder="1">
      <alignment vertical="center"/>
    </xf>
    <xf numFmtId="0" fontId="22" fillId="0" borderId="0" xfId="5" applyFont="1" applyAlignment="1">
      <alignment vertical="top"/>
    </xf>
    <xf numFmtId="0" fontId="19" fillId="0" borderId="7" xfId="5" applyFont="1" applyBorder="1" applyAlignment="1">
      <alignment horizontal="center"/>
    </xf>
    <xf numFmtId="0" fontId="19" fillId="0" borderId="0" xfId="5" applyFont="1">
      <alignment vertical="center"/>
    </xf>
    <xf numFmtId="0" fontId="1" fillId="0" borderId="0" xfId="5" applyBorder="1" applyAlignment="1">
      <alignment horizontal="center" vertical="center"/>
    </xf>
    <xf numFmtId="0" fontId="19" fillId="0" borderId="116" xfId="5" applyFont="1" applyBorder="1">
      <alignment vertical="center"/>
    </xf>
    <xf numFmtId="0" fontId="1" fillId="0" borderId="1" xfId="5" applyBorder="1" applyAlignment="1">
      <alignment horizontal="center" vertical="center"/>
    </xf>
    <xf numFmtId="0" fontId="19" fillId="0" borderId="1" xfId="5" applyFont="1" applyBorder="1">
      <alignment vertical="center"/>
    </xf>
    <xf numFmtId="0" fontId="19" fillId="0" borderId="1" xfId="5" applyFont="1" applyBorder="1" applyAlignment="1">
      <alignment vertical="center"/>
    </xf>
    <xf numFmtId="3" fontId="26" fillId="0" borderId="0" xfId="5" applyNumberFormat="1" applyFont="1" applyFill="1" applyBorder="1" applyAlignment="1">
      <alignment horizontal="center" vertical="center"/>
    </xf>
    <xf numFmtId="177" fontId="19" fillId="0" borderId="20" xfId="5" applyNumberFormat="1" applyFont="1" applyBorder="1" applyAlignment="1">
      <alignment horizontal="center" vertical="center"/>
    </xf>
    <xf numFmtId="177" fontId="19" fillId="0" borderId="120" xfId="5" applyNumberFormat="1" applyFont="1" applyBorder="1" applyAlignment="1">
      <alignment horizontal="center" vertical="center"/>
    </xf>
    <xf numFmtId="177" fontId="1" fillId="0" borderId="0" xfId="5" applyNumberFormat="1" applyBorder="1">
      <alignment vertical="center"/>
    </xf>
    <xf numFmtId="0" fontId="1" fillId="0" borderId="116" xfId="5" applyBorder="1">
      <alignment vertical="center"/>
    </xf>
    <xf numFmtId="0" fontId="1" fillId="0" borderId="3" xfId="5" applyBorder="1" applyAlignment="1">
      <alignment horizontal="center" vertical="center"/>
    </xf>
    <xf numFmtId="0" fontId="19" fillId="0" borderId="3" xfId="5" applyFont="1" applyBorder="1">
      <alignment vertical="center"/>
    </xf>
    <xf numFmtId="0" fontId="19" fillId="0" borderId="3" xfId="5" applyFont="1" applyBorder="1" applyAlignment="1">
      <alignment vertical="center"/>
    </xf>
    <xf numFmtId="177" fontId="17" fillId="0" borderId="117" xfId="5" applyNumberFormat="1" applyFont="1" applyBorder="1" applyAlignment="1">
      <alignment horizontal="center" vertical="center"/>
    </xf>
    <xf numFmtId="0" fontId="17" fillId="0" borderId="119" xfId="5" applyFont="1" applyBorder="1" applyAlignment="1">
      <alignment horizontal="center" vertical="center"/>
    </xf>
    <xf numFmtId="177" fontId="19" fillId="0" borderId="0" xfId="5" applyNumberFormat="1" applyFont="1" applyBorder="1">
      <alignment vertical="center"/>
    </xf>
    <xf numFmtId="0" fontId="19" fillId="0" borderId="2" xfId="5" applyFont="1" applyBorder="1" applyAlignment="1">
      <alignment vertical="center"/>
    </xf>
    <xf numFmtId="0" fontId="1" fillId="0" borderId="2" xfId="5" applyBorder="1" applyAlignment="1">
      <alignment horizontal="center" vertical="center"/>
    </xf>
    <xf numFmtId="177" fontId="17" fillId="0" borderId="117" xfId="5" applyNumberFormat="1" applyFont="1" applyBorder="1" applyAlignment="1">
      <alignment horizontal="center" vertical="center" wrapText="1"/>
    </xf>
    <xf numFmtId="0" fontId="17" fillId="0" borderId="119" xfId="5" applyFont="1" applyBorder="1" applyAlignment="1">
      <alignment horizontal="center" vertical="center" wrapText="1"/>
    </xf>
    <xf numFmtId="0" fontId="23" fillId="0" borderId="116" xfId="5" applyFont="1" applyFill="1" applyBorder="1" applyAlignment="1">
      <alignment horizontal="right" vertical="center"/>
    </xf>
    <xf numFmtId="177" fontId="17" fillId="0" borderId="119" xfId="5" applyNumberFormat="1" applyFont="1" applyBorder="1" applyAlignment="1">
      <alignment horizontal="center" vertical="center"/>
    </xf>
    <xf numFmtId="0" fontId="1" fillId="0" borderId="116" xfId="5" applyBorder="1" applyAlignment="1">
      <alignment vertical="center"/>
    </xf>
    <xf numFmtId="0" fontId="1" fillId="0" borderId="8" xfId="3" applyBorder="1" applyAlignment="1">
      <alignment horizontal="center" vertical="center"/>
    </xf>
    <xf numFmtId="0" fontId="1" fillId="0" borderId="8" xfId="3" applyBorder="1">
      <alignment vertical="center"/>
    </xf>
    <xf numFmtId="0" fontId="27" fillId="0" borderId="8" xfId="3" applyFont="1" applyBorder="1">
      <alignment vertical="center"/>
    </xf>
    <xf numFmtId="0" fontId="27" fillId="0" borderId="9" xfId="3" applyFont="1" applyBorder="1">
      <alignment vertical="center"/>
    </xf>
    <xf numFmtId="0" fontId="28" fillId="0" borderId="0" xfId="3" applyFont="1" applyBorder="1" applyAlignment="1">
      <alignment vertical="center"/>
    </xf>
    <xf numFmtId="0" fontId="28" fillId="0" borderId="0" xfId="3" applyFont="1" applyBorder="1">
      <alignment vertical="center"/>
    </xf>
    <xf numFmtId="0" fontId="27" fillId="0" borderId="116" xfId="3" applyFont="1" applyBorder="1">
      <alignment vertical="center"/>
    </xf>
    <xf numFmtId="0" fontId="1" fillId="0" borderId="20" xfId="3" applyBorder="1" applyAlignment="1">
      <alignment horizontal="center" vertical="center"/>
    </xf>
    <xf numFmtId="0" fontId="1" fillId="0" borderId="26" xfId="3" applyFont="1" applyBorder="1" applyAlignment="1">
      <alignment horizontal="center" vertical="center"/>
    </xf>
    <xf numFmtId="0" fontId="1" fillId="0" borderId="26" xfId="3" applyBorder="1">
      <alignment vertical="center"/>
    </xf>
    <xf numFmtId="0" fontId="27" fillId="0" borderId="26" xfId="3" applyFont="1" applyBorder="1">
      <alignment vertical="center"/>
    </xf>
    <xf numFmtId="0" fontId="27" fillId="0" borderId="120" xfId="3" applyFont="1" applyBorder="1">
      <alignment vertical="center"/>
    </xf>
  </cellXfs>
  <cellStyles count="7">
    <cellStyle name="パーセント 2" xfId="1"/>
    <cellStyle name="桁区切り 2" xfId="2"/>
    <cellStyle name="標準" xfId="0" builtinId="0"/>
    <cellStyle name="標準 2" xfId="3"/>
    <cellStyle name="標準 3" xfId="4"/>
    <cellStyle name="標準 4" xfId="5"/>
    <cellStyle name="桁区切り" xfId="6" builtinId="6"/>
  </cellStyles>
  <tableStyles count="0" defaultTableStyle="TableStyleMedium9" defaultPivotStyle="PivotStyleLight16"/>
  <colors>
    <mruColors>
      <color rgb="FF000080"/>
      <color rgb="FF3304FC"/>
      <color rgb="FF0000FF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worksheet" Target="worksheets/sheet9.xml" Id="rId9" /><Relationship Type="http://schemas.openxmlformats.org/officeDocument/2006/relationships/theme" Target="theme/theme1.xml" Id="rId10" /><Relationship Type="http://schemas.openxmlformats.org/officeDocument/2006/relationships/sharedStrings" Target="sharedStrings.xml" Id="rId11" /><Relationship Type="http://schemas.openxmlformats.org/officeDocument/2006/relationships/styles" Target="styles.xml" Id="rId12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rPr>
              <a:t>H29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HG丸ｺﾞｼｯｸM-PRO"/>
            </a:endParaRPr>
          </a:p>
        </c:rich>
      </c:tx>
      <c:layout>
        <c:manualLayout>
          <c:xMode val="edge"/>
          <c:yMode val="edge"/>
          <c:x val="0.15640818768290515"/>
          <c:y val="3.969598586906494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664872613454413e-002"/>
          <c:y val="0.13490608596822676"/>
          <c:w val="0.88306363407360444"/>
          <c:h val="0.733330134739717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'概要P.1-5'!$AM$41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7.6550500456635194e-017"/>
                  <c:y val="2.3740225849928052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1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0"/>
                  <c:y val="0.1637451460303376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100" b="1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800" b="1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'概要P.1-5'!$AN$41:$AY$41</c:f>
              <c:numCache>
                <c:formatCode>#,##0;[Red]\-#,##0</c:formatCode>
                <c:ptCount val="12"/>
                <c:pt idx="0">
                  <c:v>115492.70000000001</c:v>
                </c:pt>
                <c:pt idx="1">
                  <c:v>105890.39999999998</c:v>
                </c:pt>
                <c:pt idx="2">
                  <c:v>116408.29999999999</c:v>
                </c:pt>
                <c:pt idx="3">
                  <c:v>101875.6</c:v>
                </c:pt>
                <c:pt idx="4">
                  <c:v>108083.4</c:v>
                </c:pt>
                <c:pt idx="5">
                  <c:v>98746.9</c:v>
                </c:pt>
                <c:pt idx="6">
                  <c:v>93186.7</c:v>
                </c:pt>
                <c:pt idx="7">
                  <c:v>96812.799999999988</c:v>
                </c:pt>
                <c:pt idx="8">
                  <c:v>110525.7</c:v>
                </c:pt>
                <c:pt idx="9">
                  <c:v>129136.20000000001</c:v>
                </c:pt>
                <c:pt idx="10">
                  <c:v>129117</c:v>
                </c:pt>
                <c:pt idx="11">
                  <c:v>144348.20000000001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'概要P.1-5'!$AM$42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5.294300894615539e-002"/>
                  <c:y val="-9.0505037161842231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100" b="1">
                      <a:solidFill>
                        <a:srgbClr val="FF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3.614991243110361e-002"/>
                  <c:y val="-8.8699143862370766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1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'概要P.1-5'!$AN$42:$AY$42</c:f>
              <c:numCache>
                <c:formatCode>0</c:formatCode>
                <c:ptCount val="12"/>
                <c:pt idx="0">
                  <c:v>777.11697795618238</c:v>
                </c:pt>
                <c:pt idx="1">
                  <c:v>755.44256136533636</c:v>
                </c:pt>
                <c:pt idx="2">
                  <c:v>706.24659066406787</c:v>
                </c:pt>
                <c:pt idx="3">
                  <c:v>699.88101174373446</c:v>
                </c:pt>
                <c:pt idx="4">
                  <c:v>697.45287435443379</c:v>
                </c:pt>
                <c:pt idx="5">
                  <c:v>678.86112880505618</c:v>
                </c:pt>
                <c:pt idx="6">
                  <c:v>676.76088969777879</c:v>
                </c:pt>
                <c:pt idx="7">
                  <c:v>685.25952146823568</c:v>
                </c:pt>
                <c:pt idx="8">
                  <c:v>717.96384913192139</c:v>
                </c:pt>
                <c:pt idx="9">
                  <c:v>728.53872113319107</c:v>
                </c:pt>
                <c:pt idx="10">
                  <c:v>738.11032629320698</c:v>
                </c:pt>
                <c:pt idx="11">
                  <c:v>781.58953142470773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2041028344260301"/>
              <c:y val="0.905558180227471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ﾄﾝ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3.6420151310773557e-002"/>
              <c:y val="4.1377206346892908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dispUnits>
          <c:builtInUnit val="thousands"/>
        </c:dispUnits>
      </c:valAx>
      <c:catAx>
        <c:axId val="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698789753840993"/>
              <c:y val="1.215548654347511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635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334012006063123"/>
          <c:y val="2.3417638166253966e-002"/>
          <c:w val="0.2825201700916749"/>
          <c:h val="7.7038108752307016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H29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>
        <c:manualLayout>
          <c:xMode val="edge"/>
          <c:yMode val="edge"/>
          <c:x val="0.168810564601373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567108221715343e-002"/>
          <c:y val="0.12037066200058326"/>
          <c:w val="0.86437682816918315"/>
          <c:h val="0.771298567610796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'概要P.1-5'!$AM$84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4.7763903401579683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F7BC6314-63E3-4D41-898C-C6AA7A75CAB8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/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1FC1EAD4-2EC6-4BD7-B62C-88FB316BB7E3}" type="VALUE">
                      <a:rPr lang="en-US" altLang="ja-JP"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'概要P.1-5'!$AN$84:$AY$84</c:f>
              <c:numCache>
                <c:formatCode>#,##0;[Red]\-#,##0</c:formatCode>
                <c:ptCount val="12"/>
                <c:pt idx="0">
                  <c:v>323</c:v>
                </c:pt>
                <c:pt idx="1">
                  <c:v>345</c:v>
                </c:pt>
                <c:pt idx="2">
                  <c:v>392</c:v>
                </c:pt>
                <c:pt idx="3">
                  <c:v>386</c:v>
                </c:pt>
                <c:pt idx="4">
                  <c:v>382</c:v>
                </c:pt>
                <c:pt idx="5">
                  <c:v>388.4</c:v>
                </c:pt>
                <c:pt idx="6">
                  <c:v>464.4</c:v>
                </c:pt>
                <c:pt idx="7">
                  <c:v>358</c:v>
                </c:pt>
                <c:pt idx="8">
                  <c:v>361</c:v>
                </c:pt>
                <c:pt idx="9">
                  <c:v>351</c:v>
                </c:pt>
                <c:pt idx="10">
                  <c:v>412</c:v>
                </c:pt>
                <c:pt idx="11">
                  <c:v>532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'概要P.1-5'!$AM$85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4.5792836420416261e-002"/>
                  <c:y val="-0.119409758503949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4.9955821549545011e-002"/>
                  <c:y val="0.11144910793701934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B492755F-EC76-4E6F-9B53-A66FD411FD34}" type="VALUE">
                      <a:rPr lang="en-US" altLang="ja-JP"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'概要P.1-5'!$AN$85:$AY$85</c:f>
              <c:numCache>
                <c:formatCode>#,##0;[Red]\-#,##0</c:formatCode>
                <c:ptCount val="12"/>
                <c:pt idx="0">
                  <c:v>1560.4272445820434</c:v>
                </c:pt>
                <c:pt idx="1">
                  <c:v>1577.4782608695652</c:v>
                </c:pt>
                <c:pt idx="2">
                  <c:v>1568.7704081632653</c:v>
                </c:pt>
                <c:pt idx="3">
                  <c:v>1564.538860103627</c:v>
                </c:pt>
                <c:pt idx="4">
                  <c:v>1561.0392670157069</c:v>
                </c:pt>
                <c:pt idx="5">
                  <c:v>1465.3604531410917</c:v>
                </c:pt>
                <c:pt idx="6">
                  <c:v>1355.5835486649441</c:v>
                </c:pt>
                <c:pt idx="7">
                  <c:v>1480.058659217877</c:v>
                </c:pt>
                <c:pt idx="8">
                  <c:v>1553.2520775623268</c:v>
                </c:pt>
                <c:pt idx="9">
                  <c:v>1565.0227920227919</c:v>
                </c:pt>
                <c:pt idx="10">
                  <c:v>1516.7912621359224</c:v>
                </c:pt>
                <c:pt idx="11">
                  <c:v>1586.484962406015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㎏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828893447958043e-003"/>
              <c:y val="1.1430530948162636e-003"/>
            </c:manualLayout>
          </c:layout>
          <c:overlay val="0"/>
        </c:title>
        <c:numFmt formatCode="#,##0;[Red]\-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5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0"/>
      </c:valAx>
      <c:catAx>
        <c:axId val="11"/>
        <c:scaling>
          <c:orientation val="minMax"/>
        </c:scaling>
        <c:delete val="1"/>
        <c:axPos val="t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円／㎏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664637432503505"/>
              <c:y val="0"/>
            </c:manualLayout>
          </c:layout>
          <c:overlay val="0"/>
        </c:title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max"/>
        <c:auto val="1"/>
        <c:lblAlgn val="ctr"/>
        <c:lblOffset val="100"/>
        <c:noMultiLvlLbl val="0"/>
      </c:catAx>
      <c:valAx>
        <c:axId val="12"/>
        <c:scaling>
          <c:orientation val="minMax"/>
          <c:max val="1800"/>
          <c:min val="0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3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H29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524333340080562"/>
          <c:y val="5.3601098027884131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74852657769764e-002"/>
          <c:y val="0.10111589964183997"/>
          <c:w val="0.86350077001342085"/>
          <c:h val="0.7861135413628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'概要P.1-5'!$AM$88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/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C06ACE7A-7D26-4D70-AA54-0840C2A1F6ED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0"/>
                  <c:y val="3.424659381220678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6BA6C55C-468E-40FE-80DC-1135CAF9D66B}" type="VALUE"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'概要P.1-5'!$AN$88:$AY$88</c:f>
              <c:numCache>
                <c:formatCode>#,##0;[Red]\-#,##0</c:formatCode>
                <c:ptCount val="12"/>
                <c:pt idx="0">
                  <c:v>321</c:v>
                </c:pt>
                <c:pt idx="1">
                  <c:v>344</c:v>
                </c:pt>
                <c:pt idx="2">
                  <c:v>413.8</c:v>
                </c:pt>
                <c:pt idx="3">
                  <c:v>327</c:v>
                </c:pt>
                <c:pt idx="4">
                  <c:v>51</c:v>
                </c:pt>
                <c:pt idx="5">
                  <c:v>51</c:v>
                </c:pt>
                <c:pt idx="6">
                  <c:v>39</c:v>
                </c:pt>
                <c:pt idx="7">
                  <c:v>21</c:v>
                </c:pt>
                <c:pt idx="8">
                  <c:v>39</c:v>
                </c:pt>
                <c:pt idx="9">
                  <c:v>336</c:v>
                </c:pt>
                <c:pt idx="10">
                  <c:v>558</c:v>
                </c:pt>
                <c:pt idx="11">
                  <c:v>563.6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'概要P.1-5'!$AM$89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3.727788592966913e-002"/>
                  <c:y val="-8.2191825149296294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09063345-3F93-4CA1-BBA2-C4D6A0210F3C}" type="VALUE"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77646253063228e-002"/>
                  <c:y val="-7.873673031472930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918869485694455e-002"/>
                  <c:y val="-8.2131136481351716e-00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200">
                        <a:solidFill>
                          <a:srgbClr val="000000"/>
                        </a:solidFill>
                      </a:defRPr>
                    </a:pPr>
                    <a:fld id="{4DC13CB8-0DDA-45A1-9A4F-AEA06C7B3912}" type="VALUE">
                      <a:rPr lang="en-US" altLang="ja-JP"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610136992447591e-002"/>
                  <c:y val="-7.8737002345997675e-00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200">
                        <a:solidFill>
                          <a:srgbClr val="000000"/>
                        </a:solidFill>
                      </a:defRPr>
                    </a:pPr>
                    <a:fld id="{3E086BF1-ACB0-4B18-9FC6-82D84FA740D4}" type="VALUE">
                      <a:rPr lang="en-US" altLang="ja-JP"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layout>
                <c:manualLayout>
                  <c:x val="-4.2551159374962885e-002"/>
                  <c:y val="-8.904068225404986e-00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200">
                        <a:solidFill>
                          <a:srgbClr val="000000"/>
                        </a:solidFill>
                      </a:defRPr>
                    </a:pPr>
                    <a:fld id="{62323CD0-32F5-4BF4-9EE8-F95B6C7FF568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'概要P.1-5'!$AN$89:$AY$89</c:f>
              <c:numCache>
                <c:formatCode>#,##0;[Red]\-#,##0</c:formatCode>
                <c:ptCount val="12"/>
                <c:pt idx="0">
                  <c:v>755.14018691588785</c:v>
                </c:pt>
                <c:pt idx="1">
                  <c:v>750.87209302325584</c:v>
                </c:pt>
                <c:pt idx="2">
                  <c:v>753.62493958434027</c:v>
                </c:pt>
                <c:pt idx="3">
                  <c:v>755.04587155963304</c:v>
                </c:pt>
                <c:pt idx="4">
                  <c:v>782.35294117647061</c:v>
                </c:pt>
                <c:pt idx="5">
                  <c:v>800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743.75</c:v>
                </c:pt>
                <c:pt idx="10">
                  <c:v>726.07526881720435</c:v>
                </c:pt>
                <c:pt idx="11">
                  <c:v>751.02909865152583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2083458668790019"/>
              <c:y val="0.93889151356080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7446841090073575e-002"/>
              <c:y val="4.3410726187075787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733794929700163"/>
              <c:y val="4.6294923036847716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1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H29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>
        <c:manualLayout>
          <c:xMode val="edge"/>
          <c:yMode val="edge"/>
          <c:x val="0.16144597763311366"/>
          <c:y val="4.2236655901883234e-0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772481106013217e-002"/>
          <c:y val="0.13140757285118876"/>
          <c:w val="0.87190789713882366"/>
          <c:h val="0.744405260710468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'概要P.1-5'!$AM$54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0"/>
                  <c:y val="4.6379337944080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2.0853006174295992e-003"/>
                  <c:y val="4.6379337944080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'概要P.1-5'!$AN$54:$AY$54</c:f>
              <c:numCache>
                <c:formatCode>#,##0;[Red]\-#,##0</c:formatCode>
                <c:ptCount val="12"/>
                <c:pt idx="0">
                  <c:v>691</c:v>
                </c:pt>
                <c:pt idx="1">
                  <c:v>855</c:v>
                </c:pt>
                <c:pt idx="2">
                  <c:v>755</c:v>
                </c:pt>
                <c:pt idx="3">
                  <c:v>678</c:v>
                </c:pt>
                <c:pt idx="4">
                  <c:v>516</c:v>
                </c:pt>
                <c:pt idx="5">
                  <c:v>562</c:v>
                </c:pt>
                <c:pt idx="6">
                  <c:v>300</c:v>
                </c:pt>
                <c:pt idx="7">
                  <c:v>153</c:v>
                </c:pt>
                <c:pt idx="8">
                  <c:v>463.8</c:v>
                </c:pt>
                <c:pt idx="9">
                  <c:v>988</c:v>
                </c:pt>
                <c:pt idx="10">
                  <c:v>903</c:v>
                </c:pt>
                <c:pt idx="11">
                  <c:v>3482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'概要P.1-5'!$AM$55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3.9073443466761372e-002"/>
                  <c:y val="-0.10963539875579209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100" b="1">
                        <a:solidFill>
                          <a:srgbClr val="000000"/>
                        </a:solidFill>
                        <a:latin typeface="+mj-ea"/>
                        <a:ea typeface="+mj-ea"/>
                      </a:defRPr>
                    </a:pPr>
                    <a:r>
                      <a:rPr lang="en-US" altLang="ja-JP" sz="1100" b="1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  <a:cs typeface="ＭＳ Ｐゴシック"/>
                      </a:rPr>
                      <a:t>982</a:t>
                    </a:r>
                    <a:endParaRPr lang="en-US" altLang="ja-JP" sz="1100" b="1" i="0" u="none" strike="noStrike" baseline="0">
                      <a:solidFill>
                        <a:sysClr val="windowText" lastClr="000000"/>
                      </a:solidFill>
                      <a:latin typeface="+mj-ea"/>
                      <a:ea typeface="+mj-ea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3.7735074460360153e-002"/>
                  <c:y val="-8.8349358340257714e-00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100" b="1">
                      <a:solidFill>
                        <a:srgbClr val="FF0000"/>
                      </a:solidFill>
                      <a:latin typeface="+mj-ea"/>
                      <a:ea typeface="+mj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'概要P.1-5'!$AN$55:$AY$55</c:f>
              <c:numCache>
                <c:formatCode>#,##0;[Red]\-#,##0</c:formatCode>
                <c:ptCount val="12"/>
                <c:pt idx="0">
                  <c:v>913.80897250361795</c:v>
                </c:pt>
                <c:pt idx="1">
                  <c:v>981.75672514619885</c:v>
                </c:pt>
                <c:pt idx="2">
                  <c:v>937.34039735099338</c:v>
                </c:pt>
                <c:pt idx="3">
                  <c:v>862.35398230088492</c:v>
                </c:pt>
                <c:pt idx="4">
                  <c:v>713.62403100775191</c:v>
                </c:pt>
                <c:pt idx="5">
                  <c:v>798.51957295373666</c:v>
                </c:pt>
                <c:pt idx="6">
                  <c:v>878.01333333333332</c:v>
                </c:pt>
                <c:pt idx="7">
                  <c:v>901.51633986928107</c:v>
                </c:pt>
                <c:pt idx="8">
                  <c:v>862.28546787408368</c:v>
                </c:pt>
                <c:pt idx="9">
                  <c:v>834.31983805668017</c:v>
                </c:pt>
                <c:pt idx="10">
                  <c:v>842.68438538205976</c:v>
                </c:pt>
                <c:pt idx="11">
                  <c:v>953.19069500287196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0589529250020284"/>
              <c:y val="0.905558180227471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n-ea"/>
                <a:ea typeface="+mn-ea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（Kg）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2.0339234077293065e-002"/>
              <c:y val="4.4620358715790655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6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（円/Kg）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757767375356892"/>
              <c:y val="5.1692907730624743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4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323157516637949"/>
          <c:y val="2.5962889864870331e-002"/>
          <c:w val="0.30343607356615027"/>
          <c:h val="7.2222513852435152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1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  <a:cs typeface="HG丸ｺﾞｼｯｸM-PRO"/>
            </a:endParaRPr>
          </a:p>
        </c:rich>
      </c:tx>
      <c:layout>
        <c:manualLayout>
          <c:xMode val="edge"/>
          <c:yMode val="edge"/>
          <c:x val="0.24863294553932905"/>
          <c:y val="3.684321339900641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127659902013237e-002"/>
          <c:y val="0.13111726685133887"/>
          <c:w val="0.89629014600310108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'５年推移P12-17'!$C$25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0.131649181842934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4042530253866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207250884728849e-003"/>
                  <c:y val="0.134574248266222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4042530253866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6852054311489214e-017"/>
                  <c:y val="0.134574248266222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'５年推移P12-17'!$D$24:$H$24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'５年推移P12-17'!$D$25:$H$25</c:f>
              <c:numCache>
                <c:formatCode>#,##0_);\(#,##0\)</c:formatCode>
                <c:ptCount val="5"/>
                <c:pt idx="0">
                  <c:v>1337.8</c:v>
                </c:pt>
                <c:pt idx="1">
                  <c:v>1370.9</c:v>
                </c:pt>
                <c:pt idx="2">
                  <c:v>1420.5</c:v>
                </c:pt>
                <c:pt idx="3">
                  <c:v>1416.8</c:v>
                </c:pt>
                <c:pt idx="4">
                  <c:v>1350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'５年推移P12-17'!$C$26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2452326504040689e-002"/>
                  <c:y val="-9.361686835911099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093776680986654e-002"/>
                  <c:y val="-7.021265126933326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773051592513673e-002"/>
                  <c:y val="-7.606370554177764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452326504040786e-002"/>
                  <c:y val="-7.021265126933323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773051592513673e-002"/>
                  <c:y val="-8.19147598142221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'５年推移P12-17'!$D$24:$H$24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'５年推移P12-17'!$D$26:$H$26</c:f>
              <c:numCache>
                <c:formatCode>#,##0_);\(#,##0\)</c:formatCode>
                <c:ptCount val="5"/>
                <c:pt idx="0">
                  <c:v>771</c:v>
                </c:pt>
                <c:pt idx="1">
                  <c:v>782</c:v>
                </c:pt>
                <c:pt idx="2">
                  <c:v>760</c:v>
                </c:pt>
                <c:pt idx="3">
                  <c:v>751</c:v>
                </c:pt>
                <c:pt idx="4">
                  <c:v>724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913731390270776"/>
              <c:y val="0.913205226078041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（トン）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1819657589021551e-002"/>
              <c:y val="2.246205913803374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3438096991138653"/>
              <c:y val="1.6611004865589304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782612810201402"/>
          <c:y val="2.4930747922437674e-002"/>
          <c:w val="0.25457080074418181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1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  <a:cs typeface="HG丸ｺﾞｼｯｸM-PRO"/>
            </a:endParaRPr>
          </a:p>
        </c:rich>
      </c:tx>
      <c:layout>
        <c:manualLayout>
          <c:xMode val="edge"/>
          <c:yMode val="edge"/>
          <c:x val="0.25092096729842328"/>
          <c:y val="1.867220501437236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81122439063829e-002"/>
          <c:y val="0.13649025069637882"/>
          <c:w val="0.91918291428964261"/>
          <c:h val="0.79204263707272404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'５年推移P12-17'!$C$4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'５年推移P12-17'!$D$4:$O$4</c:f>
              <c:numCache>
                <c:formatCode>#,##0_);\(#,##0\)</c:formatCode>
                <c:ptCount val="12"/>
                <c:pt idx="0">
                  <c:v>860</c:v>
                </c:pt>
                <c:pt idx="1">
                  <c:v>786</c:v>
                </c:pt>
                <c:pt idx="2">
                  <c:v>768</c:v>
                </c:pt>
                <c:pt idx="3">
                  <c:v>768</c:v>
                </c:pt>
                <c:pt idx="4">
                  <c:v>740</c:v>
                </c:pt>
                <c:pt idx="5">
                  <c:v>733</c:v>
                </c:pt>
                <c:pt idx="6">
                  <c:v>747</c:v>
                </c:pt>
                <c:pt idx="7">
                  <c:v>781</c:v>
                </c:pt>
                <c:pt idx="8">
                  <c:v>739</c:v>
                </c:pt>
                <c:pt idx="9">
                  <c:v>735</c:v>
                </c:pt>
                <c:pt idx="10">
                  <c:v>768</c:v>
                </c:pt>
                <c:pt idx="11">
                  <c:v>822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'５年推移P12-17'!$C$5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'５年推移P12-17'!$D$5:$O$5</c:f>
              <c:numCache>
                <c:formatCode>#,##0_);\(#,##0\)</c:formatCode>
                <c:ptCount val="12"/>
                <c:pt idx="0">
                  <c:v>834</c:v>
                </c:pt>
                <c:pt idx="1">
                  <c:v>820</c:v>
                </c:pt>
                <c:pt idx="2">
                  <c:v>841</c:v>
                </c:pt>
                <c:pt idx="3">
                  <c:v>766</c:v>
                </c:pt>
                <c:pt idx="4">
                  <c:v>749</c:v>
                </c:pt>
                <c:pt idx="5">
                  <c:v>728</c:v>
                </c:pt>
                <c:pt idx="6">
                  <c:v>744</c:v>
                </c:pt>
                <c:pt idx="7">
                  <c:v>774</c:v>
                </c:pt>
                <c:pt idx="8">
                  <c:v>787</c:v>
                </c:pt>
                <c:pt idx="9">
                  <c:v>746</c:v>
                </c:pt>
                <c:pt idx="10">
                  <c:v>752</c:v>
                </c:pt>
                <c:pt idx="11">
                  <c:v>844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'５年推移P12-17'!$C$6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'５年推移P12-17'!$D$6:$O$6</c:f>
              <c:numCache>
                <c:formatCode>#,##0_);\(#,##0\)</c:formatCode>
                <c:ptCount val="12"/>
                <c:pt idx="0">
                  <c:v>847.03126296236178</c:v>
                </c:pt>
                <c:pt idx="1">
                  <c:v>793.11105419328646</c:v>
                </c:pt>
                <c:pt idx="2">
                  <c:v>793.00718092775355</c:v>
                </c:pt>
                <c:pt idx="3">
                  <c:v>766.78132993543352</c:v>
                </c:pt>
                <c:pt idx="4">
                  <c:v>765.44845075349053</c:v>
                </c:pt>
                <c:pt idx="5">
                  <c:v>706.4139055266271</c:v>
                </c:pt>
                <c:pt idx="6">
                  <c:v>723.71604630552781</c:v>
                </c:pt>
                <c:pt idx="7">
                  <c:v>736.09320975179583</c:v>
                </c:pt>
                <c:pt idx="8">
                  <c:v>686.79949958552299</c:v>
                </c:pt>
                <c:pt idx="9">
                  <c:v>772.12943142335553</c:v>
                </c:pt>
                <c:pt idx="10">
                  <c:v>750.45736336687094</c:v>
                </c:pt>
                <c:pt idx="11">
                  <c:v>784.45507343941244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'５年推移P12-17'!$C$7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'５年推移P12-17'!$D$7:$O$7</c:f>
              <c:numCache>
                <c:formatCode>#,##0_);\(#,##0\)</c:formatCode>
                <c:ptCount val="12"/>
                <c:pt idx="0">
                  <c:v>768.25480623976341</c:v>
                </c:pt>
                <c:pt idx="1">
                  <c:v>772.98185993810876</c:v>
                </c:pt>
                <c:pt idx="2">
                  <c:v>757.13769744108788</c:v>
                </c:pt>
                <c:pt idx="3">
                  <c:v>753.56404541838424</c:v>
                </c:pt>
                <c:pt idx="4">
                  <c:v>745.04269640841869</c:v>
                </c:pt>
                <c:pt idx="5">
                  <c:v>707.80208046075415</c:v>
                </c:pt>
                <c:pt idx="6">
                  <c:v>663.96925995575975</c:v>
                </c:pt>
                <c:pt idx="7">
                  <c:v>699.60593494894908</c:v>
                </c:pt>
                <c:pt idx="8">
                  <c:v>767.55118141659477</c:v>
                </c:pt>
                <c:pt idx="9">
                  <c:v>756.24491014287935</c:v>
                </c:pt>
                <c:pt idx="10">
                  <c:v>777.55261153809522</c:v>
                </c:pt>
                <c:pt idx="11">
                  <c:v>809.18181080175339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'５年推移P12-17'!$C$8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'５年推移P12-17'!$D$8:$O$8</c:f>
              <c:numCache>
                <c:formatCode>#,##0_);\(#,##0\)</c:formatCode>
                <c:ptCount val="12"/>
                <c:pt idx="0">
                  <c:v>777.11697795618238</c:v>
                </c:pt>
                <c:pt idx="1">
                  <c:v>755.44256136533636</c:v>
                </c:pt>
                <c:pt idx="2">
                  <c:v>706.24659066406787</c:v>
                </c:pt>
                <c:pt idx="3">
                  <c:v>699.88101174373446</c:v>
                </c:pt>
                <c:pt idx="4">
                  <c:v>697.45287435443379</c:v>
                </c:pt>
                <c:pt idx="5">
                  <c:v>678.86112880505618</c:v>
                </c:pt>
                <c:pt idx="6">
                  <c:v>676.76088969777879</c:v>
                </c:pt>
                <c:pt idx="7">
                  <c:v>685.25952146823568</c:v>
                </c:pt>
                <c:pt idx="8">
                  <c:v>717.96384913192139</c:v>
                </c:pt>
                <c:pt idx="9">
                  <c:v>728.53872113319107</c:v>
                </c:pt>
                <c:pt idx="10">
                  <c:v>738.11032629320698</c:v>
                </c:pt>
                <c:pt idx="11">
                  <c:v>781.58953142470773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758713215241407"/>
              <c:y val="0.90529247910863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1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  <a:cs typeface="HG丸ｺﾞｼｯｸM-PRO"/>
            </a:endParaRPr>
          </a:p>
        </c:rich>
      </c:tx>
      <c:layout>
        <c:manualLayout>
          <c:xMode val="edge"/>
          <c:yMode val="edge"/>
          <c:x val="0.24989293715185124"/>
          <c:y val="3.2583757480579524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76136082872604e-002"/>
          <c:y val="0.12834718374884579"/>
          <c:w val="0.91380369317276811"/>
          <c:h val="0.7562338502701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'５年推移P12-17'!$C$64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0.1378380240416694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320837113461015e-017"/>
                  <c:y val="0.179788727010873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6082820610430433e-004"/>
                  <c:y val="0.1917751140313540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43830981608698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64167422692203e-017"/>
                  <c:y val="0.143830981608698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'５年推移P12-17'!$D$63:$H$63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'５年推移P12-17'!$D$64:$H$64</c:f>
              <c:numCache>
                <c:formatCode>#,##0_);\(#,##0\)</c:formatCode>
                <c:ptCount val="5"/>
                <c:pt idx="0">
                  <c:v>745.5</c:v>
                </c:pt>
                <c:pt idx="1">
                  <c:v>760.3</c:v>
                </c:pt>
                <c:pt idx="2">
                  <c:v>722.5</c:v>
                </c:pt>
                <c:pt idx="3">
                  <c:v>700.5</c:v>
                </c:pt>
                <c:pt idx="4">
                  <c:v>676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'５年推移P12-17'!$C$65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3.1660955792778431e-002"/>
                  <c:y val="-8.926817022264550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644119149561477e-002"/>
                  <c:y val="-6.968724311682864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625820961970221e-002"/>
                  <c:y val="-6.5296575897740322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498560786845263e-002"/>
                  <c:y val="-7.428624819149534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816417022842488e-002"/>
                  <c:y val="-7.4286248191495291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'５年推移P12-17'!$D$63:$H$63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'５年推移P12-17'!$D$65:$H$65</c:f>
              <c:numCache>
                <c:formatCode>#,##0_);\(#,##0\)</c:formatCode>
                <c:ptCount val="5"/>
                <c:pt idx="0">
                  <c:v>365</c:v>
                </c:pt>
                <c:pt idx="1">
                  <c:v>348</c:v>
                </c:pt>
                <c:pt idx="2">
                  <c:v>373.90209335317115</c:v>
                </c:pt>
                <c:pt idx="3">
                  <c:v>384</c:v>
                </c:pt>
                <c:pt idx="4">
                  <c:v>381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452174218934092"/>
              <c:y val="0.917333520829538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（トン）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4.0494505317757445e-003"/>
              <c:y val="5.53838937613783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437494856988236"/>
              <c:y val="2.0820100851566239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437771295493164"/>
          <c:y val="2.8624192059095107e-002"/>
          <c:w val="0.26087628308091543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1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535936385690711"/>
          <c:y val="1.2451854674223614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406215592973506e-002"/>
          <c:y val="0.13277623026926649"/>
          <c:w val="0.93924256316929666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'５年推移P12-17'!$C$43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'５年推移P12-17'!$D$43:$O$43</c:f>
              <c:numCache>
                <c:formatCode>#,##0_);\(#,##0\)</c:formatCode>
                <c:ptCount val="12"/>
                <c:pt idx="0">
                  <c:v>385</c:v>
                </c:pt>
                <c:pt idx="1">
                  <c:v>362</c:v>
                </c:pt>
                <c:pt idx="2">
                  <c:v>347</c:v>
                </c:pt>
                <c:pt idx="3">
                  <c:v>353</c:v>
                </c:pt>
                <c:pt idx="4">
                  <c:v>371</c:v>
                </c:pt>
                <c:pt idx="5">
                  <c:v>355</c:v>
                </c:pt>
                <c:pt idx="6">
                  <c:v>350</c:v>
                </c:pt>
                <c:pt idx="7">
                  <c:v>336</c:v>
                </c:pt>
                <c:pt idx="8">
                  <c:v>413</c:v>
                </c:pt>
                <c:pt idx="9">
                  <c:v>412</c:v>
                </c:pt>
                <c:pt idx="10">
                  <c:v>342</c:v>
                </c:pt>
                <c:pt idx="11">
                  <c:v>360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'５年推移P12-17'!$C$44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'５年推移P12-17'!$D$44:$O$44</c:f>
              <c:numCache>
                <c:formatCode>#,##0_);\(#,##0\)</c:formatCode>
                <c:ptCount val="12"/>
                <c:pt idx="0">
                  <c:v>371</c:v>
                </c:pt>
                <c:pt idx="1">
                  <c:v>375</c:v>
                </c:pt>
                <c:pt idx="2">
                  <c:v>353</c:v>
                </c:pt>
                <c:pt idx="3">
                  <c:v>338</c:v>
                </c:pt>
                <c:pt idx="4">
                  <c:v>351</c:v>
                </c:pt>
                <c:pt idx="5">
                  <c:v>315</c:v>
                </c:pt>
                <c:pt idx="6">
                  <c:v>311</c:v>
                </c:pt>
                <c:pt idx="7">
                  <c:v>315</c:v>
                </c:pt>
                <c:pt idx="8">
                  <c:v>367</c:v>
                </c:pt>
                <c:pt idx="9">
                  <c:v>341</c:v>
                </c:pt>
                <c:pt idx="10">
                  <c:v>359</c:v>
                </c:pt>
                <c:pt idx="11">
                  <c:v>371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'５年推移P12-17'!$C$45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'５年推移P12-17'!$D$45:$O$45</c:f>
              <c:numCache>
                <c:formatCode>#,##0_);\(#,##0\)</c:formatCode>
                <c:ptCount val="12"/>
                <c:pt idx="0">
                  <c:v>349.94082008596575</c:v>
                </c:pt>
                <c:pt idx="1">
                  <c:v>348.28407359494037</c:v>
                </c:pt>
                <c:pt idx="2">
                  <c:v>365.35099586621573</c:v>
                </c:pt>
                <c:pt idx="3">
                  <c:v>380.89064448408124</c:v>
                </c:pt>
                <c:pt idx="4">
                  <c:v>388.73611601216584</c:v>
                </c:pt>
                <c:pt idx="5">
                  <c:v>381.98729205175601</c:v>
                </c:pt>
                <c:pt idx="6">
                  <c:v>394.40416746687151</c:v>
                </c:pt>
                <c:pt idx="7">
                  <c:v>376.11830968122291</c:v>
                </c:pt>
                <c:pt idx="8">
                  <c:v>374.52635885650614</c:v>
                </c:pt>
                <c:pt idx="9">
                  <c:v>377.87924305144884</c:v>
                </c:pt>
                <c:pt idx="10">
                  <c:v>386.48384750693458</c:v>
                </c:pt>
                <c:pt idx="11">
                  <c:v>379.15428995302068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'５年推移P12-17'!$C$46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'５年推移P12-17'!$D$46:$O$46</c:f>
              <c:numCache>
                <c:formatCode>#,##0_);\(#,##0\)</c:formatCode>
                <c:ptCount val="12"/>
                <c:pt idx="0">
                  <c:v>349.78009192524735</c:v>
                </c:pt>
                <c:pt idx="1">
                  <c:v>369.97335301086696</c:v>
                </c:pt>
                <c:pt idx="2">
                  <c:v>370.74301103356464</c:v>
                </c:pt>
                <c:pt idx="3">
                  <c:v>371.44175788447961</c:v>
                </c:pt>
                <c:pt idx="4">
                  <c:v>377.57923753558589</c:v>
                </c:pt>
                <c:pt idx="5">
                  <c:v>376.64533148925545</c:v>
                </c:pt>
                <c:pt idx="6">
                  <c:v>385.5056827751169</c:v>
                </c:pt>
                <c:pt idx="7">
                  <c:v>386.02443352862457</c:v>
                </c:pt>
                <c:pt idx="8">
                  <c:v>397.55593389493038</c:v>
                </c:pt>
                <c:pt idx="9">
                  <c:v>409.48392619438334</c:v>
                </c:pt>
                <c:pt idx="10">
                  <c:v>414.49058378948752</c:v>
                </c:pt>
                <c:pt idx="11">
                  <c:v>397.72560424906402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'５年推移P12-17'!$C$47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'５年推移P12-17'!$D$47:$O$47</c:f>
              <c:numCache>
                <c:formatCode>#,##0_);\(#,##0\)</c:formatCode>
                <c:ptCount val="12"/>
                <c:pt idx="0">
                  <c:v>365.23052764358101</c:v>
                </c:pt>
                <c:pt idx="1">
                  <c:v>365.56552677015975</c:v>
                </c:pt>
                <c:pt idx="2">
                  <c:v>356.17143936976225</c:v>
                </c:pt>
                <c:pt idx="3">
                  <c:v>385.30402779385264</c:v>
                </c:pt>
                <c:pt idx="4">
                  <c:v>400.38479764024112</c:v>
                </c:pt>
                <c:pt idx="5">
                  <c:v>389.33756264963961</c:v>
                </c:pt>
                <c:pt idx="6">
                  <c:v>373.71679182151502</c:v>
                </c:pt>
                <c:pt idx="7">
                  <c:v>370.93050186467946</c:v>
                </c:pt>
                <c:pt idx="8">
                  <c:v>383.92837292235453</c:v>
                </c:pt>
                <c:pt idx="9">
                  <c:v>373.15152886726224</c:v>
                </c:pt>
                <c:pt idx="10">
                  <c:v>390.40935547482115</c:v>
                </c:pt>
                <c:pt idx="11">
                  <c:v>425.37295023362265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56223479600528"/>
              <c:y val="0.92685191603118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3056284631087"/>
          <c:y val="2.1355617455896009e-002"/>
          <c:w val="0.32066447944006998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1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4995367062780205"/>
          <c:y val="3.684321339900641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127659902013237e-002"/>
          <c:y val="0.13111726685133887"/>
          <c:w val="0.88304477237127221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'５年推移P12-17'!$C$102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0.327659039256888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565973532289179e-017"/>
                  <c:y val="0.274999550804888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210637953807999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6829504658964e-003"/>
                  <c:y val="0.292552713622221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589014583622968e-006"/>
                  <c:y val="0.15797846535599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'５年推移P12-17'!$D$101:$H$101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'５年推移P12-17'!$D$102:$H$102</c:f>
              <c:numCache>
                <c:formatCode>#,##0_);\(#,##0\)</c:formatCode>
                <c:ptCount val="5"/>
                <c:pt idx="0">
                  <c:v>1947.1</c:v>
                </c:pt>
                <c:pt idx="1">
                  <c:v>1743.9</c:v>
                </c:pt>
                <c:pt idx="2">
                  <c:v>1558.1</c:v>
                </c:pt>
                <c:pt idx="3">
                  <c:v>1781.1</c:v>
                </c:pt>
                <c:pt idx="4">
                  <c:v>1295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'５年推移P12-17'!$C$103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5093776680986678e-002"/>
                  <c:y val="-7.606370554177767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735226857932668e-002"/>
                  <c:y val="-6.43615969968888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093776680986654e-002"/>
                  <c:y val="-5.85105427244444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773051592513673e-002"/>
                  <c:y val="-7.021265126933329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773051592513673e-002"/>
                  <c:y val="-7.021265126933323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'５年推移P12-17'!$D$101:$H$101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'５年推移P12-17'!$D$103:$H$103</c:f>
              <c:numCache>
                <c:formatCode>#,##0_);\(#,##0\)</c:formatCode>
                <c:ptCount val="5"/>
                <c:pt idx="0">
                  <c:v>280</c:v>
                </c:pt>
                <c:pt idx="1">
                  <c:v>283</c:v>
                </c:pt>
                <c:pt idx="2">
                  <c:v>311.85107704867738</c:v>
                </c:pt>
                <c:pt idx="3">
                  <c:v>317.76454361266133</c:v>
                </c:pt>
                <c:pt idx="4">
                  <c:v>294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913731390270776"/>
              <c:y val="0.913205226078041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（トン）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7.8574696991327974e-0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3249358474542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1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788600095888486"/>
          <c:y val="2.4930747922437674e-002"/>
          <c:w val="0.22451088684751844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1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619223525627388"/>
          <c:y val="1.867220501437236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81122439063829e-002"/>
          <c:y val="0.13649025069637882"/>
          <c:w val="0.91918291428964261"/>
          <c:h val="0.76137847553518589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'５年推移P12-17'!$C$81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'５年推移P12-17'!$D$81:$O$81</c:f>
              <c:numCache>
                <c:formatCode>General</c:formatCode>
                <c:ptCount val="12"/>
                <c:pt idx="0">
                  <c:v>333</c:v>
                </c:pt>
                <c:pt idx="1">
                  <c:v>260</c:v>
                </c:pt>
                <c:pt idx="2">
                  <c:v>207</c:v>
                </c:pt>
                <c:pt idx="3">
                  <c:v>226</c:v>
                </c:pt>
                <c:pt idx="4">
                  <c:v>283</c:v>
                </c:pt>
                <c:pt idx="5">
                  <c:v>273</c:v>
                </c:pt>
                <c:pt idx="6">
                  <c:v>282</c:v>
                </c:pt>
                <c:pt idx="7">
                  <c:v>270</c:v>
                </c:pt>
                <c:pt idx="8">
                  <c:v>352</c:v>
                </c:pt>
                <c:pt idx="9">
                  <c:v>290</c:v>
                </c:pt>
                <c:pt idx="10">
                  <c:v>256</c:v>
                </c:pt>
                <c:pt idx="11">
                  <c:v>338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'５年推移P12-17'!$C$82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'５年推移P12-17'!$D$82:$O$82</c:f>
              <c:numCache>
                <c:formatCode>General</c:formatCode>
                <c:ptCount val="12"/>
                <c:pt idx="0">
                  <c:v>277</c:v>
                </c:pt>
                <c:pt idx="1">
                  <c:v>256</c:v>
                </c:pt>
                <c:pt idx="2">
                  <c:v>251</c:v>
                </c:pt>
                <c:pt idx="3">
                  <c:v>258</c:v>
                </c:pt>
                <c:pt idx="4">
                  <c:v>269</c:v>
                </c:pt>
                <c:pt idx="5">
                  <c:v>275</c:v>
                </c:pt>
                <c:pt idx="6">
                  <c:v>256</c:v>
                </c:pt>
                <c:pt idx="7">
                  <c:v>261</c:v>
                </c:pt>
                <c:pt idx="8">
                  <c:v>344</c:v>
                </c:pt>
                <c:pt idx="9">
                  <c:v>277</c:v>
                </c:pt>
                <c:pt idx="10">
                  <c:v>279</c:v>
                </c:pt>
                <c:pt idx="11">
                  <c:v>331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'５年推移P12-17'!$C$83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'５年推移P12-17'!$D$83:$O$83</c:f>
              <c:numCache>
                <c:formatCode>0</c:formatCode>
                <c:ptCount val="12"/>
                <c:pt idx="0">
                  <c:v>333.38891428181603</c:v>
                </c:pt>
                <c:pt idx="1">
                  <c:v>264.90001907892804</c:v>
                </c:pt>
                <c:pt idx="2">
                  <c:v>272.22189670496067</c:v>
                </c:pt>
                <c:pt idx="3">
                  <c:v>292.40693966175297</c:v>
                </c:pt>
                <c:pt idx="4">
                  <c:v>321.04150283503787</c:v>
                </c:pt>
                <c:pt idx="5">
                  <c:v>310.51697001342683</c:v>
                </c:pt>
                <c:pt idx="6">
                  <c:v>319.80300101908142</c:v>
                </c:pt>
                <c:pt idx="7">
                  <c:v>318.15868697859992</c:v>
                </c:pt>
                <c:pt idx="8">
                  <c:v>330.65459865362334</c:v>
                </c:pt>
                <c:pt idx="9">
                  <c:v>329.72896345957378</c:v>
                </c:pt>
                <c:pt idx="10">
                  <c:v>325.45748671895467</c:v>
                </c:pt>
                <c:pt idx="11">
                  <c:v>312.72563486007346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'５年推移P12-17'!$C$84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'５年推移P12-17'!$D$84:$O$84</c:f>
              <c:numCache>
                <c:formatCode>0</c:formatCode>
                <c:ptCount val="12"/>
                <c:pt idx="0">
                  <c:v>301.72093750409658</c:v>
                </c:pt>
                <c:pt idx="1">
                  <c:v>307.67485799615991</c:v>
                </c:pt>
                <c:pt idx="2">
                  <c:v>319.32923276376931</c:v>
                </c:pt>
                <c:pt idx="3">
                  <c:v>336.38986461745571</c:v>
                </c:pt>
                <c:pt idx="4">
                  <c:v>336.19429492496573</c:v>
                </c:pt>
                <c:pt idx="5">
                  <c:v>340.27868429440957</c:v>
                </c:pt>
                <c:pt idx="6">
                  <c:v>320.91626193267462</c:v>
                </c:pt>
                <c:pt idx="7">
                  <c:v>310.1346054736473</c:v>
                </c:pt>
                <c:pt idx="8">
                  <c:v>306.47087034779929</c:v>
                </c:pt>
                <c:pt idx="9">
                  <c:v>302.76237041879807</c:v>
                </c:pt>
                <c:pt idx="10">
                  <c:v>330.29545645866023</c:v>
                </c:pt>
                <c:pt idx="11">
                  <c:v>329.30579083238945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'５年推移P12-17'!$C$85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'５年推移P12-17'!$D$85:$O$85</c:f>
              <c:numCache>
                <c:formatCode>0</c:formatCode>
                <c:ptCount val="12"/>
                <c:pt idx="0">
                  <c:v>310.62812092959115</c:v>
                </c:pt>
                <c:pt idx="1">
                  <c:v>293.90610801788353</c:v>
                </c:pt>
                <c:pt idx="2">
                  <c:v>285.81018412752627</c:v>
                </c:pt>
                <c:pt idx="3">
                  <c:v>286.60052275738798</c:v>
                </c:pt>
                <c:pt idx="4">
                  <c:v>300.39865299729604</c:v>
                </c:pt>
                <c:pt idx="5">
                  <c:v>298.96059308557352</c:v>
                </c:pt>
                <c:pt idx="6">
                  <c:v>298.84936368868711</c:v>
                </c:pt>
                <c:pt idx="7">
                  <c:v>290.5492111992549</c:v>
                </c:pt>
                <c:pt idx="8">
                  <c:v>297.01388028086853</c:v>
                </c:pt>
                <c:pt idx="9">
                  <c:v>288.46292746660288</c:v>
                </c:pt>
                <c:pt idx="10">
                  <c:v>286.69953760020286</c:v>
                </c:pt>
                <c:pt idx="11">
                  <c:v>293.42155456457868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758713215241407"/>
              <c:y val="0.9052924791086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1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780007456783399"/>
          <c:y val="3.2583757480579524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665417262858244e-002"/>
          <c:y val="0.16430471782607589"/>
          <c:w val="0.89667156210480514"/>
          <c:h val="0.72027611018359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'５年推移P12-17'!$C$141</c:f>
              <c:strCache>
                <c:ptCount val="1"/>
                <c:pt idx="0">
                  <c:v>入荷量（Kg）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0.1438309816086985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378380240416694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378380240416694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378380240416694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64167422692203e-017"/>
                  <c:y val="0.13783802404166934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'５年推移P12-17'!$D$140:$H$140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'５年推移P12-17'!$D$141:$H$141</c:f>
              <c:numCache>
                <c:formatCode>#,##0_);\(#,##0\)</c:formatCode>
                <c:ptCount val="5"/>
                <c:pt idx="0">
                  <c:v>10968</c:v>
                </c:pt>
                <c:pt idx="1">
                  <c:v>5201</c:v>
                </c:pt>
                <c:pt idx="2">
                  <c:v>7287</c:v>
                </c:pt>
                <c:pt idx="3">
                  <c:v>4348</c:v>
                </c:pt>
                <c:pt idx="4">
                  <c:v>10347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'５年推移P12-17'!$C$142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9670843460893659e-002"/>
                  <c:y val="-4.432132963988919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1997045733682743e-002"/>
                  <c:y val="7.4143738491869865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399433716137807e-002"/>
                  <c:y val="7.5537690984232381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18070455084823e-002"/>
                  <c:y val="6.9544733417203283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816417022842488e-002"/>
                  <c:y val="8.1530648551261492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'５年推移P12-17'!$D$140:$H$140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'５年推移P12-17'!$D$142:$H$142</c:f>
              <c:numCache>
                <c:formatCode>#,##0_);\(#,##0\)</c:formatCode>
                <c:ptCount val="5"/>
                <c:pt idx="0">
                  <c:v>568</c:v>
                </c:pt>
                <c:pt idx="1">
                  <c:v>964</c:v>
                </c:pt>
                <c:pt idx="2">
                  <c:v>926.5246329079182</c:v>
                </c:pt>
                <c:pt idx="3">
                  <c:v>963.95032198712056</c:v>
                </c:pt>
                <c:pt idx="4">
                  <c:v>897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8444317895589886"/>
              <c:y val="0.899354810565576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Kg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4592299745563794e-002"/>
              <c:y val="4.339796860572484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3646781115389921"/>
              <c:y val="2.0820100851566239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757050297384128"/>
          <c:y val="1.6638243374478681e-002"/>
          <c:w val="0.21768347140653593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H29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7073573860684751"/>
          <c:y val="5.704297022355713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23435783005076e-002"/>
          <c:y val="0.14351860168223801"/>
          <c:w val="0.87847939409428533"/>
          <c:h val="0.72409079055523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'概要P.1-5'!$AM$45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0770143742582093e-003"/>
                  <c:y val="0.1666946017712698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0"/>
                  <c:y val="0.14097881950802665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1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45</a:t>
                    </a:r>
                    <a:endParaRPr lang="ja-JP" altLang="en-US" sz="11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1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'概要P.1-5'!$AN$45:$AY$45</c:f>
              <c:numCache>
                <c:formatCode>#,##0;[Red]\-#,##0</c:formatCode>
                <c:ptCount val="12"/>
                <c:pt idx="0">
                  <c:v>58268.5</c:v>
                </c:pt>
                <c:pt idx="1">
                  <c:v>61924.92</c:v>
                </c:pt>
                <c:pt idx="2">
                  <c:v>70063.72</c:v>
                </c:pt>
                <c:pt idx="3">
                  <c:v>58407.16</c:v>
                </c:pt>
                <c:pt idx="4">
                  <c:v>55205.64</c:v>
                </c:pt>
                <c:pt idx="5">
                  <c:v>51005.88</c:v>
                </c:pt>
                <c:pt idx="6">
                  <c:v>44925.68</c:v>
                </c:pt>
                <c:pt idx="7">
                  <c:v>48099.42</c:v>
                </c:pt>
                <c:pt idx="8">
                  <c:v>53974.56</c:v>
                </c:pt>
                <c:pt idx="9">
                  <c:v>59564.36</c:v>
                </c:pt>
                <c:pt idx="10">
                  <c:v>60802.899999999994</c:v>
                </c:pt>
                <c:pt idx="11">
                  <c:v>53428.04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'概要P.1-5'!$AM$46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>
                    <a:alpha val="94000"/>
                  </a:srgbClr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3.9605520481043759e-002"/>
                  <c:y val="-9.4400571854382775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6CF3A816-CF38-4F8E-9C90-4B50D2B39658}" type="VALUE">
                      <a:rPr lang="en-US" altLang="ja-JP" sz="1100" b="1" i="0" u="none" strike="noStrike" baseline="0">
                        <a:solidFill>
                          <a:srgbClr val="FF0000"/>
                        </a:solidFill>
                        <a:latin typeface="+mj-ea"/>
                        <a:ea typeface="+mj-ea"/>
                        <a:cs typeface="ＭＳ Ｐゴシック"/>
                      </a:rPr>
                      <a:t>[値]</a:t>
                    </a:fld>
                    <a:endParaRPr lang="ja-JP" altLang="en-US" sz="1100" b="1" i="0" u="none" strike="noStrike" baseline="0">
                      <a:solidFill>
                        <a:sysClr val="windowText" lastClr="000000"/>
                      </a:solidFill>
                      <a:latin typeface="+mj-ea"/>
                      <a:ea typeface="+mj-ea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3.9605520481043759e-002"/>
                  <c:y val="-6.293367558681319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F790F791-0602-4EEC-8290-CFE199A99655}" type="VALUE">
                      <a:rPr lang="en-US" altLang="ja-JP" sz="1100" b="1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  <a:cs typeface="ＭＳ Ｐゴシック"/>
                      </a:rPr>
                      <a:t>[値]</a:t>
                    </a:fld>
                    <a:endParaRPr lang="ja-JP" altLang="en-US" sz="1100" b="1" i="0" u="none" strike="noStrike" baseline="0">
                      <a:solidFill>
                        <a:sysClr val="windowText" lastClr="000000"/>
                      </a:solidFill>
                      <a:latin typeface="+mj-ea"/>
                      <a:ea typeface="+mj-ea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100" b="1">
                    <a:solidFill>
                      <a:sysClr val="windowText" lastClr="000000"/>
                    </a:solidFill>
                    <a:latin typeface="+mj-ea"/>
                    <a:ea typeface="+mj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'概要P.1-5'!$AN$46:$AY$46</c:f>
              <c:numCache>
                <c:formatCode>#,##0;[Red]\-#,##0</c:formatCode>
                <c:ptCount val="12"/>
                <c:pt idx="0">
                  <c:v>365.23052764358101</c:v>
                </c:pt>
                <c:pt idx="1">
                  <c:v>365.56552677015975</c:v>
                </c:pt>
                <c:pt idx="2">
                  <c:v>356.17143936976225</c:v>
                </c:pt>
                <c:pt idx="3">
                  <c:v>385.30402779385264</c:v>
                </c:pt>
                <c:pt idx="4">
                  <c:v>400.38479764024112</c:v>
                </c:pt>
                <c:pt idx="5">
                  <c:v>389.33756264963961</c:v>
                </c:pt>
                <c:pt idx="6">
                  <c:v>373.71679182151502</c:v>
                </c:pt>
                <c:pt idx="7">
                  <c:v>370.93050186467946</c:v>
                </c:pt>
                <c:pt idx="8">
                  <c:v>383.92837292235453</c:v>
                </c:pt>
                <c:pt idx="9">
                  <c:v>373.15152886726224</c:v>
                </c:pt>
                <c:pt idx="10">
                  <c:v>390.40935547482115</c:v>
                </c:pt>
                <c:pt idx="11">
                  <c:v>425.37295023362265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111227763196245"/>
              <c:y val="0.93889151356080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ﾄﾝ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3.2849439113282787e-002"/>
              <c:y val="1.062378089156508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00"/>
        <c:dispUnits>
          <c:builtInUnit val="thousands"/>
        </c:dispUnits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（円/Kg）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757048116686092"/>
              <c:y val="3.7524846738441662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978827736230557"/>
          <c:y val="2.5000000000000001e-002"/>
          <c:w val="0.29245926780936082"/>
          <c:h val="8.6111402741324006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2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010506021504381"/>
          <c:y val="1.2451854674223614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4822876700211e-002"/>
          <c:y val="0.13277623026926649"/>
          <c:w val="0.91822534860184324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'５年推移P12-17'!$C$120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'５年推移P12-17'!$D$120:$O$120</c:f>
              <c:numCache>
                <c:formatCode>General</c:formatCode>
                <c:ptCount val="12"/>
                <c:pt idx="0">
                  <c:v>632</c:v>
                </c:pt>
                <c:pt idx="1">
                  <c:v>570</c:v>
                </c:pt>
                <c:pt idx="2">
                  <c:v>571</c:v>
                </c:pt>
                <c:pt idx="3">
                  <c:v>477</c:v>
                </c:pt>
                <c:pt idx="4">
                  <c:v>477</c:v>
                </c:pt>
                <c:pt idx="8">
                  <c:v>548</c:v>
                </c:pt>
                <c:pt idx="9">
                  <c:v>542</c:v>
                </c:pt>
                <c:pt idx="10">
                  <c:v>731</c:v>
                </c:pt>
                <c:pt idx="11">
                  <c:v>808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'５年推移P12-17'!$C$121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'５年推移P12-17'!$D$121:$O$121</c:f>
              <c:numCache>
                <c:formatCode>General</c:formatCode>
                <c:ptCount val="12"/>
                <c:pt idx="0">
                  <c:v>814</c:v>
                </c:pt>
                <c:pt idx="1">
                  <c:v>836</c:v>
                </c:pt>
                <c:pt idx="2">
                  <c:v>810</c:v>
                </c:pt>
                <c:pt idx="3">
                  <c:v>607</c:v>
                </c:pt>
                <c:pt idx="4">
                  <c:v>700</c:v>
                </c:pt>
                <c:pt idx="5">
                  <c:v>700</c:v>
                </c:pt>
                <c:pt idx="6">
                  <c:v>1206</c:v>
                </c:pt>
                <c:pt idx="7">
                  <c:v>1389</c:v>
                </c:pt>
                <c:pt idx="8">
                  <c:v>1344</c:v>
                </c:pt>
                <c:pt idx="9">
                  <c:v>1212</c:v>
                </c:pt>
                <c:pt idx="10">
                  <c:v>837</c:v>
                </c:pt>
                <c:pt idx="11">
                  <c:v>1096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'５年推移P12-17'!$C$122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'５年推移P12-17'!$D$122:$O$122</c:f>
              <c:numCache>
                <c:formatCode>0</c:formatCode>
                <c:ptCount val="12"/>
                <c:pt idx="0">
                  <c:v>989.68337730870712</c:v>
                </c:pt>
                <c:pt idx="1">
                  <c:v>1017.7947932618683</c:v>
                </c:pt>
                <c:pt idx="2">
                  <c:v>1006.2786647314949</c:v>
                </c:pt>
                <c:pt idx="3">
                  <c:v>918.57338820301788</c:v>
                </c:pt>
                <c:pt idx="4">
                  <c:v>1120.6794258373207</c:v>
                </c:pt>
                <c:pt idx="5">
                  <c:v>1144.7346938775511</c:v>
                </c:pt>
                <c:pt idx="6">
                  <c:v>1322.1333333333334</c:v>
                </c:pt>
                <c:pt idx="7">
                  <c:v>1329.3571428571429</c:v>
                </c:pt>
                <c:pt idx="8">
                  <c:v>1171.3346153846153</c:v>
                </c:pt>
                <c:pt idx="9">
                  <c:v>1043.692513368984</c:v>
                </c:pt>
                <c:pt idx="10">
                  <c:v>825.4625612316305</c:v>
                </c:pt>
                <c:pt idx="11">
                  <c:v>694.86138613861385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'５年推移P12-17'!$C$123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'５年推移P12-17'!$D$123:$O$123</c:f>
              <c:numCache>
                <c:formatCode>0</c:formatCode>
                <c:ptCount val="12"/>
                <c:pt idx="0">
                  <c:v>872.01058201058197</c:v>
                </c:pt>
                <c:pt idx="1">
                  <c:v>841.27884615384619</c:v>
                </c:pt>
                <c:pt idx="2">
                  <c:v>869.70157068062827</c:v>
                </c:pt>
                <c:pt idx="3">
                  <c:v>1015.4545454545455</c:v>
                </c:pt>
                <c:pt idx="4">
                  <c:v>1224</c:v>
                </c:pt>
                <c:pt idx="5">
                  <c:v>1137.8924731182797</c:v>
                </c:pt>
                <c:pt idx="6">
                  <c:v>1038.7323943661972</c:v>
                </c:pt>
                <c:pt idx="7">
                  <c:v>982.5</c:v>
                </c:pt>
                <c:pt idx="8">
                  <c:v>1196.5492957746478</c:v>
                </c:pt>
                <c:pt idx="9">
                  <c:v>940</c:v>
                </c:pt>
                <c:pt idx="10">
                  <c:v>971.70439414114514</c:v>
                </c:pt>
                <c:pt idx="11">
                  <c:v>923.9489489489489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'５年推移P12-17'!$C$124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'５年推移P12-17'!$D$124:$O$124</c:f>
              <c:numCache>
                <c:formatCode>0</c:formatCode>
                <c:ptCount val="12"/>
                <c:pt idx="0">
                  <c:v>913.80897250361795</c:v>
                </c:pt>
                <c:pt idx="1">
                  <c:v>981.75672514619885</c:v>
                </c:pt>
                <c:pt idx="2">
                  <c:v>937.34039735099338</c:v>
                </c:pt>
                <c:pt idx="3">
                  <c:v>862.35398230088492</c:v>
                </c:pt>
                <c:pt idx="4">
                  <c:v>713.62403100775191</c:v>
                </c:pt>
                <c:pt idx="5">
                  <c:v>798.51957295373666</c:v>
                </c:pt>
                <c:pt idx="6">
                  <c:v>878.01333333333332</c:v>
                </c:pt>
                <c:pt idx="7">
                  <c:v>901.51633986928107</c:v>
                </c:pt>
                <c:pt idx="8">
                  <c:v>862.28546787408368</c:v>
                </c:pt>
                <c:pt idx="9">
                  <c:v>834.31983805668017</c:v>
                </c:pt>
                <c:pt idx="10">
                  <c:v>842.68438538205976</c:v>
                </c:pt>
                <c:pt idx="11">
                  <c:v>953.19069500287196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56223479600528"/>
              <c:y val="0.91643435645525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6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3056284631087"/>
          <c:y val="2.1355617455896009e-002"/>
          <c:w val="0.32066447944006998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2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  <a:cs typeface="HG丸ｺﾞｼｯｸM-PRO"/>
            </a:endParaRPr>
          </a:p>
        </c:rich>
      </c:tx>
      <c:layout>
        <c:manualLayout>
          <c:xMode val="edge"/>
          <c:yMode val="edge"/>
          <c:x val="0.25248823530454723"/>
          <c:y val="3.684321339900641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29767791570862e-002"/>
          <c:y val="0.1311170584031966"/>
          <c:w val="0.91210075364525312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'５年推移P12-17'!$C$179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-1.3245418519243803e-003"/>
                  <c:y val="0.122872139721333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426027155744607e-017"/>
                  <c:y val="0.134574248266222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46276356811110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414501769459636e-003"/>
                  <c:y val="0.14042530253866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6852054311489214e-017"/>
                  <c:y val="0.14042530253866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'５年推移P12-17'!$D$178:$H$178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'５年推移P12-17'!$D$179:$H$179</c:f>
              <c:numCache>
                <c:formatCode>#,##0_);\(#,##0\)</c:formatCode>
                <c:ptCount val="5"/>
                <c:pt idx="0">
                  <c:v>55.7</c:v>
                </c:pt>
                <c:pt idx="1">
                  <c:v>40.9</c:v>
                </c:pt>
                <c:pt idx="2">
                  <c:v>36.9</c:v>
                </c:pt>
                <c:pt idx="3">
                  <c:v>38.1</c:v>
                </c:pt>
                <c:pt idx="4">
                  <c:v>31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'５年推移P12-17'!$C$180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5097565022750311e-002"/>
                  <c:y val="5.851054272444431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339228935169514e-002"/>
                  <c:y val="-6.436159699688882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093776680986654e-002"/>
                  <c:y val="7.021265126933320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093776680986654e-002"/>
                  <c:y val="7.60637055417777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178900444618464e-002"/>
                  <c:y val="6.43615969968888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'５年推移P12-17'!$D$178:$H$178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'５年推移P12-17'!$D$180:$H$180</c:f>
              <c:numCache>
                <c:formatCode>#,##0_);\(#,##0\)</c:formatCode>
                <c:ptCount val="5"/>
                <c:pt idx="0">
                  <c:v>832</c:v>
                </c:pt>
                <c:pt idx="1">
                  <c:v>1069</c:v>
                </c:pt>
                <c:pt idx="2">
                  <c:v>1104.5095066727054</c:v>
                </c:pt>
                <c:pt idx="3">
                  <c:v>1141.1171857677225</c:v>
                </c:pt>
                <c:pt idx="4">
                  <c:v>1264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300"/>
          <c:min val="0"/>
        </c:scaling>
        <c:delete val="0"/>
        <c:axPos val="r"/>
        <c:majorGridlines/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4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914685319048716"/>
          <c:y val="2.4930747922437674e-002"/>
          <c:w val="0.25325007565570878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2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505844922539933"/>
          <c:y val="1.867220501437236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81122439063829e-002"/>
          <c:y val="0.13649025069637882"/>
          <c:w val="0.91918291428964261"/>
          <c:h val="0.79204263707272404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'５年推移P12-17'!$C$158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'５年推移P12-17'!$D$158:$O$158</c:f>
              <c:numCache>
                <c:formatCode>#,##0_);\(#,##0\)</c:formatCode>
                <c:ptCount val="12"/>
                <c:pt idx="0">
                  <c:v>834</c:v>
                </c:pt>
                <c:pt idx="1">
                  <c:v>829</c:v>
                </c:pt>
                <c:pt idx="2">
                  <c:v>860</c:v>
                </c:pt>
                <c:pt idx="3">
                  <c:v>802</c:v>
                </c:pt>
                <c:pt idx="4">
                  <c:v>870</c:v>
                </c:pt>
                <c:pt idx="5">
                  <c:v>876</c:v>
                </c:pt>
                <c:pt idx="6">
                  <c:v>870</c:v>
                </c:pt>
                <c:pt idx="7">
                  <c:v>815</c:v>
                </c:pt>
                <c:pt idx="8">
                  <c:v>816</c:v>
                </c:pt>
                <c:pt idx="9">
                  <c:v>800</c:v>
                </c:pt>
                <c:pt idx="10">
                  <c:v>849</c:v>
                </c:pt>
                <c:pt idx="11">
                  <c:v>802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'５年推移P12-17'!$C$159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'５年推移P12-17'!$D$159:$O$159</c:f>
              <c:numCache>
                <c:formatCode>#,##0_);\(#,##0\)</c:formatCode>
                <c:ptCount val="12"/>
                <c:pt idx="0">
                  <c:v>790</c:v>
                </c:pt>
                <c:pt idx="1">
                  <c:v>857</c:v>
                </c:pt>
                <c:pt idx="2">
                  <c:v>1078</c:v>
                </c:pt>
                <c:pt idx="3">
                  <c:v>1103</c:v>
                </c:pt>
                <c:pt idx="4">
                  <c:v>1154</c:v>
                </c:pt>
                <c:pt idx="5">
                  <c:v>1161</c:v>
                </c:pt>
                <c:pt idx="6">
                  <c:v>1129</c:v>
                </c:pt>
                <c:pt idx="7">
                  <c:v>1123</c:v>
                </c:pt>
                <c:pt idx="8">
                  <c:v>1166</c:v>
                </c:pt>
                <c:pt idx="9">
                  <c:v>1148</c:v>
                </c:pt>
                <c:pt idx="10">
                  <c:v>1115</c:v>
                </c:pt>
                <c:pt idx="11">
                  <c:v>1074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'５年推移P12-17'!$C$160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'５年推移P12-17'!$D$160:$O$160</c:f>
              <c:numCache>
                <c:formatCode>#,##0_);\(#,##0\)</c:formatCode>
                <c:ptCount val="12"/>
                <c:pt idx="0">
                  <c:v>1132.9087936046512</c:v>
                </c:pt>
                <c:pt idx="1">
                  <c:v>1052.8294152777025</c:v>
                </c:pt>
                <c:pt idx="2">
                  <c:v>1123.3827283481726</c:v>
                </c:pt>
                <c:pt idx="3">
                  <c:v>1100.2147623019184</c:v>
                </c:pt>
                <c:pt idx="4">
                  <c:v>1122.8807606931052</c:v>
                </c:pt>
                <c:pt idx="5">
                  <c:v>1120.3807594229224</c:v>
                </c:pt>
                <c:pt idx="6">
                  <c:v>1055.304820415879</c:v>
                </c:pt>
                <c:pt idx="7">
                  <c:v>1108.426864772613</c:v>
                </c:pt>
                <c:pt idx="8">
                  <c:v>1109.7961984143119</c:v>
                </c:pt>
                <c:pt idx="9">
                  <c:v>1117.1990726980919</c:v>
                </c:pt>
                <c:pt idx="10">
                  <c:v>1172.3479029930643</c:v>
                </c:pt>
                <c:pt idx="11">
                  <c:v>1076.4716474066111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'５年推移P12-17'!$C$161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'５年推移P12-17'!$D$161:$O$161</c:f>
              <c:numCache>
                <c:formatCode>#,##0_);\(#,##0\)</c:formatCode>
                <c:ptCount val="12"/>
                <c:pt idx="0">
                  <c:v>1152.8492654623267</c:v>
                </c:pt>
                <c:pt idx="1">
                  <c:v>1146.6269300836591</c:v>
                </c:pt>
                <c:pt idx="2">
                  <c:v>1117.0032244008714</c:v>
                </c:pt>
                <c:pt idx="3">
                  <c:v>1145.1754781260704</c:v>
                </c:pt>
                <c:pt idx="4">
                  <c:v>1105.4394942210806</c:v>
                </c:pt>
                <c:pt idx="5">
                  <c:v>1165.0204793028322</c:v>
                </c:pt>
                <c:pt idx="6">
                  <c:v>1102.7367697872253</c:v>
                </c:pt>
                <c:pt idx="7">
                  <c:v>938.44653627191258</c:v>
                </c:pt>
                <c:pt idx="8">
                  <c:v>935.16670564430035</c:v>
                </c:pt>
                <c:pt idx="9">
                  <c:v>1309.3881469215353</c:v>
                </c:pt>
                <c:pt idx="10">
                  <c:v>1298.3868980241004</c:v>
                </c:pt>
                <c:pt idx="11">
                  <c:v>1306.436954598862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'５年推移P12-17'!$C$162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'５年推移P12-17'!$D$162:$O$162</c:f>
              <c:numCache>
                <c:formatCode>#,##0_);\(#,##0\)</c:formatCode>
                <c:ptCount val="12"/>
                <c:pt idx="0">
                  <c:v>1233.2319168090542</c:v>
                </c:pt>
                <c:pt idx="1">
                  <c:v>1251.1407224272393</c:v>
                </c:pt>
                <c:pt idx="2">
                  <c:v>1252.8949294302142</c:v>
                </c:pt>
                <c:pt idx="3">
                  <c:v>1293.0764848312208</c:v>
                </c:pt>
                <c:pt idx="4">
                  <c:v>1291.3723723135395</c:v>
                </c:pt>
                <c:pt idx="5">
                  <c:v>1287.2279830280452</c:v>
                </c:pt>
                <c:pt idx="6">
                  <c:v>1254.8957212690864</c:v>
                </c:pt>
                <c:pt idx="7">
                  <c:v>1237.1600519214883</c:v>
                </c:pt>
                <c:pt idx="8">
                  <c:v>1164.2751392739945</c:v>
                </c:pt>
                <c:pt idx="9">
                  <c:v>1344.8381749978191</c:v>
                </c:pt>
                <c:pt idx="10">
                  <c:v>1316.4321115126484</c:v>
                </c:pt>
                <c:pt idx="11">
                  <c:v>1337.1633640193479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758713215241407"/>
              <c:y val="0.90529247910863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2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084601620496449"/>
          <c:y val="3.2583757480579515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87145744419115e-002"/>
          <c:y val="0.12834718374884579"/>
          <c:w val="0.90326084328479073"/>
          <c:h val="0.7562338502701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'５年推移P12-17'!$C$218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-1.317856235997129e-003"/>
                  <c:y val="0.14982393917572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17856235997129e-003"/>
                  <c:y val="0.14982393917572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4982393917572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664167422692203e-017"/>
                  <c:y val="0.137838024041669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635712471994258e-003"/>
                  <c:y val="0.137838024041669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'５年推移P12-17'!$D$217:$H$217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H29.</c:v>
                </c:pt>
              </c:strCache>
            </c:strRef>
          </c:cat>
          <c:val>
            <c:numRef>
              <c:f>'５年推移P12-17'!$D$218:$H$218</c:f>
              <c:numCache>
                <c:formatCode>#,##0_);\(#,##0\)</c:formatCode>
                <c:ptCount val="5"/>
                <c:pt idx="0">
                  <c:v>978.2</c:v>
                </c:pt>
                <c:pt idx="1">
                  <c:v>1022.2</c:v>
                </c:pt>
                <c:pt idx="2">
                  <c:v>989.4</c:v>
                </c:pt>
                <c:pt idx="3">
                  <c:v>973.8</c:v>
                </c:pt>
                <c:pt idx="4">
                  <c:v>1000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'５年推移P12-17'!$C$219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503926848394545e-002"/>
                  <c:y val="-6.592253323732019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039268483945498e-002"/>
                  <c:y val="4.794366053623282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039268483945547e-002"/>
                  <c:y val="-5.9929575670291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03926848394545e-002"/>
                  <c:y val="7.191549080434930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721412247948225e-002"/>
                  <c:y val="7.191549080434925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'５年推移P12-17'!$D$217:$H$217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H29.</c:v>
                </c:pt>
              </c:strCache>
            </c:strRef>
          </c:cat>
          <c:val>
            <c:numRef>
              <c:f>'５年推移P12-17'!$D$219:$H$219</c:f>
              <c:numCache>
                <c:formatCode>#,##0_);\(#,##0\)</c:formatCode>
                <c:ptCount val="5"/>
                <c:pt idx="0">
                  <c:v>606</c:v>
                </c:pt>
                <c:pt idx="1">
                  <c:v>597</c:v>
                </c:pt>
                <c:pt idx="2">
                  <c:v>633.15119251166311</c:v>
                </c:pt>
                <c:pt idx="3">
                  <c:v>622.50829424486358</c:v>
                </c:pt>
                <c:pt idx="4">
                  <c:v>648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18860297173468"/>
              <c:y val="0.911340563262509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（トン）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9.5881823784357121e-005"/>
              <c:y val="0.10332755429761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7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437494856988236"/>
              <c:y val="3.8798973552653562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288884536557535"/>
          <c:y val="2.8624192059095107e-002"/>
          <c:w val="0.26236513641055187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2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4438258540275065"/>
          <c:y val="1.166274504335386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4822876700211e-002"/>
          <c:y val="0.13277623026926649"/>
          <c:w val="0.93792898725883067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'５年推移P12-17'!$C$197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'５年推移P12-17'!$D$197:$O$197</c:f>
              <c:numCache>
                <c:formatCode>#,##0_);\(#,##0\)</c:formatCode>
                <c:ptCount val="12"/>
                <c:pt idx="0">
                  <c:v>712</c:v>
                </c:pt>
                <c:pt idx="1">
                  <c:v>603</c:v>
                </c:pt>
                <c:pt idx="2">
                  <c:v>530</c:v>
                </c:pt>
                <c:pt idx="3">
                  <c:v>487</c:v>
                </c:pt>
                <c:pt idx="4">
                  <c:v>509</c:v>
                </c:pt>
                <c:pt idx="5">
                  <c:v>523</c:v>
                </c:pt>
                <c:pt idx="6">
                  <c:v>501</c:v>
                </c:pt>
                <c:pt idx="7">
                  <c:v>471</c:v>
                </c:pt>
                <c:pt idx="8">
                  <c:v>659</c:v>
                </c:pt>
                <c:pt idx="9">
                  <c:v>752</c:v>
                </c:pt>
                <c:pt idx="10">
                  <c:v>723</c:v>
                </c:pt>
                <c:pt idx="11">
                  <c:v>777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'５年推移P12-17'!$C$198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'５年推移P12-17'!$D$198:$O$198</c:f>
              <c:numCache>
                <c:formatCode>#,##0_);\(#,##0\)</c:formatCode>
                <c:ptCount val="12"/>
                <c:pt idx="0">
                  <c:v>659</c:v>
                </c:pt>
                <c:pt idx="1">
                  <c:v>612</c:v>
                </c:pt>
                <c:pt idx="2">
                  <c:v>606</c:v>
                </c:pt>
                <c:pt idx="3">
                  <c:v>547</c:v>
                </c:pt>
                <c:pt idx="4">
                  <c:v>506</c:v>
                </c:pt>
                <c:pt idx="5">
                  <c:v>444</c:v>
                </c:pt>
                <c:pt idx="6">
                  <c:v>398</c:v>
                </c:pt>
                <c:pt idx="7">
                  <c:v>425</c:v>
                </c:pt>
                <c:pt idx="8">
                  <c:v>697</c:v>
                </c:pt>
                <c:pt idx="9">
                  <c:v>714</c:v>
                </c:pt>
                <c:pt idx="10">
                  <c:v>715</c:v>
                </c:pt>
                <c:pt idx="11">
                  <c:v>785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'５年推移P12-17'!$C$199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'５年推移P12-17'!$D$199:$O$199</c:f>
              <c:numCache>
                <c:formatCode>#,##0_);\(#,##0\)</c:formatCode>
                <c:ptCount val="12"/>
                <c:pt idx="0">
                  <c:v>701.60501950161552</c:v>
                </c:pt>
                <c:pt idx="1">
                  <c:v>617.29825647090058</c:v>
                </c:pt>
                <c:pt idx="2">
                  <c:v>556.20976874895143</c:v>
                </c:pt>
                <c:pt idx="3">
                  <c:v>573.29509244211079</c:v>
                </c:pt>
                <c:pt idx="4">
                  <c:v>599.83811337924442</c:v>
                </c:pt>
                <c:pt idx="5">
                  <c:v>520.9329964487099</c:v>
                </c:pt>
                <c:pt idx="6">
                  <c:v>501.22757963096586</c:v>
                </c:pt>
                <c:pt idx="7">
                  <c:v>553.34174143093549</c:v>
                </c:pt>
                <c:pt idx="8">
                  <c:v>704.06562672458745</c:v>
                </c:pt>
                <c:pt idx="9">
                  <c:v>747.59162604451819</c:v>
                </c:pt>
                <c:pt idx="10">
                  <c:v>761.61394768200648</c:v>
                </c:pt>
                <c:pt idx="11">
                  <c:v>672.95661995464138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'５年推移P12-17'!$C$200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'５年推移P12-17'!$D$200:$O$200</c:f>
              <c:numCache>
                <c:formatCode>#,##0_);\(#,##0\)</c:formatCode>
                <c:ptCount val="12"/>
                <c:pt idx="0">
                  <c:v>586.33076674789993</c:v>
                </c:pt>
                <c:pt idx="1">
                  <c:v>622.84571648569943</c:v>
                </c:pt>
                <c:pt idx="2">
                  <c:v>602.68289680377006</c:v>
                </c:pt>
                <c:pt idx="3">
                  <c:v>560.68527301315783</c:v>
                </c:pt>
                <c:pt idx="4">
                  <c:v>545.98457782110734</c:v>
                </c:pt>
                <c:pt idx="5">
                  <c:v>481.70482169896036</c:v>
                </c:pt>
                <c:pt idx="6">
                  <c:v>493.0505080706904</c:v>
                </c:pt>
                <c:pt idx="7">
                  <c:v>482.82473466461369</c:v>
                </c:pt>
                <c:pt idx="8">
                  <c:v>616.94156658510417</c:v>
                </c:pt>
                <c:pt idx="9">
                  <c:v>654.90167637262255</c:v>
                </c:pt>
                <c:pt idx="10">
                  <c:v>887.42819224690516</c:v>
                </c:pt>
                <c:pt idx="11">
                  <c:v>889.29146262300344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'５年推移P12-17'!$C$201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'５年推移P12-17'!$D$201:$O$201</c:f>
              <c:numCache>
                <c:formatCode>#,##0_);\(#,##0\)</c:formatCode>
                <c:ptCount val="12"/>
                <c:pt idx="0">
                  <c:v>677.11993391370652</c:v>
                </c:pt>
                <c:pt idx="1">
                  <c:v>649.39961292930138</c:v>
                </c:pt>
                <c:pt idx="2">
                  <c:v>640.70200717736793</c:v>
                </c:pt>
                <c:pt idx="3">
                  <c:v>574.6688155000935</c:v>
                </c:pt>
                <c:pt idx="4">
                  <c:v>566.73252801920887</c:v>
                </c:pt>
                <c:pt idx="5">
                  <c:v>496.07381432921716</c:v>
                </c:pt>
                <c:pt idx="6">
                  <c:v>481.32446726264669</c:v>
                </c:pt>
                <c:pt idx="7">
                  <c:v>482.35708930950096</c:v>
                </c:pt>
                <c:pt idx="8">
                  <c:v>641.40984195714282</c:v>
                </c:pt>
                <c:pt idx="9">
                  <c:v>719.45659710287259</c:v>
                </c:pt>
                <c:pt idx="10">
                  <c:v>854.98260603341384</c:v>
                </c:pt>
                <c:pt idx="11">
                  <c:v>836.95387506727548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5885063142145954"/>
              <c:y val="0.92685191603118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（ﾄﾝ）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3056284631087"/>
          <c:y val="2.1355617455896009e-002"/>
          <c:w val="0.32066447944006998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2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127059545248281"/>
          <c:y val="3.6843213399006432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25807874057137e-002"/>
          <c:y val="0.1311170584031966"/>
          <c:w val="0.88304477237127221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'５年推移P12-17'!$C$256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1.3206829504659936e-003"/>
                  <c:y val="0.181382682445777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345742482662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3457424826622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28723193993777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131947064578357e-017"/>
                  <c:y val="0.251595333715110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'５年推移P12-17'!$D$255:$H$255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'５年推移P12-17'!$D$256:$H$256</c:f>
              <c:numCache>
                <c:formatCode>#,##0_);\(#,##0\)</c:formatCode>
                <c:ptCount val="5"/>
                <c:pt idx="0">
                  <c:v>1274.5</c:v>
                </c:pt>
                <c:pt idx="1">
                  <c:v>1022.6</c:v>
                </c:pt>
                <c:pt idx="2">
                  <c:v>505.1</c:v>
                </c:pt>
                <c:pt idx="3">
                  <c:v>909.7</c:v>
                </c:pt>
                <c:pt idx="4">
                  <c:v>1324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'５年推移P12-17'!$C$257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5093776680986678e-002"/>
                  <c:y val="-8.19147598142221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452326504040689e-002"/>
                  <c:y val="-6.436159699688882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6418352267850411e-002"/>
                  <c:y val="8.191475981422209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418352267850314e-002"/>
                  <c:y val="-6.436159699688885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431487342646774e-002"/>
                  <c:y val="-5.558455487528733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'５年推移P12-17'!$D$255:$H$255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'５年推移P12-17'!$D$257:$H$257</c:f>
              <c:numCache>
                <c:formatCode>#,##0_);\(#,##0\)</c:formatCode>
                <c:ptCount val="5"/>
                <c:pt idx="0">
                  <c:v>585</c:v>
                </c:pt>
                <c:pt idx="1">
                  <c:v>616</c:v>
                </c:pt>
                <c:pt idx="2">
                  <c:v>698.62232041748825</c:v>
                </c:pt>
                <c:pt idx="3">
                  <c:v>595.68536170208085</c:v>
                </c:pt>
                <c:pt idx="4">
                  <c:v>574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913731390270776"/>
              <c:y val="0.913205226078041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（トン）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7.8574696991327974e-0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75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3249358474542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103337898674387"/>
          <c:y val="2.4930747922437674e-002"/>
          <c:w val="0.24136354985945199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2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495847427142546"/>
          <c:y val="6.977931787698636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81122439063829e-002"/>
          <c:y val="0.13649025069637882"/>
          <c:w val="0.91918291428964261"/>
          <c:h val="0.79204263707272404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'５年推移P12-17'!$C$235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'５年推移P12-17'!$D$235:$O$235</c:f>
              <c:numCache>
                <c:formatCode>General</c:formatCode>
                <c:ptCount val="12"/>
                <c:pt idx="0">
                  <c:v>745</c:v>
                </c:pt>
                <c:pt idx="1">
                  <c:v>646</c:v>
                </c:pt>
                <c:pt idx="2">
                  <c:v>544</c:v>
                </c:pt>
                <c:pt idx="3">
                  <c:v>473</c:v>
                </c:pt>
                <c:pt idx="4">
                  <c:v>443</c:v>
                </c:pt>
                <c:pt idx="5">
                  <c:v>432</c:v>
                </c:pt>
                <c:pt idx="6">
                  <c:v>432</c:v>
                </c:pt>
                <c:pt idx="7">
                  <c:v>456</c:v>
                </c:pt>
                <c:pt idx="8">
                  <c:v>634</c:v>
                </c:pt>
                <c:pt idx="9">
                  <c:v>684</c:v>
                </c:pt>
                <c:pt idx="10">
                  <c:v>679</c:v>
                </c:pt>
                <c:pt idx="11">
                  <c:v>762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'５年推移P12-17'!$C$236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'５年推移P12-17'!$D$236:$O$236</c:f>
              <c:numCache>
                <c:formatCode>General</c:formatCode>
                <c:ptCount val="12"/>
                <c:pt idx="0">
                  <c:v>667</c:v>
                </c:pt>
                <c:pt idx="1">
                  <c:v>594</c:v>
                </c:pt>
                <c:pt idx="2">
                  <c:v>593</c:v>
                </c:pt>
                <c:pt idx="3">
                  <c:v>553</c:v>
                </c:pt>
                <c:pt idx="4">
                  <c:v>513</c:v>
                </c:pt>
                <c:pt idx="5">
                  <c:v>445</c:v>
                </c:pt>
                <c:pt idx="6">
                  <c:v>388</c:v>
                </c:pt>
                <c:pt idx="7">
                  <c:v>438</c:v>
                </c:pt>
                <c:pt idx="8">
                  <c:v>709</c:v>
                </c:pt>
                <c:pt idx="9">
                  <c:v>711</c:v>
                </c:pt>
                <c:pt idx="10">
                  <c:v>750</c:v>
                </c:pt>
                <c:pt idx="11">
                  <c:v>836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'５年推移P12-17'!$C$237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'５年推移P12-17'!$D$237:$O$237</c:f>
              <c:numCache>
                <c:formatCode>0</c:formatCode>
                <c:ptCount val="12"/>
                <c:pt idx="0">
                  <c:v>728.85849816154791</c:v>
                </c:pt>
                <c:pt idx="1">
                  <c:v>660.31757296466969</c:v>
                </c:pt>
                <c:pt idx="2">
                  <c:v>629.45275458725837</c:v>
                </c:pt>
                <c:pt idx="3">
                  <c:v>635.34114851255595</c:v>
                </c:pt>
                <c:pt idx="4">
                  <c:v>683.38702378768426</c:v>
                </c:pt>
                <c:pt idx="5">
                  <c:v>610.66874508634476</c:v>
                </c:pt>
                <c:pt idx="6">
                  <c:v>641.02556818181813</c:v>
                </c:pt>
                <c:pt idx="7">
                  <c:v>730.7205563437177</c:v>
                </c:pt>
                <c:pt idx="8">
                  <c:v>855.32201482496271</c:v>
                </c:pt>
                <c:pt idx="9">
                  <c:v>951.13921257588595</c:v>
                </c:pt>
                <c:pt idx="10">
                  <c:v>902.17030939540166</c:v>
                </c:pt>
                <c:pt idx="11">
                  <c:v>851.33055260873755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'５年推移P12-17'!$C$238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'５年推移P12-17'!$D$238:$O$238</c:f>
              <c:numCache>
                <c:formatCode>0</c:formatCode>
                <c:ptCount val="12"/>
                <c:pt idx="0">
                  <c:v>790.43196224820394</c:v>
                </c:pt>
                <c:pt idx="1">
                  <c:v>777.36536541661337</c:v>
                </c:pt>
                <c:pt idx="2">
                  <c:v>690.17092439882356</c:v>
                </c:pt>
                <c:pt idx="3">
                  <c:v>566.80196684217401</c:v>
                </c:pt>
                <c:pt idx="4">
                  <c:v>513.80765841155869</c:v>
                </c:pt>
                <c:pt idx="5">
                  <c:v>436.69046383072941</c:v>
                </c:pt>
                <c:pt idx="6">
                  <c:v>468.32083979312875</c:v>
                </c:pt>
                <c:pt idx="7">
                  <c:v>472.76218280106019</c:v>
                </c:pt>
                <c:pt idx="8">
                  <c:v>573.18562578192461</c:v>
                </c:pt>
                <c:pt idx="9">
                  <c:v>605.57945858539279</c:v>
                </c:pt>
                <c:pt idx="10">
                  <c:v>761.36391731279923</c:v>
                </c:pt>
                <c:pt idx="11">
                  <c:v>756.85572098684793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'５年推移P12-17'!$C$239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'５年推移P12-17'!$D$239:$O$239</c:f>
              <c:numCache>
                <c:formatCode>0</c:formatCode>
                <c:ptCount val="12"/>
                <c:pt idx="0">
                  <c:v>600.47289860157389</c:v>
                </c:pt>
                <c:pt idx="1">
                  <c:v>549.61623369471147</c:v>
                </c:pt>
                <c:pt idx="2">
                  <c:v>565.71313325573158</c:v>
                </c:pt>
                <c:pt idx="3">
                  <c:v>527.52276927896412</c:v>
                </c:pt>
                <c:pt idx="4">
                  <c:v>527.42618277638041</c:v>
                </c:pt>
                <c:pt idx="5">
                  <c:v>495.88808494433368</c:v>
                </c:pt>
                <c:pt idx="6">
                  <c:v>406.42288945213494</c:v>
                </c:pt>
                <c:pt idx="7">
                  <c:v>394.0937560242125</c:v>
                </c:pt>
                <c:pt idx="8">
                  <c:v>562.7718430436089</c:v>
                </c:pt>
                <c:pt idx="9">
                  <c:v>572.32448549145465</c:v>
                </c:pt>
                <c:pt idx="10">
                  <c:v>730.31649303823622</c:v>
                </c:pt>
                <c:pt idx="11">
                  <c:v>784.61834794687036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758713215241407"/>
              <c:y val="0.9052924791086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2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385033895803938"/>
          <c:y val="3.2583757480579515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486854902886957e-002"/>
          <c:y val="0.12834718374884579"/>
          <c:w val="0.91643940564476223"/>
          <c:h val="0.7562338502701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'５年推移P12-17'!$C$295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2.6433128244172169e-003"/>
                  <c:y val="0.29665163551115209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17856235997129e-003"/>
                  <c:y val="0.29365492078442629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504950591904348e-006"/>
                  <c:y val="0.30863778658842161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664167422692203e-017"/>
                  <c:y val="0.3056408359184844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0.31762675105254268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'５年推移P12-17'!$D$294:$H$294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'５年推移P12-17'!$D$295:$H$295</c:f>
              <c:numCache>
                <c:formatCode>#,##0_);\(#,##0\)</c:formatCode>
                <c:ptCount val="5"/>
                <c:pt idx="0">
                  <c:v>300.2</c:v>
                </c:pt>
                <c:pt idx="1">
                  <c:v>334.1</c:v>
                </c:pt>
                <c:pt idx="2">
                  <c:v>329.6</c:v>
                </c:pt>
                <c:pt idx="3">
                  <c:v>336.4</c:v>
                </c:pt>
                <c:pt idx="4">
                  <c:v>323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'５年推移P12-17'!$C$296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9670874251781165e-002"/>
                  <c:y val="-6.829329062446618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96198802828192e-002"/>
                  <c:y val="-5.1708217913204062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717289952134934e-002"/>
                  <c:y val="-5.0314417923378832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544992078853875e-002"/>
                  <c:y val="-4.4321460356349776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180704550848133e-002"/>
                  <c:y val="-5.6307375490407936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'５年推移P12-17'!$D$294:$H$294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'５年推移P12-17'!$D$296:$H$296</c:f>
              <c:numCache>
                <c:formatCode>#,##0_);\(#,##0\)</c:formatCode>
                <c:ptCount val="5"/>
                <c:pt idx="0">
                  <c:v>608</c:v>
                </c:pt>
                <c:pt idx="1">
                  <c:v>587</c:v>
                </c:pt>
                <c:pt idx="2">
                  <c:v>622.38013448974948</c:v>
                </c:pt>
                <c:pt idx="3">
                  <c:v>607.10096179310722</c:v>
                </c:pt>
                <c:pt idx="4">
                  <c:v>594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8444317895589886"/>
              <c:y val="0.899354810565576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（トン）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4592300419752773e-002"/>
              <c:y val="1.942614835920372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5096422974986805"/>
              <c:y val="2.8412281504789174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647057553894883"/>
          <c:y val="2.8624192059095107e-002"/>
          <c:w val="0.26878342049689824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2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272847333701498"/>
          <c:y val="1.2451854674223636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41974697631889e-002"/>
          <c:y val="0.13277623026926649"/>
          <c:w val="0.93004753179603583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'５年推移P12-17'!$C$274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'５年推移P12-17'!$D$274:$O$274</c:f>
              <c:numCache>
                <c:formatCode>General</c:formatCode>
                <c:ptCount val="12"/>
                <c:pt idx="0">
                  <c:v>633</c:v>
                </c:pt>
                <c:pt idx="1">
                  <c:v>571</c:v>
                </c:pt>
                <c:pt idx="2">
                  <c:v>535</c:v>
                </c:pt>
                <c:pt idx="3">
                  <c:v>507</c:v>
                </c:pt>
                <c:pt idx="4">
                  <c:v>567</c:v>
                </c:pt>
                <c:pt idx="5">
                  <c:v>539</c:v>
                </c:pt>
                <c:pt idx="6">
                  <c:v>556</c:v>
                </c:pt>
                <c:pt idx="7">
                  <c:v>623</c:v>
                </c:pt>
                <c:pt idx="8">
                  <c:v>722</c:v>
                </c:pt>
                <c:pt idx="9">
                  <c:v>707</c:v>
                </c:pt>
                <c:pt idx="10">
                  <c:v>661</c:v>
                </c:pt>
                <c:pt idx="11">
                  <c:v>660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'５年推移P12-17'!$C$275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'５年推移P12-17'!$D$275:$O$275</c:f>
              <c:numCache>
                <c:formatCode>General</c:formatCode>
                <c:ptCount val="12"/>
                <c:pt idx="0">
                  <c:v>595</c:v>
                </c:pt>
                <c:pt idx="1">
                  <c:v>539</c:v>
                </c:pt>
                <c:pt idx="2">
                  <c:v>619</c:v>
                </c:pt>
                <c:pt idx="3">
                  <c:v>592</c:v>
                </c:pt>
                <c:pt idx="4">
                  <c:v>560</c:v>
                </c:pt>
                <c:pt idx="5">
                  <c:v>538</c:v>
                </c:pt>
                <c:pt idx="6">
                  <c:v>519</c:v>
                </c:pt>
                <c:pt idx="7">
                  <c:v>568</c:v>
                </c:pt>
                <c:pt idx="8">
                  <c:v>710</c:v>
                </c:pt>
                <c:pt idx="9">
                  <c:v>607</c:v>
                </c:pt>
                <c:pt idx="10">
                  <c:v>552</c:v>
                </c:pt>
                <c:pt idx="11">
                  <c:v>640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'５年推移P12-17'!$C$276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'５年推移P12-17'!$D$276:$O$276</c:f>
              <c:numCache>
                <c:formatCode>0</c:formatCode>
                <c:ptCount val="12"/>
                <c:pt idx="0">
                  <c:v>618.86633894693557</c:v>
                </c:pt>
                <c:pt idx="1">
                  <c:v>581.37651462180725</c:v>
                </c:pt>
                <c:pt idx="2">
                  <c:v>631.38650104543251</c:v>
                </c:pt>
                <c:pt idx="3">
                  <c:v>626.4859370972971</c:v>
                </c:pt>
                <c:pt idx="4">
                  <c:v>631.49608765134735</c:v>
                </c:pt>
                <c:pt idx="5">
                  <c:v>538.39353137634032</c:v>
                </c:pt>
                <c:pt idx="6">
                  <c:v>580.80887279311901</c:v>
                </c:pt>
                <c:pt idx="7">
                  <c:v>639.39795254642513</c:v>
                </c:pt>
                <c:pt idx="8">
                  <c:v>694.31423789907308</c:v>
                </c:pt>
                <c:pt idx="9">
                  <c:v>681.97831394890909</c:v>
                </c:pt>
                <c:pt idx="10">
                  <c:v>643.68136408022235</c:v>
                </c:pt>
                <c:pt idx="11">
                  <c:v>577.21381438560786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'５年推移P12-17'!$C$277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'５年推移P12-17'!$D$277:$O$277</c:f>
              <c:numCache>
                <c:formatCode>0</c:formatCode>
                <c:ptCount val="12"/>
                <c:pt idx="0">
                  <c:v>547.66856140469247</c:v>
                </c:pt>
                <c:pt idx="1">
                  <c:v>601.06719074639818</c:v>
                </c:pt>
                <c:pt idx="2">
                  <c:v>612.74885605434497</c:v>
                </c:pt>
                <c:pt idx="3">
                  <c:v>576.45845386468454</c:v>
                </c:pt>
                <c:pt idx="4">
                  <c:v>566.54079275486197</c:v>
                </c:pt>
                <c:pt idx="5">
                  <c:v>527.84662416470553</c:v>
                </c:pt>
                <c:pt idx="6">
                  <c:v>575.18217719479526</c:v>
                </c:pt>
                <c:pt idx="7">
                  <c:v>568.74620588933954</c:v>
                </c:pt>
                <c:pt idx="8">
                  <c:v>603.42680817765142</c:v>
                </c:pt>
                <c:pt idx="9">
                  <c:v>634.32633240944779</c:v>
                </c:pt>
                <c:pt idx="10">
                  <c:v>735.21760871693732</c:v>
                </c:pt>
                <c:pt idx="11">
                  <c:v>723.97197362611291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'５年推移P12-17'!$C$278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'５年推移P12-17'!$D$278:$O$278</c:f>
              <c:numCache>
                <c:formatCode>0</c:formatCode>
                <c:ptCount val="12"/>
                <c:pt idx="0">
                  <c:v>582.22984343923713</c:v>
                </c:pt>
                <c:pt idx="1">
                  <c:v>544.50547828841275</c:v>
                </c:pt>
                <c:pt idx="2">
                  <c:v>580.66454642198562</c:v>
                </c:pt>
                <c:pt idx="3">
                  <c:v>570.98574328209327</c:v>
                </c:pt>
                <c:pt idx="4">
                  <c:v>563.59479509152607</c:v>
                </c:pt>
                <c:pt idx="5">
                  <c:v>561.69844706274205</c:v>
                </c:pt>
                <c:pt idx="6">
                  <c:v>540.45151647523357</c:v>
                </c:pt>
                <c:pt idx="7">
                  <c:v>560.18252244850055</c:v>
                </c:pt>
                <c:pt idx="8">
                  <c:v>629.89513200596434</c:v>
                </c:pt>
                <c:pt idx="9">
                  <c:v>564.67000096181596</c:v>
                </c:pt>
                <c:pt idx="10">
                  <c:v>654.2560104846998</c:v>
                </c:pt>
                <c:pt idx="11">
                  <c:v>761.24025351119565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6016420733192565"/>
              <c:y val="0.91643435645525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3056284631087"/>
          <c:y val="2.1355617455896009e-002"/>
          <c:w val="0.32066447944006998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2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4995366710884115"/>
          <c:y val="3.684321339900642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316812830376264e-002"/>
          <c:y val="0.13111726685133887"/>
          <c:w val="0.91474220382219917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'５年推移P12-17'!$C$333</c:f>
              <c:strCache>
                <c:ptCount val="1"/>
                <c:pt idx="0">
                  <c:v>入荷量（Kg）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1"/>
              <c:layout>
                <c:manualLayout>
                  <c:x val="-4.8565973532289179e-017"/>
                  <c:y val="0.146276356811110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2872319399377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34574248266222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6852054311489214e-017"/>
                  <c:y val="0.1345742482662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'５年推移P12-17'!$D$332:$H$332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'５年推移P12-17'!$D$333:$H$333</c:f>
              <c:numCache>
                <c:formatCode>#,##0_);\(#,##0\)</c:formatCode>
                <c:ptCount val="5"/>
                <c:pt idx="1">
                  <c:v>122</c:v>
                </c:pt>
                <c:pt idx="2">
                  <c:v>114</c:v>
                </c:pt>
                <c:pt idx="3">
                  <c:v>126.41000000000001</c:v>
                </c:pt>
                <c:pt idx="4">
                  <c:v>85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'５年推移P12-17'!$C$334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1"/>
              <c:layout>
                <c:manualLayout>
                  <c:x val="-9.2717929634704918e-003"/>
                  <c:y val="-5.85105427244443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04449115221687e-002"/>
                  <c:y val="6.43615969968888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369033004141226e-002"/>
                  <c:y val="8.776581408666644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410634464933688e-002"/>
                  <c:y val="5.85105427244443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'５年推移P12-17'!$D$332:$H$332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'５年推移P12-17'!$D$334:$H$334</c:f>
              <c:numCache>
                <c:formatCode>#,##0_);\(#,##0\)</c:formatCode>
                <c:ptCount val="5"/>
                <c:pt idx="1">
                  <c:v>6835</c:v>
                </c:pt>
                <c:pt idx="2">
                  <c:v>2886.4912280701756</c:v>
                </c:pt>
                <c:pt idx="3">
                  <c:v>3000.7910766553277</c:v>
                </c:pt>
                <c:pt idx="4">
                  <c:v>2284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913731390270776"/>
              <c:y val="0.913205226078041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Kg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7.8574696991327974e-0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8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230532044222437"/>
              <c:y val="2.246205913803374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0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990177757117618"/>
          <c:y val="2.4930747922437674e-002"/>
          <c:w val="0.26249515127501966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wrap="square" anchor="ctr" anchorCtr="1"/>
          <a:lstStyle/>
          <a:p>
            <a:pPr algn="ctr" rtl="0">
              <a:defRPr sz="1050" b="0" i="0" u="none" strike="noStrike" kern="1200" cap="none" spc="0" normalizeH="0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+mj-cs"/>
              </a:defRPr>
            </a:pPr>
            <a:r>
              <a:rPr lang="en-US" altLang="en-US" sz="1050" b="0" i="0" u="none" strike="noStrike" kern="1200" cap="none" spc="0" normalizeH="0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+mj-cs"/>
              </a:rPr>
              <a:t>H29 </a:t>
            </a:r>
            <a:r>
              <a:rPr lang="ja-JP" altLang="en-US" sz="1050" b="0" i="0" u="none" strike="noStrike" kern="1200" cap="none" spc="0" normalizeH="0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+mj-cs"/>
              </a:rPr>
              <a:t>月別入荷量及び販売単価</a:t>
            </a:r>
            <a:endParaRPr lang="ja-JP" altLang="en-US" sz="1050" b="0" i="0" u="none" strike="noStrike" kern="1200" cap="none" spc="0" normalizeH="0" baseline="0">
              <a:solidFill>
                <a:sysClr val="windowText" lastClr="000000"/>
              </a:solidFill>
              <a:latin typeface="ＭＳ Ｐゴシック"/>
              <a:ea typeface="ＭＳ Ｐゴシック"/>
              <a:cs typeface="+mj-cs"/>
            </a:endParaRPr>
          </a:p>
        </c:rich>
      </c:tx>
      <c:layout>
        <c:manualLayout>
          <c:xMode val="edge"/>
          <c:yMode val="edge"/>
          <c:x val="0.15733599205651966"/>
          <c:y val="2.8631904882857385e-00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872025310880203e-002"/>
          <c:y val="0.14938771689773278"/>
          <c:w val="0.88766979244965261"/>
          <c:h val="0.727364368485678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'概要P.1-5'!$AM$49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0"/>
                  <c:y val="3.1282290651890844e-002"/>
                </c:manualLayout>
              </c:layout>
              <c:tx>
                <c:rich>
                  <a:bodyPr horzOverflow="overflow" anchorCtr="1"/>
                  <a:lstStyle/>
                  <a:p>
                    <a:pPr>
                      <a:defRPr/>
                    </a:pPr>
                    <a:fld id="{A37773B3-1374-4F06-8FA7-82ACA01B9FAB}" type="VALUE">
                      <a:rPr lang="en-US" altLang="ja-JP" sz="11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11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2.1109021447264431e-003"/>
                  <c:y val="0.13294973527053638"/>
                </c:manualLayout>
              </c:layout>
              <c:tx>
                <c:rich>
                  <a:bodyPr horzOverflow="overflow" anchorCtr="1"/>
                  <a:lstStyle/>
                  <a:p>
                    <a:pPr>
                      <a:defRPr/>
                    </a:pPr>
                    <a:fld id="{6B98B018-9294-4B86-A86F-BC48923EB62F}" type="VALUE">
                      <a:rPr lang="en-US" altLang="ja-JP" sz="1100" b="1" i="0" u="none" strike="noStrike" kern="1200" baseline="0">
                        <a:solidFill>
                          <a:schemeClr val="dk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11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1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'概要P.1-5'!$AN$49:$AY$49</c:f>
              <c:numCache>
                <c:formatCode>#,##0;[Red]\-#,##0</c:formatCode>
                <c:ptCount val="12"/>
                <c:pt idx="0">
                  <c:v>147343.91999999998</c:v>
                </c:pt>
                <c:pt idx="1">
                  <c:v>127921.04</c:v>
                </c:pt>
                <c:pt idx="2">
                  <c:v>119936.43999999999</c:v>
                </c:pt>
                <c:pt idx="3">
                  <c:v>97926.87999999999</c:v>
                </c:pt>
                <c:pt idx="4">
                  <c:v>78123.08</c:v>
                </c:pt>
                <c:pt idx="5">
                  <c:v>50558.64</c:v>
                </c:pt>
                <c:pt idx="6">
                  <c:v>50038.4</c:v>
                </c:pt>
                <c:pt idx="7">
                  <c:v>61200.5</c:v>
                </c:pt>
                <c:pt idx="8">
                  <c:v>87773.44</c:v>
                </c:pt>
                <c:pt idx="9">
                  <c:v>130696.76</c:v>
                </c:pt>
                <c:pt idx="10">
                  <c:v>146098.68</c:v>
                </c:pt>
                <c:pt idx="11">
                  <c:v>197237.48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'概要P.1-5'!$AM$50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0080"/>
              </a:solidFill>
              <a:ln w="9525">
                <a:solidFill>
                  <a:srgbClr val="000080"/>
                </a:solidFill>
                <a:round/>
              </a:ln>
              <a:effectLst/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3.588533646034954e-002"/>
                  <c:y val="-8.6026299292700031e-002"/>
                </c:manualLayout>
              </c:layout>
              <c:tx>
                <c:rich>
                  <a:bodyPr horzOverflow="overflow" anchorCtr="1"/>
                  <a:lstStyle/>
                  <a:p>
                    <a:pPr>
                      <a:defRPr/>
                    </a:pPr>
                    <a:fld id="{3EEAD50B-52BD-46A8-9E9B-7736939EE862}" type="VALUE">
                      <a:rPr lang="en-US" altLang="ja-JP" sz="1050" b="1" i="0" u="none" strike="noStrike" kern="1200" baseline="0">
                        <a:solidFill>
                          <a:schemeClr val="dk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105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-3.5885336460349526e-002"/>
                  <c:y val="-0.10948801728161821"/>
                </c:manualLayout>
              </c:layout>
              <c:tx>
                <c:rich>
                  <a:bodyPr horzOverflow="overflow" anchorCtr="1"/>
                  <a:lstStyle/>
                  <a:p>
                    <a:pPr>
                      <a:defRPr/>
                    </a:pPr>
                    <a:fld id="{15F8D25D-FB38-4166-90BD-179949486A7F}" type="VALUE">
                      <a:rPr lang="en-US" altLang="ja-JP" sz="105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105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05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'概要P.1-5'!$AN$50:$AY$50</c:f>
              <c:numCache>
                <c:formatCode>0</c:formatCode>
                <c:ptCount val="12"/>
                <c:pt idx="0">
                  <c:v>310.62812092959115</c:v>
                </c:pt>
                <c:pt idx="1">
                  <c:v>293.90610801788353</c:v>
                </c:pt>
                <c:pt idx="2">
                  <c:v>285.81018412752627</c:v>
                </c:pt>
                <c:pt idx="3">
                  <c:v>286.60052275738798</c:v>
                </c:pt>
                <c:pt idx="4">
                  <c:v>300.39865299729604</c:v>
                </c:pt>
                <c:pt idx="5">
                  <c:v>298.96059308557352</c:v>
                </c:pt>
                <c:pt idx="6">
                  <c:v>298.84936368868711</c:v>
                </c:pt>
                <c:pt idx="7">
                  <c:v>290.5492111992549</c:v>
                </c:pt>
                <c:pt idx="8">
                  <c:v>297.01388028086853</c:v>
                </c:pt>
                <c:pt idx="9">
                  <c:v>288.46292746660288</c:v>
                </c:pt>
                <c:pt idx="10">
                  <c:v>286.69953760020286</c:v>
                </c:pt>
                <c:pt idx="11">
                  <c:v>293.42155456457868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0" horzOverflow="overflow" wrap="square" anchor="ctr" anchorCtr="1"/>
          <a:lstStyle/>
          <a:p>
            <a:pPr algn="ctr" rtl="0"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1070668514295218e-002"/>
                <c:y val="2.5356787741431817e-002"/>
              </c:manualLayout>
            </c:layout>
            <c:tx>
              <c:rich>
                <a:bodyPr rot="0" horzOverflow="overflow" wrap="square" anchor="ctr" anchorCtr="1"/>
                <a:lstStyle/>
                <a:p>
                  <a:pPr algn="ctr" rtl="0"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altLang="ja-JP" sz="8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ゴシック"/>
                      <a:ea typeface="ＭＳ Ｐゴシック"/>
                      <a:cs typeface="+mn-cs"/>
                    </a:rPr>
                    <a:t>(</a:t>
                  </a:r>
                  <a:r>
                    <a:rPr lang="ja-JP" altLang="en-US" sz="8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ゴシック"/>
                      <a:ea typeface="ＭＳ Ｐゴシック"/>
                      <a:cs typeface="+mn-cs"/>
                    </a:rPr>
                    <a:t>ﾄﾝ</a:t>
                  </a:r>
                  <a:r>
                    <a:rPr lang="en-US" altLang="ja-JP" sz="8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ゴシック"/>
                      <a:ea typeface="ＭＳ Ｐゴシック"/>
                      <a:cs typeface="+mn-cs"/>
                    </a:rPr>
                    <a:t>)</a:t>
                  </a:r>
                  <a:endParaRPr lang="ja-JP" altLang="en-US"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ＭＳ Ｐゴシック"/>
                    <a:ea typeface="ＭＳ Ｐゴシック"/>
                    <a:cs typeface="+mn-cs"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400"/>
          <c:min val="0"/>
        </c:scaling>
        <c:delete val="0"/>
        <c:axPos val="r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80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(</a:t>
                </a:r>
                <a:r>
                  <a:rPr lang="ja-JP" altLang="en-US"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円／</a:t>
                </a:r>
                <a:r>
                  <a:rPr lang="en-US" altLang="ja-JP"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kg)</a:t>
                </a:r>
                <a:endParaRPr lang="ja-JP" altLang="en-US" sz="8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5561740944625939"/>
              <c:y val="3.80577660121873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1"/>
        <c:crosses val="max"/>
        <c:crossBetween val="between"/>
        <c:majorUnit val="100"/>
      </c:valAx>
      <c:spPr>
        <a:noFill/>
        <a:ln w="317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55160510735354462"/>
          <c:y val="8.7194095827440518e-003"/>
          <c:w val="0.27325327336385086"/>
          <c:h val="9.9807178054799522e-00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horzOverflow="overflow" wrap="square" anchor="ctr" anchorCtr="1"/>
        <a:lstStyle/>
        <a:p>
          <a:pPr algn="l" rtl="0">
            <a:defRPr sz="64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0"/>
    <c:dispBlanksAs val="gap"/>
    <c:showDLblsOverMax val="0"/>
  </c:chart>
  <c:spPr>
    <a:solidFill>
      <a:schemeClr val="lt1"/>
    </a:solidFill>
    <a:ln w="12700" cap="flat" cmpd="sng" algn="ctr">
      <a:solidFill>
        <a:srgbClr val="000000"/>
      </a:solidFill>
      <a:round/>
    </a:ln>
    <a:effectLst/>
  </c:spPr>
  <c:txPr>
    <a:bodyPr horzOverflow="overflow" anchor="ctr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3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637994707140987"/>
          <c:y val="1.8672205014372367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81122439063829e-002"/>
          <c:y val="0.13649025069637882"/>
          <c:w val="0.91918291428964261"/>
          <c:h val="0.79204263707272404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'５年推移P12-17'!$C$312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'５年推移P12-17'!$D$312:$O$312</c:f>
              <c:numCache>
                <c:formatCode>#,##0_);\(#,##0\)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'５年推移P12-17'!$C$313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'５年推移P12-17'!$D$313:$O$313</c:f>
              <c:numCache>
                <c:formatCode>#,##0_);\(#,##0\)</c:formatCode>
                <c:ptCount val="12"/>
                <c:pt idx="0">
                  <c:v>7704</c:v>
                </c:pt>
                <c:pt idx="1">
                  <c:v>7202</c:v>
                </c:pt>
                <c:pt idx="2">
                  <c:v>6168</c:v>
                </c:pt>
                <c:pt idx="3">
                  <c:v>6928.8888888888887</c:v>
                </c:pt>
                <c:pt idx="4">
                  <c:v>5642</c:v>
                </c:pt>
                <c:pt idx="5">
                  <c:v>8892</c:v>
                </c:pt>
                <c:pt idx="6">
                  <c:v>4433.333333333333</c:v>
                </c:pt>
                <c:pt idx="7">
                  <c:v>8080</c:v>
                </c:pt>
                <c:pt idx="8">
                  <c:v>6525</c:v>
                </c:pt>
                <c:pt idx="9">
                  <c:v>7838</c:v>
                </c:pt>
                <c:pt idx="10">
                  <c:v>5701.25</c:v>
                </c:pt>
                <c:pt idx="11">
                  <c:v>6780.0689655172409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'５年推移P12-17'!$C$314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'５年推移P12-17'!$D$314:$O$314</c:f>
              <c:numCache>
                <c:formatCode>#,##0_);\(#,##0\)</c:formatCode>
                <c:ptCount val="12"/>
                <c:pt idx="0">
                  <c:v>3036.7142857142858</c:v>
                </c:pt>
                <c:pt idx="1">
                  <c:v>3339.818181818182</c:v>
                </c:pt>
                <c:pt idx="2">
                  <c:v>2699</c:v>
                </c:pt>
                <c:pt idx="3">
                  <c:v>2973.6666666666665</c:v>
                </c:pt>
                <c:pt idx="4">
                  <c:v>2898.7</c:v>
                </c:pt>
                <c:pt idx="5">
                  <c:v>3181.3333333333335</c:v>
                </c:pt>
                <c:pt idx="6">
                  <c:v>2761.5555555555557</c:v>
                </c:pt>
                <c:pt idx="7">
                  <c:v>2653.7142857142858</c:v>
                </c:pt>
                <c:pt idx="8">
                  <c:v>2592</c:v>
                </c:pt>
                <c:pt idx="9">
                  <c:v>2675.1</c:v>
                </c:pt>
                <c:pt idx="10">
                  <c:v>2787.75</c:v>
                </c:pt>
                <c:pt idx="11">
                  <c:v>2645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'５年推移P12-17'!$C$315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'５年推移P12-17'!$D$315:$O$315</c:f>
              <c:numCache>
                <c:formatCode>#,##0_);\(#,##0\)</c:formatCode>
                <c:ptCount val="12"/>
                <c:pt idx="0">
                  <c:v>10800</c:v>
                </c:pt>
                <c:pt idx="1">
                  <c:v>10800</c:v>
                </c:pt>
                <c:pt idx="2">
                  <c:v>10800</c:v>
                </c:pt>
                <c:pt idx="3">
                  <c:v>10800</c:v>
                </c:pt>
                <c:pt idx="4">
                  <c:v>5058.8235294117649</c:v>
                </c:pt>
                <c:pt idx="5">
                  <c:v>7200</c:v>
                </c:pt>
                <c:pt idx="6">
                  <c:v>0</c:v>
                </c:pt>
                <c:pt idx="7">
                  <c:v>9936</c:v>
                </c:pt>
                <c:pt idx="8">
                  <c:v>2333.3333333333335</c:v>
                </c:pt>
                <c:pt idx="9">
                  <c:v>2338.0995475113123</c:v>
                </c:pt>
                <c:pt idx="10">
                  <c:v>3137.9310344827591</c:v>
                </c:pt>
                <c:pt idx="11">
                  <c:v>3006.8337129840543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'５年推移P12-17'!$C$316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'５年推移P12-17'!$D$316:$O$316</c:f>
              <c:numCache>
                <c:formatCode>#,##0_);\(#,##0\)</c:formatCode>
                <c:ptCount val="12"/>
                <c:pt idx="0">
                  <c:v>0</c:v>
                </c:pt>
                <c:pt idx="1">
                  <c:v>2142.8571428571431</c:v>
                </c:pt>
                <c:pt idx="2">
                  <c:v>0</c:v>
                </c:pt>
                <c:pt idx="3">
                  <c:v>0</c:v>
                </c:pt>
                <c:pt idx="4">
                  <c:v>2142.8571428571427</c:v>
                </c:pt>
                <c:pt idx="5">
                  <c:v>0</c:v>
                </c:pt>
                <c:pt idx="6">
                  <c:v>2293.3333333333335</c:v>
                </c:pt>
                <c:pt idx="7">
                  <c:v>0</c:v>
                </c:pt>
                <c:pt idx="8">
                  <c:v>0</c:v>
                </c:pt>
                <c:pt idx="9">
                  <c:v>2333.3333333333335</c:v>
                </c:pt>
                <c:pt idx="10">
                  <c:v>2288.8888888888887</c:v>
                </c:pt>
                <c:pt idx="11">
                  <c:v>2320.8333333333335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758713215241407"/>
              <c:y val="0.90529247910863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3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122221997899086"/>
          <c:y val="3.2583757480579515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944005014909925e-002"/>
          <c:y val="0.12834718374884579"/>
          <c:w val="0.90985012446477631"/>
          <c:h val="0.7562338502701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'５年推移P12-17'!$C$372</c:f>
              <c:strCache>
                <c:ptCount val="1"/>
                <c:pt idx="0">
                  <c:v>入荷量（Kg）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1"/>
              <c:layout>
                <c:manualLayout>
                  <c:x val="0"/>
                  <c:y val="0.143830981608698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17856235997129e-003"/>
                  <c:y val="0.13783802404166939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378380240416694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0.14383098160869856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'５年推移P12-17'!$D$371:$H$371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'５年推移P12-17'!$D$372:$H$372</c:f>
              <c:numCache>
                <c:formatCode>#,##0_);\(#,##0\)</c:formatCode>
                <c:ptCount val="5"/>
                <c:pt idx="1">
                  <c:v>38</c:v>
                </c:pt>
                <c:pt idx="2">
                  <c:v>29.71</c:v>
                </c:pt>
                <c:pt idx="3">
                  <c:v>22.82</c:v>
                </c:pt>
                <c:pt idx="4">
                  <c:v>22.64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'５年推移P12-17'!$C$373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9670843460893659e-002"/>
                  <c:y val="-4.432132963988919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96198802828192e-002"/>
                  <c:y val="-5.1708217913204062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670858660126323e-002"/>
                  <c:y val="-8.0279205758524388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494736165119218e-002"/>
                  <c:y val="8.7523606118290603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4592923028998129e-003"/>
                  <c:y val="2.1601072880970424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'５年推移P12-17'!$D$371:$H$371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'５年推移P12-17'!$D$373:$H$373</c:f>
              <c:numCache>
                <c:formatCode>#,##0_);\(#,##0\)</c:formatCode>
                <c:ptCount val="5"/>
                <c:pt idx="1">
                  <c:v>8806</c:v>
                </c:pt>
                <c:pt idx="2">
                  <c:v>9411.3093234601147</c:v>
                </c:pt>
                <c:pt idx="3">
                  <c:v>11019.281332164768</c:v>
                </c:pt>
                <c:pt idx="4">
                  <c:v>11868.197879858657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475389864938395"/>
              <c:y val="0.893361690561422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Kg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4.0494505317757445e-003"/>
              <c:y val="1.942614835920372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2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3910352362589378"/>
              <c:y val="2.8412281504789174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0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910630634080791"/>
          <c:y val="1.0645285807449575e-002"/>
          <c:w val="0.26614770802490395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3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141859038005693"/>
          <c:y val="1.2451854674223636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737006070892748e-002"/>
          <c:y val="0.13277623026926649"/>
          <c:w val="0.91822534860184324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'５年推移P12-17'!$C$351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'５年推移P12-17'!$D$351:$O$351</c:f>
              <c:numCache>
                <c:formatCode>#,##0_);\(#,##0\)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'５年推移P12-17'!$C$352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'５年推移P12-17'!$D$352:$O$352</c:f>
              <c:numCache>
                <c:formatCode>#,##0_);\(#,##0\)</c:formatCode>
                <c:ptCount val="12"/>
                <c:pt idx="0">
                  <c:v>9112</c:v>
                </c:pt>
                <c:pt idx="1">
                  <c:v>8953</c:v>
                </c:pt>
                <c:pt idx="2">
                  <c:v>8709</c:v>
                </c:pt>
                <c:pt idx="3">
                  <c:v>8740</c:v>
                </c:pt>
                <c:pt idx="4">
                  <c:v>9109</c:v>
                </c:pt>
                <c:pt idx="5">
                  <c:v>10245</c:v>
                </c:pt>
                <c:pt idx="6">
                  <c:v>5813</c:v>
                </c:pt>
                <c:pt idx="7">
                  <c:v>6750</c:v>
                </c:pt>
                <c:pt idx="8">
                  <c:v>6300</c:v>
                </c:pt>
                <c:pt idx="9">
                  <c:v>10350</c:v>
                </c:pt>
                <c:pt idx="10">
                  <c:v>8575</c:v>
                </c:pt>
                <c:pt idx="11">
                  <c:v>9742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'５年推移P12-17'!$C$353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'５年推移P12-17'!$D$353:$O$353</c:f>
              <c:numCache>
                <c:formatCode>#,##0_);\(#,##0\)</c:formatCode>
                <c:ptCount val="12"/>
                <c:pt idx="0">
                  <c:v>6966</c:v>
                </c:pt>
                <c:pt idx="1">
                  <c:v>7919.3939393939399</c:v>
                </c:pt>
                <c:pt idx="2">
                  <c:v>9096.6911764705892</c:v>
                </c:pt>
                <c:pt idx="3">
                  <c:v>8321.9047619047615</c:v>
                </c:pt>
                <c:pt idx="4">
                  <c:v>9363.8694638694633</c:v>
                </c:pt>
                <c:pt idx="5">
                  <c:v>10558.666666666666</c:v>
                </c:pt>
                <c:pt idx="6">
                  <c:v>9882.8571428571431</c:v>
                </c:pt>
                <c:pt idx="7">
                  <c:v>13701.333333333334</c:v>
                </c:pt>
                <c:pt idx="8">
                  <c:v>8725.1851851851843</c:v>
                </c:pt>
                <c:pt idx="9">
                  <c:v>8602</c:v>
                </c:pt>
                <c:pt idx="10">
                  <c:v>13932</c:v>
                </c:pt>
                <c:pt idx="11">
                  <c:v>9296.2222222222226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'５年推移P12-17'!$C$354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'５年推移P12-17'!$D$354:$O$354</c:f>
              <c:numCache>
                <c:formatCode>#,##0_);\(#,##0\)</c:formatCode>
                <c:ptCount val="12"/>
                <c:pt idx="0">
                  <c:v>9863.934426229509</c:v>
                </c:pt>
                <c:pt idx="1">
                  <c:v>14067.777777777779</c:v>
                </c:pt>
                <c:pt idx="2">
                  <c:v>12231</c:v>
                </c:pt>
                <c:pt idx="3">
                  <c:v>10136.25</c:v>
                </c:pt>
                <c:pt idx="4">
                  <c:v>12504.188481675394</c:v>
                </c:pt>
                <c:pt idx="5">
                  <c:v>9964.5833333333339</c:v>
                </c:pt>
                <c:pt idx="6">
                  <c:v>9750</c:v>
                </c:pt>
                <c:pt idx="7">
                  <c:v>10368</c:v>
                </c:pt>
                <c:pt idx="8">
                  <c:v>9750</c:v>
                </c:pt>
                <c:pt idx="9">
                  <c:v>10030.90909090909</c:v>
                </c:pt>
                <c:pt idx="10">
                  <c:v>9750</c:v>
                </c:pt>
                <c:pt idx="11">
                  <c:v>9926.5714285714294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'５年推移P12-17'!$C$355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'５年推移P12-17'!$D$355:$O$355</c:f>
              <c:numCache>
                <c:formatCode>#,##0_);\(#,##0\)</c:formatCode>
                <c:ptCount val="12"/>
                <c:pt idx="0">
                  <c:v>10368</c:v>
                </c:pt>
                <c:pt idx="1">
                  <c:v>9621.8181818181802</c:v>
                </c:pt>
                <c:pt idx="2">
                  <c:v>9909</c:v>
                </c:pt>
                <c:pt idx="3">
                  <c:v>13723.972602739726</c:v>
                </c:pt>
                <c:pt idx="4">
                  <c:v>14743.636363636362</c:v>
                </c:pt>
                <c:pt idx="5">
                  <c:v>10059</c:v>
                </c:pt>
                <c:pt idx="6">
                  <c:v>10368</c:v>
                </c:pt>
                <c:pt idx="7">
                  <c:v>10079.245283018867</c:v>
                </c:pt>
                <c:pt idx="8">
                  <c:v>10368</c:v>
                </c:pt>
                <c:pt idx="9">
                  <c:v>20736</c:v>
                </c:pt>
                <c:pt idx="10">
                  <c:v>9818.125</c:v>
                </c:pt>
                <c:pt idx="11">
                  <c:v>15228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6016420733192565"/>
              <c:y val="0.92685191603118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3056284631087"/>
          <c:y val="2.1355617455896009e-002"/>
          <c:w val="0.32066447944006998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3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459609556350443"/>
          <c:y val="3.684321339900641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101266022132781e-002"/>
          <c:y val="0.1311170584031966"/>
          <c:w val="0.89096915222968542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'５年推移P12-17'!$C$410</c:f>
              <c:strCache>
                <c:ptCount val="1"/>
                <c:pt idx="0">
                  <c:v>入荷量（Kg）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1"/>
              <c:layout>
                <c:manualLayout>
                  <c:x val="0"/>
                  <c:y val="0.14042530253866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34574248266221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6829504659936e-003"/>
                  <c:y val="0.12872319399377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0.13457424826622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'５年推移P12-17'!$D$409:$H$409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'５年推移P12-17'!$D$410:$H$410</c:f>
              <c:numCache>
                <c:formatCode>#,##0_);\(#,##0\)</c:formatCode>
                <c:ptCount val="5"/>
                <c:pt idx="1">
                  <c:v>2386</c:v>
                </c:pt>
                <c:pt idx="2">
                  <c:v>4275.5</c:v>
                </c:pt>
                <c:pt idx="3">
                  <c:v>3466.7</c:v>
                </c:pt>
                <c:pt idx="4">
                  <c:v>4695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'５年推移P12-17'!$C$411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1"/>
              <c:layout>
                <c:manualLayout>
                  <c:x val="-3.1789004446184543e-002"/>
                  <c:y val="6.43615969968888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067435971699123e-002"/>
                  <c:y val="-7.021265126933326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37667703487858e-002"/>
                  <c:y val="-7.021265126933326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0559519464056e-002"/>
                  <c:y val="-8.776581408666657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'５年推移P12-17'!$D$409:$H$409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'５年推移P12-17'!$D$411:$H$411</c:f>
              <c:numCache>
                <c:formatCode>#,##0_);\(#,##0\)</c:formatCode>
                <c:ptCount val="5"/>
                <c:pt idx="1">
                  <c:v>1792</c:v>
                </c:pt>
                <c:pt idx="2">
                  <c:v>1636.7409659688926</c:v>
                </c:pt>
                <c:pt idx="3">
                  <c:v>1553.7554446591857</c:v>
                </c:pt>
                <c:pt idx="4">
                  <c:v>1527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2174984634871515"/>
              <c:y val="0.919056423052416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</a:t>
                </a:r>
                <a:r>
                  <a:rPr lang="en-US" altLang="ja-JP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Kg</a:t>
                </a: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7.8574696991327974e-0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5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2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3249358474542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5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726032739423023"/>
          <c:y val="1.3228450498007647e-002"/>
          <c:w val="0.26513660145196566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3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770144491742042"/>
          <c:y val="1.867220501437236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81122439063829e-002"/>
          <c:y val="0.13649025069637882"/>
          <c:w val="0.91918291428964261"/>
          <c:h val="0.79204263707272404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'５年推移P12-17'!$C$389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'５年推移P12-17'!$D$389:$O$389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'５年推移P12-17'!$C$390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'５年推移P12-17'!$D$390:$O$390</c:f>
              <c:numCache>
                <c:formatCode>General</c:formatCode>
                <c:ptCount val="12"/>
                <c:pt idx="0">
                  <c:v>1882</c:v>
                </c:pt>
                <c:pt idx="1">
                  <c:v>1847</c:v>
                </c:pt>
                <c:pt idx="2">
                  <c:v>1863</c:v>
                </c:pt>
                <c:pt idx="3">
                  <c:v>1871</c:v>
                </c:pt>
                <c:pt idx="4">
                  <c:v>1879</c:v>
                </c:pt>
                <c:pt idx="5">
                  <c:v>1895</c:v>
                </c:pt>
                <c:pt idx="6">
                  <c:v>1905</c:v>
                </c:pt>
                <c:pt idx="7">
                  <c:v>1793</c:v>
                </c:pt>
                <c:pt idx="8">
                  <c:v>1702</c:v>
                </c:pt>
                <c:pt idx="9">
                  <c:v>1783</c:v>
                </c:pt>
                <c:pt idx="10">
                  <c:v>1657</c:v>
                </c:pt>
                <c:pt idx="11">
                  <c:v>1675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'５年推移P12-17'!$C$391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'５年推移P12-17'!$D$391:$O$391</c:f>
              <c:numCache>
                <c:formatCode>0</c:formatCode>
                <c:ptCount val="12"/>
                <c:pt idx="0">
                  <c:v>1722.2208398133748</c:v>
                </c:pt>
                <c:pt idx="1">
                  <c:v>1690.7314487632509</c:v>
                </c:pt>
                <c:pt idx="2">
                  <c:v>1701.7521613832853</c:v>
                </c:pt>
                <c:pt idx="3">
                  <c:v>1648.5463917525774</c:v>
                </c:pt>
                <c:pt idx="4">
                  <c:v>1648.0564971751412</c:v>
                </c:pt>
                <c:pt idx="5">
                  <c:v>1595.1967213114754</c:v>
                </c:pt>
                <c:pt idx="6">
                  <c:v>1582.2235294117647</c:v>
                </c:pt>
                <c:pt idx="7">
                  <c:v>1613.4816901408451</c:v>
                </c:pt>
                <c:pt idx="8">
                  <c:v>1613.4722222222222</c:v>
                </c:pt>
                <c:pt idx="9">
                  <c:v>1671.5670731707316</c:v>
                </c:pt>
                <c:pt idx="10">
                  <c:v>1595.5961538461538</c:v>
                </c:pt>
                <c:pt idx="11">
                  <c:v>1593.3131868131868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'５年推移P12-17'!$C$392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'５年推移P12-17'!$D$392:$O$392</c:f>
              <c:numCache>
                <c:formatCode>0</c:formatCode>
                <c:ptCount val="12"/>
                <c:pt idx="0">
                  <c:v>1520.7958115183246</c:v>
                </c:pt>
                <c:pt idx="1">
                  <c:v>1546.9451476793249</c:v>
                </c:pt>
                <c:pt idx="2">
                  <c:v>1543.7843137254902</c:v>
                </c:pt>
                <c:pt idx="3">
                  <c:v>1561.3646209386281</c:v>
                </c:pt>
                <c:pt idx="4">
                  <c:v>1561.06</c:v>
                </c:pt>
                <c:pt idx="5">
                  <c:v>1591.4901960784314</c:v>
                </c:pt>
                <c:pt idx="6">
                  <c:v>1588.5666555295688</c:v>
                </c:pt>
                <c:pt idx="7">
                  <c:v>1547.1914893617022</c:v>
                </c:pt>
                <c:pt idx="8">
                  <c:v>1491.1533052039383</c:v>
                </c:pt>
                <c:pt idx="9">
                  <c:v>1601.0463576158941</c:v>
                </c:pt>
                <c:pt idx="10">
                  <c:v>1534.0550458715597</c:v>
                </c:pt>
                <c:pt idx="11">
                  <c:v>1543.9267605633802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'５年推移P12-17'!$C$393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'５年推移P12-17'!$D$393:$O$393</c:f>
              <c:numCache>
                <c:formatCode>0</c:formatCode>
                <c:ptCount val="12"/>
                <c:pt idx="0">
                  <c:v>1560.4272445820434</c:v>
                </c:pt>
                <c:pt idx="1">
                  <c:v>1577.4782608695652</c:v>
                </c:pt>
                <c:pt idx="2">
                  <c:v>1568.7704081632653</c:v>
                </c:pt>
                <c:pt idx="3">
                  <c:v>1564.538860103627</c:v>
                </c:pt>
                <c:pt idx="4">
                  <c:v>1561.0392670157069</c:v>
                </c:pt>
                <c:pt idx="5">
                  <c:v>1465.3604531410917</c:v>
                </c:pt>
                <c:pt idx="6">
                  <c:v>1355.5835486649441</c:v>
                </c:pt>
                <c:pt idx="7">
                  <c:v>1480.058659217877</c:v>
                </c:pt>
                <c:pt idx="8">
                  <c:v>1553.2520775623268</c:v>
                </c:pt>
                <c:pt idx="9">
                  <c:v>1565.0227920227919</c:v>
                </c:pt>
                <c:pt idx="10">
                  <c:v>1516.7912621359224</c:v>
                </c:pt>
                <c:pt idx="11">
                  <c:v>1586.484962406015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5076531962250244"/>
              <c:y val="0.90529248359240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+mn-ea"/>
              <a:ea typeface="+mn-ea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3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386553280340807"/>
          <c:y val="3.2583757480579515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87145744419115e-002"/>
          <c:y val="0.12834718374884579"/>
          <c:w val="0.90062513081279683"/>
          <c:h val="0.7562338502701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'５年推移P12-17'!$C$449</c:f>
              <c:strCache>
                <c:ptCount val="1"/>
                <c:pt idx="0">
                  <c:v>入荷量（Kg）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1"/>
              <c:layout>
                <c:manualLayout>
                  <c:x val="0"/>
                  <c:y val="0.18578168457790231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857816845779022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4383098160869856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178562359972255e-003"/>
                  <c:y val="0.14383098160869856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'５年推移P12-17'!$D$448:$H$448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'５年推移P12-17'!$D$449:$H$449</c:f>
              <c:numCache>
                <c:formatCode>#,##0_);\(#,##0\)</c:formatCode>
                <c:ptCount val="5"/>
                <c:pt idx="1">
                  <c:v>3992</c:v>
                </c:pt>
                <c:pt idx="2">
                  <c:v>4172.7</c:v>
                </c:pt>
                <c:pt idx="3">
                  <c:v>2951.2</c:v>
                </c:pt>
                <c:pt idx="4">
                  <c:v>3064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'５年推移P12-17'!$C$450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9670843460893659e-002"/>
                  <c:y val="-4.432132963988919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96198802828192e-002"/>
                  <c:y val="-5.1708217913204062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39943371613771e-002"/>
                  <c:y val="-6.829329062446620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816417022842391e-002"/>
                  <c:y val="-6.2300333057437068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816417022842488e-002"/>
                  <c:y val="-7.4286248191495291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'５年推移P12-17'!$D$448:$H$448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'５年推移P12-17'!$D$450:$H$450</c:f>
              <c:numCache>
                <c:formatCode>#,##0_);\(#,##0\)</c:formatCode>
                <c:ptCount val="5"/>
                <c:pt idx="1">
                  <c:v>747</c:v>
                </c:pt>
                <c:pt idx="2">
                  <c:v>744.43070434011554</c:v>
                </c:pt>
                <c:pt idx="3">
                  <c:v>774.74451070750888</c:v>
                </c:pt>
                <c:pt idx="4">
                  <c:v>750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080032994139282"/>
              <c:y val="0.893361690561422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Kg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4592300419752773e-002"/>
              <c:y val="3.141206349326193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042137986189089"/>
              <c:y val="2.8412281504789174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96699413491712"/>
          <c:y val="2.8624192059095107e-002"/>
          <c:w val="0.25428700190092979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3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440">
                <a:solidFill>
                  <a:srgbClr val="000000"/>
                </a:solidFill>
              </a:defRPr>
            </a:pPr>
            <a:r>
              <a:rPr lang="ja-JP" altLang="en-US" sz="144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ＭＳ Ｐゴシック"/>
              </a:rPr>
              <a:t>年・月別</a:t>
            </a:r>
            <a:r>
              <a:rPr lang="ja-JP" altLang="en-US" sz="144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ＭＳ Ｐゴシック"/>
              </a:rPr>
              <a:t> 販売単価の推移</a:t>
            </a:r>
            <a:endParaRPr lang="ja-JP" altLang="en-US" sz="1440" b="0" i="0" u="none" strike="noStrike" baseline="0">
              <a:solidFill>
                <a:srgbClr val="000000"/>
              </a:solidFill>
              <a:latin typeface="+mn-ea"/>
              <a:ea typeface="+mn-ea"/>
              <a:cs typeface="ＭＳ Ｐゴシック"/>
            </a:endParaRPr>
          </a:p>
        </c:rich>
      </c:tx>
      <c:layout>
        <c:manualLayout>
          <c:xMode val="edge"/>
          <c:yMode val="edge"/>
          <c:x val="0.25405713114471823"/>
          <c:y val="1.2451854674223638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22839878716605e-002"/>
          <c:y val="0.13277623026926649"/>
          <c:w val="0.91822534860184324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'５年推移P12-17'!$C$428</c:f>
              <c:strCache>
                <c:ptCount val="1"/>
                <c:pt idx="0">
                  <c:v>Ｈ２５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'５年推移P12-17'!$D$428:$O$428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'５年推移P12-17'!$C$429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'５年推移P12-17'!$D$429:$O$429</c:f>
              <c:numCache>
                <c:formatCode>General</c:formatCode>
                <c:ptCount val="12"/>
                <c:pt idx="0">
                  <c:v>794</c:v>
                </c:pt>
                <c:pt idx="1">
                  <c:v>798</c:v>
                </c:pt>
                <c:pt idx="2">
                  <c:v>796</c:v>
                </c:pt>
                <c:pt idx="3">
                  <c:v>773</c:v>
                </c:pt>
                <c:pt idx="4">
                  <c:v>748</c:v>
                </c:pt>
                <c:pt idx="5">
                  <c:v>637</c:v>
                </c:pt>
                <c:pt idx="6">
                  <c:v>724</c:v>
                </c:pt>
                <c:pt idx="7">
                  <c:v>742</c:v>
                </c:pt>
                <c:pt idx="8">
                  <c:v>670</c:v>
                </c:pt>
                <c:pt idx="9">
                  <c:v>760</c:v>
                </c:pt>
                <c:pt idx="10">
                  <c:v>758</c:v>
                </c:pt>
                <c:pt idx="11">
                  <c:v>727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'５年推移P12-17'!$C$430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'５年推移P12-17'!$D$430:$O$430</c:f>
              <c:numCache>
                <c:formatCode>0</c:formatCode>
                <c:ptCount val="12"/>
                <c:pt idx="0">
                  <c:v>724.23709369024857</c:v>
                </c:pt>
                <c:pt idx="1">
                  <c:v>725.82857142857142</c:v>
                </c:pt>
                <c:pt idx="2">
                  <c:v>727.64397905759165</c:v>
                </c:pt>
                <c:pt idx="3">
                  <c:v>729.79695431472078</c:v>
                </c:pt>
                <c:pt idx="4">
                  <c:v>782.19792542753021</c:v>
                </c:pt>
                <c:pt idx="5">
                  <c:v>806.26865671641792</c:v>
                </c:pt>
                <c:pt idx="6">
                  <c:v>809.2</c:v>
                </c:pt>
                <c:pt idx="7">
                  <c:v>616.56716417910445</c:v>
                </c:pt>
                <c:pt idx="8">
                  <c:v>810</c:v>
                </c:pt>
                <c:pt idx="9">
                  <c:v>782</c:v>
                </c:pt>
                <c:pt idx="10">
                  <c:v>748.78571428571433</c:v>
                </c:pt>
                <c:pt idx="11">
                  <c:v>740.49689440993791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'５年推移P12-17'!$C$431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'５年推移P12-17'!$D$431:$O$431</c:f>
              <c:numCache>
                <c:formatCode>0</c:formatCode>
                <c:ptCount val="12"/>
                <c:pt idx="0">
                  <c:v>744.85981308411215</c:v>
                </c:pt>
                <c:pt idx="1">
                  <c:v>741.34751773049641</c:v>
                </c:pt>
                <c:pt idx="2">
                  <c:v>744.1322314049587</c:v>
                </c:pt>
                <c:pt idx="3">
                  <c:v>730.1351351351351</c:v>
                </c:pt>
                <c:pt idx="4">
                  <c:v>805.33333333333337</c:v>
                </c:pt>
                <c:pt idx="5">
                  <c:v>806.17142857142858</c:v>
                </c:pt>
                <c:pt idx="6">
                  <c:v>808.06451612903231</c:v>
                </c:pt>
                <c:pt idx="7">
                  <c:v>805.56756756756761</c:v>
                </c:pt>
                <c:pt idx="8">
                  <c:v>807.29166666666663</c:v>
                </c:pt>
                <c:pt idx="9">
                  <c:v>808.07692307692309</c:v>
                </c:pt>
                <c:pt idx="10">
                  <c:v>801.10701107011073</c:v>
                </c:pt>
                <c:pt idx="11">
                  <c:v>797.03435804701633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'５年推移P12-17'!$C$432</c:f>
              <c:strCache>
                <c:ptCount val="1"/>
                <c:pt idx="0">
                  <c:v>Ｈ２９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'５年推移P12-17'!$D$432:$O$432</c:f>
              <c:numCache>
                <c:formatCode>0</c:formatCode>
                <c:ptCount val="12"/>
                <c:pt idx="0">
                  <c:v>755.14018691588785</c:v>
                </c:pt>
                <c:pt idx="1">
                  <c:v>750.87209302325584</c:v>
                </c:pt>
                <c:pt idx="2">
                  <c:v>753.62493958434027</c:v>
                </c:pt>
                <c:pt idx="3">
                  <c:v>755.04587155963304</c:v>
                </c:pt>
                <c:pt idx="4">
                  <c:v>782.35294117647061</c:v>
                </c:pt>
                <c:pt idx="5">
                  <c:v>800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743.75</c:v>
                </c:pt>
                <c:pt idx="10">
                  <c:v>726.07526881720435</c:v>
                </c:pt>
                <c:pt idx="11">
                  <c:v>751.02909865152583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（月）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5490990369006223"/>
              <c:y val="0.91643435645525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626356435203217"/>
          <c:y val="2.1355617455896009e-002"/>
          <c:w val="0.29570652024949667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+mn-ea"/>
          <a:ea typeface="+mn-ea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80">
                <a:solidFill>
                  <a:srgbClr val="000000"/>
                </a:solidFill>
              </a:defRPr>
            </a:pPr>
            <a:r>
              <a:rPr lang="en-US" altLang="en-US"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H29 </a:t>
            </a:r>
            <a:r>
              <a:rPr lang="ja-JP" altLang="en-US"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月別入荷量及び販売単価</a:t>
            </a:r>
            <a:endParaRPr lang="ja-JP" altLang="en-US"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>
        <c:manualLayout>
          <c:xMode val="edge"/>
          <c:yMode val="edge"/>
          <c:x val="0.16187839672796256"/>
          <c:y val="1.8497239427146101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74953395166248e-002"/>
          <c:y val="0.15440094167764357"/>
          <c:w val="0.88182707387400405"/>
          <c:h val="0.727421163880588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'概要P.1-5'!$AM$58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>
                <c:manualLayout>
                  <c:x val="4.1302897763781897e-003"/>
                  <c:y val="3.216155322893148e-00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200" b="1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3.9</a:t>
                    </a:r>
                    <a:endParaRPr lang="ja-JP" altLang="en-US"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0"/>
                  <c:y val="0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0.6</a:t>
                    </a:r>
                    <a:endParaRPr lang="ja-JP" altLang="en-US"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'概要P.1-5'!$AN$58:$AY$58</c:f>
              <c:numCache>
                <c:formatCode>#,##0;[Red]\-#,##0</c:formatCode>
                <c:ptCount val="12"/>
                <c:pt idx="0">
                  <c:v>2721.45</c:v>
                </c:pt>
                <c:pt idx="1">
                  <c:v>2750.45</c:v>
                </c:pt>
                <c:pt idx="2">
                  <c:v>2869.5</c:v>
                </c:pt>
                <c:pt idx="3">
                  <c:v>2808.3999999999996</c:v>
                </c:pt>
                <c:pt idx="4">
                  <c:v>2552.15</c:v>
                </c:pt>
                <c:pt idx="5">
                  <c:v>2415.75</c:v>
                </c:pt>
                <c:pt idx="6">
                  <c:v>2649.15</c:v>
                </c:pt>
                <c:pt idx="7">
                  <c:v>2542.3000000000002</c:v>
                </c:pt>
                <c:pt idx="8">
                  <c:v>3931.1000000000004</c:v>
                </c:pt>
                <c:pt idx="9">
                  <c:v>3438.9</c:v>
                </c:pt>
                <c:pt idx="10">
                  <c:v>1937</c:v>
                </c:pt>
                <c:pt idx="11">
                  <c:v>640.9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9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'概要P.1-5'!$AM$59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5.3937656376889263e-002"/>
                  <c:y val="-9.0540114088794713e-00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200" b="1">
                        <a:solidFill>
                          <a:srgbClr val="FF0000"/>
                        </a:solidFill>
                        <a:latin typeface="+mn-ea"/>
                        <a:ea typeface="+mn-ea"/>
                      </a:defRPr>
                    </a:pPr>
                    <a:r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+mn-ea"/>
                        <a:ea typeface="+mn-ea"/>
                        <a:cs typeface="ＭＳ Ｐゴシック"/>
                      </a:rPr>
                      <a:t>1,164</a:t>
                    </a:r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+mn-ea"/>
                      <a:ea typeface="+mn-ea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8756957846873117e-002"/>
                  <c:y val="-6.5511897088086093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'概要P.1-5'!$AN$59:$AY$59</c:f>
              <c:numCache>
                <c:formatCode>#,##0;[Red]\-#,##0</c:formatCode>
                <c:ptCount val="12"/>
                <c:pt idx="0">
                  <c:v>1233.2319168090542</c:v>
                </c:pt>
                <c:pt idx="1">
                  <c:v>1251.1407224272393</c:v>
                </c:pt>
                <c:pt idx="2">
                  <c:v>1252.8949294302142</c:v>
                </c:pt>
                <c:pt idx="3">
                  <c:v>1293.0764848312208</c:v>
                </c:pt>
                <c:pt idx="4">
                  <c:v>1291.3723723135395</c:v>
                </c:pt>
                <c:pt idx="5">
                  <c:v>1287.2279830280452</c:v>
                </c:pt>
                <c:pt idx="6">
                  <c:v>1254.8957212690864</c:v>
                </c:pt>
                <c:pt idx="7">
                  <c:v>1237.1600519214883</c:v>
                </c:pt>
                <c:pt idx="8">
                  <c:v>1164.2751392739945</c:v>
                </c:pt>
                <c:pt idx="9">
                  <c:v>1344.8381749978191</c:v>
                </c:pt>
                <c:pt idx="10">
                  <c:v>1316.4321115126484</c:v>
                </c:pt>
                <c:pt idx="11">
                  <c:v>1337.1633640193479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9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（月）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0502103786816301"/>
              <c:y val="0.909261883931175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（ﾄﾝ）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2.8962379626649791e-002"/>
              <c:y val="2.3369314040919353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2000"/>
        <c:dispUnits>
          <c:builtInUnit val="thousands"/>
        </c:dispUnits>
      </c:valAx>
      <c:catAx>
        <c:axId val="11"/>
        <c:scaling>
          <c:orientation val="minMax"/>
        </c:scaling>
        <c:delete val="1"/>
        <c:axPos val="b"/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円／㎏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0471951746751711"/>
              <c:y val="7.4068560356933396e-003"/>
            </c:manualLayout>
          </c:layout>
          <c:overlay val="0"/>
        </c:title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053330408002402"/>
          <c:y val="1.1532119091174209e-002"/>
          <c:w val="0.2809376061051917"/>
          <c:h val="7.7777777777777779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anchor="ctr"/>
        <a:lstStyle/>
        <a:p>
          <a:pPr algn="l" rtl="0">
            <a:defRPr sz="90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H29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7306771814978791"/>
          <c:y val="1.5999612951606854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885867381555758e-002"/>
          <c:y val="0.13507695960115537"/>
          <c:w val="0.87131847165945775"/>
          <c:h val="0.739519374447456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'概要P.1-5'!$AM$62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7.7154552622592941e-017"/>
                  <c:y val="4.783545893522256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'概要P.1-5'!$AN$62:$AY$62</c:f>
              <c:numCache>
                <c:formatCode>#,##0;[Red]\-#,##0</c:formatCode>
                <c:ptCount val="12"/>
                <c:pt idx="0">
                  <c:v>78685</c:v>
                </c:pt>
                <c:pt idx="1">
                  <c:v>77195.2</c:v>
                </c:pt>
                <c:pt idx="2">
                  <c:v>77242.8</c:v>
                </c:pt>
                <c:pt idx="3">
                  <c:v>78616.3</c:v>
                </c:pt>
                <c:pt idx="4">
                  <c:v>66052.899999999994</c:v>
                </c:pt>
                <c:pt idx="5">
                  <c:v>78681.2</c:v>
                </c:pt>
                <c:pt idx="6">
                  <c:v>63380.2</c:v>
                </c:pt>
                <c:pt idx="7">
                  <c:v>80702.5</c:v>
                </c:pt>
                <c:pt idx="8">
                  <c:v>103621.26</c:v>
                </c:pt>
                <c:pt idx="9">
                  <c:v>101825</c:v>
                </c:pt>
                <c:pt idx="10">
                  <c:v>101745.05</c:v>
                </c:pt>
                <c:pt idx="11">
                  <c:v>92158.4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'概要P.1-5'!$AM$63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4.2084787591946636e-002"/>
                  <c:y val="-8.200364388895292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3.9980548212349233e-002"/>
                  <c:y val="6.1502732916714646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418447EB-7925-4B92-9430-4FAABC746E2E}" type="VALUE"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'概要P.1-5'!$AN$63:$AY$63</c:f>
              <c:numCache>
                <c:formatCode>0</c:formatCode>
                <c:ptCount val="12"/>
                <c:pt idx="0">
                  <c:v>677.11993391370652</c:v>
                </c:pt>
                <c:pt idx="1">
                  <c:v>649.39961292930138</c:v>
                </c:pt>
                <c:pt idx="2">
                  <c:v>640.70200717736793</c:v>
                </c:pt>
                <c:pt idx="3">
                  <c:v>574.6688155000935</c:v>
                </c:pt>
                <c:pt idx="4">
                  <c:v>566.73252801920887</c:v>
                </c:pt>
                <c:pt idx="5">
                  <c:v>496.07381432921716</c:v>
                </c:pt>
                <c:pt idx="6">
                  <c:v>481.32446726264669</c:v>
                </c:pt>
                <c:pt idx="7">
                  <c:v>482.35708930950096</c:v>
                </c:pt>
                <c:pt idx="8">
                  <c:v>641.40984195714282</c:v>
                </c:pt>
                <c:pt idx="9">
                  <c:v>719.45659710287259</c:v>
                </c:pt>
                <c:pt idx="10">
                  <c:v>854.98260603341384</c:v>
                </c:pt>
                <c:pt idx="11">
                  <c:v>836.95387506727548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5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5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897502351955007"/>
              <c:y val="0.92778040244969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n-ea"/>
                <a:ea typeface="+mn-ea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（ﾄﾝ）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3.323359133132061e-002"/>
              <c:y val="5.047896931665268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dispUnits>
          <c:builtInUnit val="thousands"/>
        </c:dispUnits>
      </c:valAx>
      <c:catAx>
        <c:axId val="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344666954411713"/>
              <c:y val="5.3883496712859181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3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267542098195995"/>
          <c:y val="2.5000065946530554e-002"/>
          <c:w val="0.27058798839278869"/>
          <c:h val="6.9444736074657343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H29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9393375324243103"/>
          <c:y val="2.7778698178510218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751232350893597e-002"/>
          <c:y val="0.14772893629454698"/>
          <c:w val="0.8897735761256903"/>
          <c:h val="0.725505977751738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'概要P.1-5'!$AM$66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0"/>
                  <c:y val="0.16067184567791526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141</a:t>
                    </a:r>
                    <a:endParaRPr lang="en-US" altLang="ja-JP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'概要P.1-5'!$AN$66:$AY$66</c:f>
              <c:numCache>
                <c:formatCode>#,##0;[Red]\-#,##0</c:formatCode>
                <c:ptCount val="12"/>
                <c:pt idx="0">
                  <c:v>99755</c:v>
                </c:pt>
                <c:pt idx="1">
                  <c:v>127106</c:v>
                </c:pt>
                <c:pt idx="2">
                  <c:v>98795</c:v>
                </c:pt>
                <c:pt idx="3">
                  <c:v>95765</c:v>
                </c:pt>
                <c:pt idx="4">
                  <c:v>83490</c:v>
                </c:pt>
                <c:pt idx="5">
                  <c:v>89282</c:v>
                </c:pt>
                <c:pt idx="6">
                  <c:v>82064</c:v>
                </c:pt>
                <c:pt idx="7">
                  <c:v>103748</c:v>
                </c:pt>
                <c:pt idx="8">
                  <c:v>123117</c:v>
                </c:pt>
                <c:pt idx="9">
                  <c:v>142709</c:v>
                </c:pt>
                <c:pt idx="10">
                  <c:v>140338</c:v>
                </c:pt>
                <c:pt idx="11">
                  <c:v>138228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'概要P.1-5'!$AM$68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3.731190417859051e-002"/>
                  <c:y val="-0.206578211752004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3.731190417859051e-002"/>
                  <c:y val="9.1812538556446596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A5B3EDF9-1F7B-4DBE-A4CB-6DC37560E4D7}" type="VALUE"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'概要P.1-5'!$AN$68:$AY$68</c:f>
              <c:numCache>
                <c:formatCode>0</c:formatCode>
                <c:ptCount val="12"/>
                <c:pt idx="0">
                  <c:v>600.47289860157389</c:v>
                </c:pt>
                <c:pt idx="1">
                  <c:v>549.61623369471147</c:v>
                </c:pt>
                <c:pt idx="2">
                  <c:v>565.71313325573158</c:v>
                </c:pt>
                <c:pt idx="3">
                  <c:v>527.52276927896412</c:v>
                </c:pt>
                <c:pt idx="4">
                  <c:v>527.42618277638041</c:v>
                </c:pt>
                <c:pt idx="5">
                  <c:v>495.88808494433368</c:v>
                </c:pt>
                <c:pt idx="6">
                  <c:v>406.42288945213494</c:v>
                </c:pt>
                <c:pt idx="7">
                  <c:v>394.0937560242125</c:v>
                </c:pt>
                <c:pt idx="8">
                  <c:v>562.7718430436089</c:v>
                </c:pt>
                <c:pt idx="9">
                  <c:v>572.32448549145465</c:v>
                </c:pt>
                <c:pt idx="10">
                  <c:v>730.31649303823622</c:v>
                </c:pt>
                <c:pt idx="11">
                  <c:v>784.61834794687036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255821097913359"/>
              <c:y val="0.88217397983619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ﾄﾝ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4738825845633444e-002"/>
              <c:y val="7.3486133242565074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n-ea"/>
                <a:ea typeface="+mn-ea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dispUnits>
          <c:builtInUnit val="thousands"/>
        </c:dispUnits>
      </c:valAx>
      <c:catAx>
        <c:axId val="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（円/Kg）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65833510199466"/>
              <c:y val="3.7893734882417968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355780437192648"/>
          <c:y val="2.1666666666666667e-002"/>
          <c:w val="0.23181573422455767"/>
          <c:h val="7.7778069407990674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H29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>
        <c:manualLayout>
          <c:xMode val="edge"/>
          <c:yMode val="edge"/>
          <c:x val="0.16194824022448459"/>
          <c:y val="4.150961274245051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29755125865885e-002"/>
          <c:y val="0.1201113511927927"/>
          <c:w val="0.89135703293697932"/>
          <c:h val="0.779113414843245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'概要P.1-5'!$AM$71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2.0940132819799165e-003"/>
                  <c:y val="0.13140812417489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0"/>
                  <c:y val="5.4109227601427431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9ACBDE7F-7737-429B-816C-96FBD4E4E1F9}" type="VALUE"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'概要P.1-5'!$AN$71:$AY$71</c:f>
              <c:numCache>
                <c:formatCode>#,##0;[Red]\-#,##0</c:formatCode>
                <c:ptCount val="12"/>
                <c:pt idx="0">
                  <c:v>23530.8</c:v>
                </c:pt>
                <c:pt idx="1">
                  <c:v>27782.4</c:v>
                </c:pt>
                <c:pt idx="2">
                  <c:v>24619.8</c:v>
                </c:pt>
                <c:pt idx="3">
                  <c:v>28870.6</c:v>
                </c:pt>
                <c:pt idx="4">
                  <c:v>26582.6</c:v>
                </c:pt>
                <c:pt idx="5">
                  <c:v>24019</c:v>
                </c:pt>
                <c:pt idx="6">
                  <c:v>23350.2</c:v>
                </c:pt>
                <c:pt idx="7">
                  <c:v>23854.6</c:v>
                </c:pt>
                <c:pt idx="8">
                  <c:v>28502.5</c:v>
                </c:pt>
                <c:pt idx="9">
                  <c:v>31191</c:v>
                </c:pt>
                <c:pt idx="10">
                  <c:v>36777.4</c:v>
                </c:pt>
                <c:pt idx="11">
                  <c:v>24393.4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'概要P.1-5'!$AM$72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3.3504212511679898e-002"/>
                  <c:y val="-0.10821845520285486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F4F3213A-099A-4E4D-A945-D06ACE42757E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3.9786252357620032e-002"/>
                  <c:y val="6.956900691612096e-002"/>
                </c:manualLayout>
              </c:layout>
              <c:tx>
                <c:rich>
                  <a:bodyPr horzOverflow="overflow" wrap="square" lIns="38100" tIns="19050" rIns="38100" bIns="19050">
                    <a:spAutoFit/>
                  </a:bodyPr>
                  <a:lstStyle/>
                  <a:p>
                    <a:pPr>
                      <a:defRPr sz="1200" b="1">
                        <a:solidFill>
                          <a:srgbClr val="FF0000"/>
                        </a:solidFill>
                      </a:defRPr>
                    </a:pPr>
                    <a:fld id="{BB414DF2-B2E0-4782-86CE-4FA9468A508F}" type="VALUE"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'概要P.1-5'!$AN$72:$AY$72</c:f>
              <c:numCache>
                <c:formatCode>0</c:formatCode>
                <c:ptCount val="12"/>
                <c:pt idx="0">
                  <c:v>582.22984343923713</c:v>
                </c:pt>
                <c:pt idx="1">
                  <c:v>544.50547828841275</c:v>
                </c:pt>
                <c:pt idx="2">
                  <c:v>580.66454642198562</c:v>
                </c:pt>
                <c:pt idx="3">
                  <c:v>570.98574328209327</c:v>
                </c:pt>
                <c:pt idx="4">
                  <c:v>563.59479509152607</c:v>
                </c:pt>
                <c:pt idx="5">
                  <c:v>561.69844706274205</c:v>
                </c:pt>
                <c:pt idx="6">
                  <c:v>540.45151647523357</c:v>
                </c:pt>
                <c:pt idx="7">
                  <c:v>560.18252244850055</c:v>
                </c:pt>
                <c:pt idx="8">
                  <c:v>629.89513200596434</c:v>
                </c:pt>
                <c:pt idx="9">
                  <c:v>564.67000096181596</c:v>
                </c:pt>
                <c:pt idx="10">
                  <c:v>654.2560104846998</c:v>
                </c:pt>
                <c:pt idx="11">
                  <c:v>761.24025351119565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709786276715399"/>
              <c:y val="0.91322484689413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（ﾄﾝ）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1477838561576284e-003"/>
              <c:y val="2.356352007723172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dispUnits>
          <c:builtInUnit val="thousands"/>
        </c:dispUnits>
      </c:valAx>
      <c:catAx>
        <c:axId val="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759152925475941"/>
              <c:y val="4.4991637106414472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961145651017459"/>
          <c:y val="2.1448401982243195e-002"/>
          <c:w val="0.27784985360584441"/>
          <c:h val="7.2222513852435152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H29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1760603796998161"/>
          <c:y val="5.2466684057359287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121243504517773e-002"/>
          <c:y val="0.19978274300534321"/>
          <c:w val="0.86096047480845606"/>
          <c:h val="0.665218513011657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'概要P.1-5'!$AM$75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7.6793262229933768e-017"/>
                  <c:y val="3.4479973447705488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11EC1676-BCE3-4A5F-AA73-BC7D317691E7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0"/>
                  <c:y val="0.198259981891214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'概要P.1-5'!$AN$75:$AY$75</c:f>
              <c:numCache>
                <c:formatCode>#,##0;[Red]\-#,##0</c:formatCode>
                <c:ptCount val="12"/>
                <c:pt idx="0">
                  <c:v>0</c:v>
                </c:pt>
                <c:pt idx="1">
                  <c:v>8.26</c:v>
                </c:pt>
                <c:pt idx="2">
                  <c:v>0</c:v>
                </c:pt>
                <c:pt idx="3">
                  <c:v>0</c:v>
                </c:pt>
                <c:pt idx="4">
                  <c:v>2.1</c:v>
                </c:pt>
                <c:pt idx="5">
                  <c:v>0</c:v>
                </c:pt>
                <c:pt idx="6">
                  <c:v>37.5</c:v>
                </c:pt>
                <c:pt idx="7">
                  <c:v>0</c:v>
                </c:pt>
                <c:pt idx="8">
                  <c:v>0</c:v>
                </c:pt>
                <c:pt idx="9">
                  <c:v>4.5</c:v>
                </c:pt>
                <c:pt idx="10">
                  <c:v>9</c:v>
                </c:pt>
                <c:pt idx="11">
                  <c:v>24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'概要P.1-5'!$AM$76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>
                  <a:alpha val="96000"/>
                </a:srgb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1"/>
              <c:layout>
                <c:manualLayout>
                  <c:x val="-4.8170875502776316e-002"/>
                  <c:y val="-0.11205991370504283"/>
                </c:manualLayout>
              </c:layout>
              <c:tx>
                <c:rich>
                  <a:bodyPr horzOverflow="overflow" wrap="square" lIns="38100" tIns="19050" rIns="38100" bIns="19050">
                    <a:spAutoFit/>
                  </a:bodyPr>
                  <a:lstStyle/>
                  <a:p>
                    <a:pPr>
                      <a:defRPr sz="1200" b="1">
                        <a:solidFill>
                          <a:srgbClr val="FF0000"/>
                        </a:solidFill>
                      </a:defRPr>
                    </a:pPr>
                    <a:fld id="{AC01B7EF-207C-47D2-A97B-D82EA756229A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514763805201245e-002"/>
                  <c:y val="-0.10683734224196936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200">
                        <a:solidFill>
                          <a:sysClr val="windowText" lastClr="000000"/>
                        </a:solidFill>
                      </a:defRPr>
                    </a:pPr>
                    <a:fld id="{969D3A02-025E-4A4D-AF3A-7B0FB6EDAA67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9"/>
              <c:layout>
                <c:manualLayout>
                  <c:x val="-5.0265261394201358e-002"/>
                  <c:y val="-6.8959946895410976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A2EEA22F-EDA0-45BD-8390-E8F3C794602E}" type="VALUE"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'概要P.1-5'!$AN$76:$AY$76</c:f>
              <c:numCache>
                <c:formatCode>#,##0;[Red]\-#,##0</c:formatCode>
                <c:ptCount val="12"/>
                <c:pt idx="1">
                  <c:v>2142.8571428571431</c:v>
                </c:pt>
                <c:pt idx="4">
                  <c:v>2142.8571428571427</c:v>
                </c:pt>
                <c:pt idx="6">
                  <c:v>2293.3333333333335</c:v>
                </c:pt>
                <c:pt idx="9">
                  <c:v>2333.3333333333335</c:v>
                </c:pt>
                <c:pt idx="10">
                  <c:v>2288.8888888888887</c:v>
                </c:pt>
                <c:pt idx="11">
                  <c:v>2320.8333333333335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0775054941414235"/>
              <c:y val="0.90555818022747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0185346747505094e-002"/>
              <c:y val="2.0370370370370393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5"/>
      </c:valAx>
      <c:catAx>
        <c:axId val="11"/>
        <c:scaling>
          <c:orientation val="minMax"/>
        </c:scaling>
        <c:delete val="1"/>
        <c:axPos val="b"/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円／㎏）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8818610455271112"/>
              <c:y val="3.3750611582617765e-003"/>
            </c:manualLayout>
          </c:layout>
          <c:overlay val="0"/>
        </c:title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057448473242133"/>
          <c:y val="4.0954331350919547e-002"/>
          <c:w val="0.29765487333460711"/>
          <c:h val="7.2222513852435152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H29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5859798999024816"/>
          <c:y val="2.7777777777777788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678498093282489e-002"/>
          <c:y val="0.13518525300616491"/>
          <c:w val="0.87088548059605597"/>
          <c:h val="0.736725817665000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'概要P.1-5'!$AM$79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layout/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51FD4645-A84C-415B-8137-4B44F94A4A0A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'概要P.1-5'!$AN$79:$AY$79</c:f>
              <c:numCache>
                <c:formatCode>#,##0;[Red]\-#,##0</c:formatCode>
                <c:ptCount val="12"/>
                <c:pt idx="0">
                  <c:v>1</c:v>
                </c:pt>
                <c:pt idx="1">
                  <c:v>2.2000000000000002</c:v>
                </c:pt>
                <c:pt idx="2">
                  <c:v>2</c:v>
                </c:pt>
                <c:pt idx="3">
                  <c:v>2.92</c:v>
                </c:pt>
                <c:pt idx="4">
                  <c:v>2.2000000000000002</c:v>
                </c:pt>
                <c:pt idx="5">
                  <c:v>2</c:v>
                </c:pt>
                <c:pt idx="6">
                  <c:v>1</c:v>
                </c:pt>
                <c:pt idx="7">
                  <c:v>2.12</c:v>
                </c:pt>
                <c:pt idx="8">
                  <c:v>1</c:v>
                </c:pt>
                <c:pt idx="9">
                  <c:v>1</c:v>
                </c:pt>
                <c:pt idx="10">
                  <c:v>3.2</c:v>
                </c:pt>
                <c:pt idx="11">
                  <c:v>2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'概要P.1-5'!$AM$80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4.1152263374485597e-002"/>
                  <c:y val="-0.147286821705426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-4.9382716049382713e-002"/>
                  <c:y val="-6.9767441860465115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2B013AB5-8BF7-418D-8C52-23CE3B50C09E}" type="VALUE"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'概要P.1-5'!$AN$80:$AY$80</c:f>
              <c:numCache>
                <c:formatCode>#,##0;[Red]\-#,##0</c:formatCode>
                <c:ptCount val="12"/>
                <c:pt idx="0">
                  <c:v>10368</c:v>
                </c:pt>
                <c:pt idx="1">
                  <c:v>9621.8181818181802</c:v>
                </c:pt>
                <c:pt idx="2">
                  <c:v>9909</c:v>
                </c:pt>
                <c:pt idx="3">
                  <c:v>13723.972602739726</c:v>
                </c:pt>
                <c:pt idx="4">
                  <c:v>14743.636363636362</c:v>
                </c:pt>
                <c:pt idx="5">
                  <c:v>10059</c:v>
                </c:pt>
                <c:pt idx="6">
                  <c:v>10368</c:v>
                </c:pt>
                <c:pt idx="7">
                  <c:v>10079.245283018867</c:v>
                </c:pt>
                <c:pt idx="8">
                  <c:v>10368</c:v>
                </c:pt>
                <c:pt idx="9">
                  <c:v>20736</c:v>
                </c:pt>
                <c:pt idx="10">
                  <c:v>9818.125</c:v>
                </c:pt>
                <c:pt idx="11">
                  <c:v>15228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04027878868083"/>
              <c:y val="0.909261883931175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555360345953335e-003"/>
              <c:y val="4.1775010681804311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2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264697833713859"/>
              <c:y val="2.9072819385948857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30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Relationship Type="http://schemas.openxmlformats.org/officeDocument/2006/relationships/chart" Target="../charts/chart2.xml" Id="rId2" /><Relationship Type="http://schemas.openxmlformats.org/officeDocument/2006/relationships/chart" Target="../charts/chart3.xml" Id="rId3" /><Relationship Type="http://schemas.openxmlformats.org/officeDocument/2006/relationships/chart" Target="../charts/chart4.xml" Id="rId4" /><Relationship Type="http://schemas.openxmlformats.org/officeDocument/2006/relationships/chart" Target="../charts/chart5.xml" Id="rId5" /><Relationship Type="http://schemas.openxmlformats.org/officeDocument/2006/relationships/chart" Target="../charts/chart6.xml" Id="rId6" /><Relationship Type="http://schemas.openxmlformats.org/officeDocument/2006/relationships/chart" Target="../charts/chart7.xml" Id="rId7" /><Relationship Type="http://schemas.openxmlformats.org/officeDocument/2006/relationships/chart" Target="../charts/chart8.xml" Id="rId8" /><Relationship Type="http://schemas.openxmlformats.org/officeDocument/2006/relationships/chart" Target="../charts/chart9.xml" Id="rId9" /><Relationship Type="http://schemas.openxmlformats.org/officeDocument/2006/relationships/chart" Target="../charts/chart10.xml" Id="rId10" /><Relationship Type="http://schemas.openxmlformats.org/officeDocument/2006/relationships/chart" Target="../charts/chart11.xml" Id="rId11" /><Relationship Type="http://schemas.openxmlformats.org/officeDocument/2006/relationships/chart" Target="../charts/chart12.xml" Id="rId12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chart" Target="../charts/chart13.xml" Id="rId1" /><Relationship Type="http://schemas.openxmlformats.org/officeDocument/2006/relationships/chart" Target="../charts/chart14.xml" Id="rId2" /><Relationship Type="http://schemas.openxmlformats.org/officeDocument/2006/relationships/chart" Target="../charts/chart15.xml" Id="rId3" /><Relationship Type="http://schemas.openxmlformats.org/officeDocument/2006/relationships/chart" Target="../charts/chart16.xml" Id="rId4" /><Relationship Type="http://schemas.openxmlformats.org/officeDocument/2006/relationships/chart" Target="../charts/chart17.xml" Id="rId5" /><Relationship Type="http://schemas.openxmlformats.org/officeDocument/2006/relationships/chart" Target="../charts/chart18.xml" Id="rId6" /><Relationship Type="http://schemas.openxmlformats.org/officeDocument/2006/relationships/chart" Target="../charts/chart19.xml" Id="rId7" /><Relationship Type="http://schemas.openxmlformats.org/officeDocument/2006/relationships/chart" Target="../charts/chart20.xml" Id="rId8" /><Relationship Type="http://schemas.openxmlformats.org/officeDocument/2006/relationships/chart" Target="../charts/chart21.xml" Id="rId9" /><Relationship Type="http://schemas.openxmlformats.org/officeDocument/2006/relationships/chart" Target="../charts/chart22.xml" Id="rId10" /><Relationship Type="http://schemas.openxmlformats.org/officeDocument/2006/relationships/chart" Target="../charts/chart23.xml" Id="rId11" /><Relationship Type="http://schemas.openxmlformats.org/officeDocument/2006/relationships/chart" Target="../charts/chart24.xml" Id="rId12" /><Relationship Type="http://schemas.openxmlformats.org/officeDocument/2006/relationships/chart" Target="../charts/chart25.xml" Id="rId13" /><Relationship Type="http://schemas.openxmlformats.org/officeDocument/2006/relationships/chart" Target="../charts/chart26.xml" Id="rId14" /><Relationship Type="http://schemas.openxmlformats.org/officeDocument/2006/relationships/chart" Target="../charts/chart27.xml" Id="rId15" /><Relationship Type="http://schemas.openxmlformats.org/officeDocument/2006/relationships/chart" Target="../charts/chart28.xml" Id="rId16" /><Relationship Type="http://schemas.openxmlformats.org/officeDocument/2006/relationships/chart" Target="../charts/chart29.xml" Id="rId17" /><Relationship Type="http://schemas.openxmlformats.org/officeDocument/2006/relationships/chart" Target="../charts/chart30.xml" Id="rId18" /><Relationship Type="http://schemas.openxmlformats.org/officeDocument/2006/relationships/chart" Target="../charts/chart31.xml" Id="rId19" /><Relationship Type="http://schemas.openxmlformats.org/officeDocument/2006/relationships/chart" Target="../charts/chart32.xml" Id="rId20" /><Relationship Type="http://schemas.openxmlformats.org/officeDocument/2006/relationships/chart" Target="../charts/chart33.xml" Id="rId21" /><Relationship Type="http://schemas.openxmlformats.org/officeDocument/2006/relationships/chart" Target="../charts/chart34.xml" Id="rId22" /><Relationship Type="http://schemas.openxmlformats.org/officeDocument/2006/relationships/chart" Target="../charts/chart35.xml" Id="rId23" /><Relationship Type="http://schemas.openxmlformats.org/officeDocument/2006/relationships/chart" Target="../charts/chart36.xml" Id="rId2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0</xdr:colOff>
      <xdr:row>40</xdr:row>
      <xdr:rowOff>47625</xdr:rowOff>
    </xdr:from>
    <xdr:to xmlns:xdr="http://schemas.openxmlformats.org/drawingml/2006/spreadsheetDrawing">
      <xdr:col>34</xdr:col>
      <xdr:colOff>152400</xdr:colOff>
      <xdr:row>48</xdr:row>
      <xdr:rowOff>142875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4</xdr:col>
      <xdr:colOff>9525</xdr:colOff>
      <xdr:row>53</xdr:row>
      <xdr:rowOff>38100</xdr:rowOff>
    </xdr:from>
    <xdr:to xmlns:xdr="http://schemas.openxmlformats.org/drawingml/2006/spreadsheetDrawing">
      <xdr:col>34</xdr:col>
      <xdr:colOff>171450</xdr:colOff>
      <xdr:row>61</xdr:row>
      <xdr:rowOff>142875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4</xdr:col>
      <xdr:colOff>47625</xdr:colOff>
      <xdr:row>67</xdr:row>
      <xdr:rowOff>38100</xdr:rowOff>
    </xdr:from>
    <xdr:to xmlns:xdr="http://schemas.openxmlformats.org/drawingml/2006/spreadsheetDrawing">
      <xdr:col>34</xdr:col>
      <xdr:colOff>133350</xdr:colOff>
      <xdr:row>75</xdr:row>
      <xdr:rowOff>152400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4</xdr:col>
      <xdr:colOff>19050</xdr:colOff>
      <xdr:row>95</xdr:row>
      <xdr:rowOff>0</xdr:rowOff>
    </xdr:from>
    <xdr:to xmlns:xdr="http://schemas.openxmlformats.org/drawingml/2006/spreadsheetDrawing">
      <xdr:col>34</xdr:col>
      <xdr:colOff>171450</xdr:colOff>
      <xdr:row>104</xdr:row>
      <xdr:rowOff>85725</xdr:rowOff>
    </xdr:to>
    <xdr:graphicFrame macro="">
      <xdr:nvGraphicFramePr>
        <xdr:cNvPr id="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4</xdr:col>
      <xdr:colOff>57150</xdr:colOff>
      <xdr:row>109</xdr:row>
      <xdr:rowOff>28575</xdr:rowOff>
    </xdr:from>
    <xdr:to xmlns:xdr="http://schemas.openxmlformats.org/drawingml/2006/spreadsheetDrawing">
      <xdr:col>34</xdr:col>
      <xdr:colOff>161925</xdr:colOff>
      <xdr:row>119</xdr:row>
      <xdr:rowOff>0</xdr:rowOff>
    </xdr:to>
    <xdr:graphicFrame macro="">
      <xdr:nvGraphicFramePr>
        <xdr:cNvPr id="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</xdr:col>
      <xdr:colOff>163195</xdr:colOff>
      <xdr:row>124</xdr:row>
      <xdr:rowOff>21590</xdr:rowOff>
    </xdr:from>
    <xdr:to xmlns:xdr="http://schemas.openxmlformats.org/drawingml/2006/spreadsheetDrawing">
      <xdr:col>34</xdr:col>
      <xdr:colOff>161925</xdr:colOff>
      <xdr:row>132</xdr:row>
      <xdr:rowOff>172085</xdr:rowOff>
    </xdr:to>
    <xdr:graphicFrame macro="">
      <xdr:nvGraphicFramePr>
        <xdr:cNvPr id="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</xdr:col>
      <xdr:colOff>9525</xdr:colOff>
      <xdr:row>138</xdr:row>
      <xdr:rowOff>0</xdr:rowOff>
    </xdr:from>
    <xdr:to xmlns:xdr="http://schemas.openxmlformats.org/drawingml/2006/spreadsheetDrawing">
      <xdr:col>34</xdr:col>
      <xdr:colOff>143510</xdr:colOff>
      <xdr:row>146</xdr:row>
      <xdr:rowOff>133985</xdr:rowOff>
    </xdr:to>
    <xdr:graphicFrame macro="">
      <xdr:nvGraphicFramePr>
        <xdr:cNvPr id="8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4</xdr:col>
      <xdr:colOff>71755</xdr:colOff>
      <xdr:row>152</xdr:row>
      <xdr:rowOff>43180</xdr:rowOff>
    </xdr:from>
    <xdr:to xmlns:xdr="http://schemas.openxmlformats.org/drawingml/2006/spreadsheetDrawing">
      <xdr:col>35</xdr:col>
      <xdr:colOff>5715</xdr:colOff>
      <xdr:row>159</xdr:row>
      <xdr:rowOff>136525</xdr:rowOff>
    </xdr:to>
    <xdr:graphicFrame macro="">
      <xdr:nvGraphicFramePr>
        <xdr:cNvPr id="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4</xdr:col>
      <xdr:colOff>9525</xdr:colOff>
      <xdr:row>164</xdr:row>
      <xdr:rowOff>0</xdr:rowOff>
    </xdr:from>
    <xdr:to xmlns:xdr="http://schemas.openxmlformats.org/drawingml/2006/spreadsheetDrawing">
      <xdr:col>34</xdr:col>
      <xdr:colOff>180975</xdr:colOff>
      <xdr:row>172</xdr:row>
      <xdr:rowOff>114300</xdr:rowOff>
    </xdr:to>
    <xdr:graphicFrame macro="">
      <xdr:nvGraphicFramePr>
        <xdr:cNvPr id="1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4</xdr:col>
      <xdr:colOff>0</xdr:colOff>
      <xdr:row>178</xdr:row>
      <xdr:rowOff>38100</xdr:rowOff>
    </xdr:from>
    <xdr:to xmlns:xdr="http://schemas.openxmlformats.org/drawingml/2006/spreadsheetDrawing">
      <xdr:col>34</xdr:col>
      <xdr:colOff>170815</xdr:colOff>
      <xdr:row>186</xdr:row>
      <xdr:rowOff>123825</xdr:rowOff>
    </xdr:to>
    <xdr:graphicFrame macro="">
      <xdr:nvGraphicFramePr>
        <xdr:cNvPr id="1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</xdr:col>
      <xdr:colOff>30480</xdr:colOff>
      <xdr:row>192</xdr:row>
      <xdr:rowOff>41275</xdr:rowOff>
    </xdr:from>
    <xdr:to xmlns:xdr="http://schemas.openxmlformats.org/drawingml/2006/spreadsheetDrawing">
      <xdr:col>34</xdr:col>
      <xdr:colOff>161925</xdr:colOff>
      <xdr:row>201</xdr:row>
      <xdr:rowOff>180975</xdr:rowOff>
    </xdr:to>
    <xdr:graphicFrame macro="">
      <xdr:nvGraphicFramePr>
        <xdr:cNvPr id="1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4</xdr:col>
      <xdr:colOff>11430</xdr:colOff>
      <xdr:row>81</xdr:row>
      <xdr:rowOff>9525</xdr:rowOff>
    </xdr:from>
    <xdr:to xmlns:xdr="http://schemas.openxmlformats.org/drawingml/2006/spreadsheetDrawing">
      <xdr:col>34</xdr:col>
      <xdr:colOff>170815</xdr:colOff>
      <xdr:row>89</xdr:row>
      <xdr:rowOff>142875</xdr:rowOff>
    </xdr:to>
    <xdr:graphicFrame macro="">
      <xdr:nvGraphicFramePr>
        <xdr:cNvPr id="1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38735</xdr:colOff>
      <xdr:row>26</xdr:row>
      <xdr:rowOff>102870</xdr:rowOff>
    </xdr:from>
    <xdr:to xmlns:xdr="http://schemas.openxmlformats.org/drawingml/2006/spreadsheetDrawing">
      <xdr:col>14</xdr:col>
      <xdr:colOff>596900</xdr:colOff>
      <xdr:row>37</xdr:row>
      <xdr:rowOff>177800</xdr:rowOff>
    </xdr:to>
    <xdr:graphicFrame macro="">
      <xdr:nvGraphicFramePr>
        <xdr:cNvPr id="2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194945</xdr:colOff>
      <xdr:row>8</xdr:row>
      <xdr:rowOff>127635</xdr:rowOff>
    </xdr:from>
    <xdr:to xmlns:xdr="http://schemas.openxmlformats.org/drawingml/2006/spreadsheetDrawing">
      <xdr:col>14</xdr:col>
      <xdr:colOff>575945</xdr:colOff>
      <xdr:row>21</xdr:row>
      <xdr:rowOff>135890</xdr:rowOff>
    </xdr:to>
    <xdr:graphicFrame macro="">
      <xdr:nvGraphicFramePr>
        <xdr:cNvPr id="3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17145</xdr:colOff>
      <xdr:row>65</xdr:row>
      <xdr:rowOff>104140</xdr:rowOff>
    </xdr:from>
    <xdr:to xmlns:xdr="http://schemas.openxmlformats.org/drawingml/2006/spreadsheetDrawing">
      <xdr:col>14</xdr:col>
      <xdr:colOff>595630</xdr:colOff>
      <xdr:row>76</xdr:row>
      <xdr:rowOff>127635</xdr:rowOff>
    </xdr:to>
    <xdr:graphicFrame macro="">
      <xdr:nvGraphicFramePr>
        <xdr:cNvPr id="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</xdr:col>
      <xdr:colOff>27940</xdr:colOff>
      <xdr:row>48</xdr:row>
      <xdr:rowOff>26035</xdr:rowOff>
    </xdr:from>
    <xdr:to xmlns:xdr="http://schemas.openxmlformats.org/drawingml/2006/spreadsheetDrawing">
      <xdr:col>14</xdr:col>
      <xdr:colOff>638175</xdr:colOff>
      <xdr:row>60</xdr:row>
      <xdr:rowOff>177800</xdr:rowOff>
    </xdr:to>
    <xdr:graphicFrame macro="">
      <xdr:nvGraphicFramePr>
        <xdr:cNvPr id="5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38735</xdr:colOff>
      <xdr:row>103</xdr:row>
      <xdr:rowOff>102870</xdr:rowOff>
    </xdr:from>
    <xdr:to xmlns:xdr="http://schemas.openxmlformats.org/drawingml/2006/spreadsheetDrawing">
      <xdr:col>14</xdr:col>
      <xdr:colOff>596900</xdr:colOff>
      <xdr:row>114</xdr:row>
      <xdr:rowOff>177800</xdr:rowOff>
    </xdr:to>
    <xdr:graphicFrame macro=""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194945</xdr:colOff>
      <xdr:row>85</xdr:row>
      <xdr:rowOff>127635</xdr:rowOff>
    </xdr:from>
    <xdr:to xmlns:xdr="http://schemas.openxmlformats.org/drawingml/2006/spreadsheetDrawing">
      <xdr:col>14</xdr:col>
      <xdr:colOff>575945</xdr:colOff>
      <xdr:row>98</xdr:row>
      <xdr:rowOff>135890</xdr:rowOff>
    </xdr:to>
    <xdr:graphicFrame macro=""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2</xdr:col>
      <xdr:colOff>6350</xdr:colOff>
      <xdr:row>142</xdr:row>
      <xdr:rowOff>123190</xdr:rowOff>
    </xdr:from>
    <xdr:to xmlns:xdr="http://schemas.openxmlformats.org/drawingml/2006/spreadsheetDrawing">
      <xdr:col>14</xdr:col>
      <xdr:colOff>586740</xdr:colOff>
      <xdr:row>153</xdr:row>
      <xdr:rowOff>146685</xdr:rowOff>
    </xdr:to>
    <xdr:graphicFrame macro="">
      <xdr:nvGraphicFramePr>
        <xdr:cNvPr id="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27940</xdr:colOff>
      <xdr:row>125</xdr:row>
      <xdr:rowOff>26035</xdr:rowOff>
    </xdr:from>
    <xdr:to xmlns:xdr="http://schemas.openxmlformats.org/drawingml/2006/spreadsheetDrawing">
      <xdr:col>14</xdr:col>
      <xdr:colOff>638175</xdr:colOff>
      <xdr:row>137</xdr:row>
      <xdr:rowOff>177800</xdr:rowOff>
    </xdr:to>
    <xdr:graphicFrame macro="">
      <xdr:nvGraphicFramePr>
        <xdr:cNvPr id="9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2</xdr:col>
      <xdr:colOff>9525</xdr:colOff>
      <xdr:row>180</xdr:row>
      <xdr:rowOff>45720</xdr:rowOff>
    </xdr:from>
    <xdr:to xmlns:xdr="http://schemas.openxmlformats.org/drawingml/2006/spreadsheetDrawing">
      <xdr:col>14</xdr:col>
      <xdr:colOff>568325</xdr:colOff>
      <xdr:row>191</xdr:row>
      <xdr:rowOff>121285</xdr:rowOff>
    </xdr:to>
    <xdr:graphicFrame macro="">
      <xdr:nvGraphicFramePr>
        <xdr:cNvPr id="10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2</xdr:col>
      <xdr:colOff>4445</xdr:colOff>
      <xdr:row>162</xdr:row>
      <xdr:rowOff>118110</xdr:rowOff>
    </xdr:from>
    <xdr:to xmlns:xdr="http://schemas.openxmlformats.org/drawingml/2006/spreadsheetDrawing">
      <xdr:col>14</xdr:col>
      <xdr:colOff>585470</xdr:colOff>
      <xdr:row>175</xdr:row>
      <xdr:rowOff>126365</xdr:rowOff>
    </xdr:to>
    <xdr:graphicFrame macro="">
      <xdr:nvGraphicFramePr>
        <xdr:cNvPr id="11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2</xdr:col>
      <xdr:colOff>17145</xdr:colOff>
      <xdr:row>219</xdr:row>
      <xdr:rowOff>104140</xdr:rowOff>
    </xdr:from>
    <xdr:to xmlns:xdr="http://schemas.openxmlformats.org/drawingml/2006/spreadsheetDrawing">
      <xdr:col>14</xdr:col>
      <xdr:colOff>595630</xdr:colOff>
      <xdr:row>230</xdr:row>
      <xdr:rowOff>127635</xdr:rowOff>
    </xdr:to>
    <xdr:graphicFrame macro="">
      <xdr:nvGraphicFramePr>
        <xdr:cNvPr id="1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91440</xdr:colOff>
      <xdr:row>201</xdr:row>
      <xdr:rowOff>155575</xdr:rowOff>
    </xdr:from>
    <xdr:to xmlns:xdr="http://schemas.openxmlformats.org/drawingml/2006/spreadsheetDrawing">
      <xdr:col>14</xdr:col>
      <xdr:colOff>701675</xdr:colOff>
      <xdr:row>214</xdr:row>
      <xdr:rowOff>117475</xdr:rowOff>
    </xdr:to>
    <xdr:graphicFrame macro="">
      <xdr:nvGraphicFramePr>
        <xdr:cNvPr id="1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38735</xdr:colOff>
      <xdr:row>257</xdr:row>
      <xdr:rowOff>102870</xdr:rowOff>
    </xdr:from>
    <xdr:to xmlns:xdr="http://schemas.openxmlformats.org/drawingml/2006/spreadsheetDrawing">
      <xdr:col>14</xdr:col>
      <xdr:colOff>596900</xdr:colOff>
      <xdr:row>268</xdr:row>
      <xdr:rowOff>177800</xdr:rowOff>
    </xdr:to>
    <xdr:graphicFrame macro="">
      <xdr:nvGraphicFramePr>
        <xdr:cNvPr id="14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194945</xdr:colOff>
      <xdr:row>239</xdr:row>
      <xdr:rowOff>127635</xdr:rowOff>
    </xdr:from>
    <xdr:to xmlns:xdr="http://schemas.openxmlformats.org/drawingml/2006/spreadsheetDrawing">
      <xdr:col>14</xdr:col>
      <xdr:colOff>575945</xdr:colOff>
      <xdr:row>252</xdr:row>
      <xdr:rowOff>135890</xdr:rowOff>
    </xdr:to>
    <xdr:graphicFrame macro="">
      <xdr:nvGraphicFramePr>
        <xdr:cNvPr id="15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6350</xdr:colOff>
      <xdr:row>296</xdr:row>
      <xdr:rowOff>123190</xdr:rowOff>
    </xdr:from>
    <xdr:to xmlns:xdr="http://schemas.openxmlformats.org/drawingml/2006/spreadsheetDrawing">
      <xdr:col>14</xdr:col>
      <xdr:colOff>586740</xdr:colOff>
      <xdr:row>307</xdr:row>
      <xdr:rowOff>146685</xdr:rowOff>
    </xdr:to>
    <xdr:graphicFrame macro="">
      <xdr:nvGraphicFramePr>
        <xdr:cNvPr id="16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 xmlns:xdr="http://schemas.openxmlformats.org/drawingml/2006/spreadsheetDrawing">
      <xdr:col>2</xdr:col>
      <xdr:colOff>19050</xdr:colOff>
      <xdr:row>278</xdr:row>
      <xdr:rowOff>190500</xdr:rowOff>
    </xdr:from>
    <xdr:to xmlns:xdr="http://schemas.openxmlformats.org/drawingml/2006/spreadsheetDrawing">
      <xdr:col>14</xdr:col>
      <xdr:colOff>629920</xdr:colOff>
      <xdr:row>291</xdr:row>
      <xdr:rowOff>151765</xdr:rowOff>
    </xdr:to>
    <xdr:graphicFrame macro="">
      <xdr:nvGraphicFramePr>
        <xdr:cNvPr id="17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 xmlns:xdr="http://schemas.openxmlformats.org/drawingml/2006/spreadsheetDrawing">
      <xdr:col>2</xdr:col>
      <xdr:colOff>38735</xdr:colOff>
      <xdr:row>334</xdr:row>
      <xdr:rowOff>102870</xdr:rowOff>
    </xdr:from>
    <xdr:to xmlns:xdr="http://schemas.openxmlformats.org/drawingml/2006/spreadsheetDrawing">
      <xdr:col>14</xdr:col>
      <xdr:colOff>596900</xdr:colOff>
      <xdr:row>345</xdr:row>
      <xdr:rowOff>177800</xdr:rowOff>
    </xdr:to>
    <xdr:graphicFrame macro="">
      <xdr:nvGraphicFramePr>
        <xdr:cNvPr id="18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194945</xdr:colOff>
      <xdr:row>316</xdr:row>
      <xdr:rowOff>127635</xdr:rowOff>
    </xdr:from>
    <xdr:to xmlns:xdr="http://schemas.openxmlformats.org/drawingml/2006/spreadsheetDrawing">
      <xdr:col>14</xdr:col>
      <xdr:colOff>575945</xdr:colOff>
      <xdr:row>329</xdr:row>
      <xdr:rowOff>135890</xdr:rowOff>
    </xdr:to>
    <xdr:graphicFrame macro="">
      <xdr:nvGraphicFramePr>
        <xdr:cNvPr id="19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 xmlns:xdr="http://schemas.openxmlformats.org/drawingml/2006/spreadsheetDrawing">
      <xdr:col>2</xdr:col>
      <xdr:colOff>17145</xdr:colOff>
      <xdr:row>373</xdr:row>
      <xdr:rowOff>104140</xdr:rowOff>
    </xdr:from>
    <xdr:to xmlns:xdr="http://schemas.openxmlformats.org/drawingml/2006/spreadsheetDrawing">
      <xdr:col>14</xdr:col>
      <xdr:colOff>595630</xdr:colOff>
      <xdr:row>384</xdr:row>
      <xdr:rowOff>127635</xdr:rowOff>
    </xdr:to>
    <xdr:graphicFrame macro="">
      <xdr:nvGraphicFramePr>
        <xdr:cNvPr id="20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 xmlns:xdr="http://schemas.openxmlformats.org/drawingml/2006/spreadsheetDrawing">
      <xdr:col>2</xdr:col>
      <xdr:colOff>27940</xdr:colOff>
      <xdr:row>356</xdr:row>
      <xdr:rowOff>26035</xdr:rowOff>
    </xdr:from>
    <xdr:to xmlns:xdr="http://schemas.openxmlformats.org/drawingml/2006/spreadsheetDrawing">
      <xdr:col>14</xdr:col>
      <xdr:colOff>638175</xdr:colOff>
      <xdr:row>368</xdr:row>
      <xdr:rowOff>177800</xdr:rowOff>
    </xdr:to>
    <xdr:graphicFrame macro="">
      <xdr:nvGraphicFramePr>
        <xdr:cNvPr id="21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 xmlns:xdr="http://schemas.openxmlformats.org/drawingml/2006/spreadsheetDrawing">
      <xdr:col>2</xdr:col>
      <xdr:colOff>38735</xdr:colOff>
      <xdr:row>411</xdr:row>
      <xdr:rowOff>102870</xdr:rowOff>
    </xdr:from>
    <xdr:to xmlns:xdr="http://schemas.openxmlformats.org/drawingml/2006/spreadsheetDrawing">
      <xdr:col>14</xdr:col>
      <xdr:colOff>596900</xdr:colOff>
      <xdr:row>422</xdr:row>
      <xdr:rowOff>177800</xdr:rowOff>
    </xdr:to>
    <xdr:graphicFrame macro="">
      <xdr:nvGraphicFramePr>
        <xdr:cNvPr id="22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194945</xdr:colOff>
      <xdr:row>393</xdr:row>
      <xdr:rowOff>127635</xdr:rowOff>
    </xdr:from>
    <xdr:to xmlns:xdr="http://schemas.openxmlformats.org/drawingml/2006/spreadsheetDrawing">
      <xdr:col>14</xdr:col>
      <xdr:colOff>575945</xdr:colOff>
      <xdr:row>406</xdr:row>
      <xdr:rowOff>135890</xdr:rowOff>
    </xdr:to>
    <xdr:graphicFrame macro="">
      <xdr:nvGraphicFramePr>
        <xdr:cNvPr id="23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4445</xdr:colOff>
      <xdr:row>450</xdr:row>
      <xdr:rowOff>107315</xdr:rowOff>
    </xdr:from>
    <xdr:to xmlns:xdr="http://schemas.openxmlformats.org/drawingml/2006/spreadsheetDrawing">
      <xdr:col>14</xdr:col>
      <xdr:colOff>584200</xdr:colOff>
      <xdr:row>461</xdr:row>
      <xdr:rowOff>130810</xdr:rowOff>
    </xdr:to>
    <xdr:graphicFrame macro="">
      <xdr:nvGraphicFramePr>
        <xdr:cNvPr id="2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 xmlns:xdr="http://schemas.openxmlformats.org/drawingml/2006/spreadsheetDrawing">
      <xdr:col>2</xdr:col>
      <xdr:colOff>27940</xdr:colOff>
      <xdr:row>433</xdr:row>
      <xdr:rowOff>26035</xdr:rowOff>
    </xdr:from>
    <xdr:to xmlns:xdr="http://schemas.openxmlformats.org/drawingml/2006/spreadsheetDrawing">
      <xdr:col>14</xdr:col>
      <xdr:colOff>638175</xdr:colOff>
      <xdr:row>445</xdr:row>
      <xdr:rowOff>177800</xdr:rowOff>
    </xdr:to>
    <xdr:graphicFrame macro="">
      <xdr:nvGraphicFramePr>
        <xdr:cNvPr id="25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oneCellAnchor>
    <xdr:from xmlns:xdr="http://schemas.openxmlformats.org/drawingml/2006/spreadsheetDrawing">
      <xdr:col>14</xdr:col>
      <xdr:colOff>342900</xdr:colOff>
      <xdr:row>332</xdr:row>
      <xdr:rowOff>123825</xdr:rowOff>
    </xdr:from>
    <xdr:ext cx="184150" cy="264795"/>
    <xdr:sp macro="" textlink="">
      <xdr:nvSpPr>
        <xdr:cNvPr id="26" name="テキスト ボックス 25"/>
        <xdr:cNvSpPr txBox="1"/>
      </xdr:nvSpPr>
      <xdr:spPr>
        <a:xfrm>
          <a:off x="9772650" y="63369825"/>
          <a:ext cx="184150" cy="2647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 xmlns:xdr="http://schemas.openxmlformats.org/drawingml/2006/spreadsheetDrawing">
      <xdr:col>4</xdr:col>
      <xdr:colOff>0</xdr:colOff>
      <xdr:row>308</xdr:row>
      <xdr:rowOff>38100</xdr:rowOff>
    </xdr:from>
    <xdr:to xmlns:xdr="http://schemas.openxmlformats.org/drawingml/2006/spreadsheetDrawing">
      <xdr:col>6</xdr:col>
      <xdr:colOff>704850</xdr:colOff>
      <xdr:row>309</xdr:row>
      <xdr:rowOff>104775</xdr:rowOff>
    </xdr:to>
    <xdr:sp macro="" textlink="">
      <xdr:nvSpPr>
        <xdr:cNvPr id="27" name="テキスト ボックス 26"/>
        <xdr:cNvSpPr txBox="1"/>
      </xdr:nvSpPr>
      <xdr:spPr>
        <a:xfrm>
          <a:off x="2095500" y="58712100"/>
          <a:ext cx="2171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平成</a:t>
          </a:r>
          <a:r>
            <a:rPr kumimoji="1" lang="en-US" altLang="ja-JP" sz="1100"/>
            <a:t>26</a:t>
          </a:r>
          <a:r>
            <a:rPr kumimoji="1" lang="ja-JP" altLang="en-US" sz="1100"/>
            <a:t>年から調査対象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0</xdr:colOff>
      <xdr:row>347</xdr:row>
      <xdr:rowOff>0</xdr:rowOff>
    </xdr:from>
    <xdr:to xmlns:xdr="http://schemas.openxmlformats.org/drawingml/2006/spreadsheetDrawing">
      <xdr:col>6</xdr:col>
      <xdr:colOff>704850</xdr:colOff>
      <xdr:row>348</xdr:row>
      <xdr:rowOff>66675</xdr:rowOff>
    </xdr:to>
    <xdr:sp macro="" textlink="">
      <xdr:nvSpPr>
        <xdr:cNvPr id="28" name="テキスト ボックス 27"/>
        <xdr:cNvSpPr txBox="1"/>
      </xdr:nvSpPr>
      <xdr:spPr>
        <a:xfrm>
          <a:off x="2095500" y="66103500"/>
          <a:ext cx="2171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平成</a:t>
          </a:r>
          <a:r>
            <a:rPr kumimoji="1" lang="en-US" altLang="ja-JP" sz="1100"/>
            <a:t>26</a:t>
          </a:r>
          <a:r>
            <a:rPr kumimoji="1" lang="ja-JP" altLang="en-US" sz="1100"/>
            <a:t>年から調査対象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9525</xdr:colOff>
      <xdr:row>385</xdr:row>
      <xdr:rowOff>85725</xdr:rowOff>
    </xdr:from>
    <xdr:to xmlns:xdr="http://schemas.openxmlformats.org/drawingml/2006/spreadsheetDrawing">
      <xdr:col>6</xdr:col>
      <xdr:colOff>685800</xdr:colOff>
      <xdr:row>386</xdr:row>
      <xdr:rowOff>152400</xdr:rowOff>
    </xdr:to>
    <xdr:sp macro="" textlink="">
      <xdr:nvSpPr>
        <xdr:cNvPr id="29" name="テキスト ボックス 28"/>
        <xdr:cNvSpPr txBox="1"/>
      </xdr:nvSpPr>
      <xdr:spPr>
        <a:xfrm>
          <a:off x="2105025" y="73428225"/>
          <a:ext cx="21431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平成</a:t>
          </a:r>
          <a:r>
            <a:rPr kumimoji="1" lang="en-US" altLang="ja-JP" sz="1100"/>
            <a:t>26</a:t>
          </a:r>
          <a:r>
            <a:rPr kumimoji="1" lang="ja-JP" altLang="en-US" sz="1100"/>
            <a:t>年から調査対象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723900</xdr:colOff>
      <xdr:row>424</xdr:row>
      <xdr:rowOff>66675</xdr:rowOff>
    </xdr:from>
    <xdr:to xmlns:xdr="http://schemas.openxmlformats.org/drawingml/2006/spreadsheetDrawing">
      <xdr:col>6</xdr:col>
      <xdr:colOff>666750</xdr:colOff>
      <xdr:row>425</xdr:row>
      <xdr:rowOff>133985</xdr:rowOff>
    </xdr:to>
    <xdr:sp macro="" textlink="">
      <xdr:nvSpPr>
        <xdr:cNvPr id="30" name="テキスト ボックス 29"/>
        <xdr:cNvSpPr txBox="1"/>
      </xdr:nvSpPr>
      <xdr:spPr>
        <a:xfrm>
          <a:off x="2085975" y="80838675"/>
          <a:ext cx="2143125" cy="2578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平成</a:t>
          </a:r>
          <a:r>
            <a:rPr kumimoji="1" lang="en-US" altLang="ja-JP" sz="1100"/>
            <a:t>26</a:t>
          </a:r>
          <a:r>
            <a:rPr kumimoji="1" lang="ja-JP" altLang="en-US" sz="1100"/>
            <a:t>年から調査対象</a:t>
          </a:r>
        </a:p>
      </xdr:txBody>
    </xdr:sp>
    <xdr:clientData/>
  </xdr:twoCellAnchor>
  <xdr:oneCellAnchor>
    <xdr:from xmlns:xdr="http://schemas.openxmlformats.org/drawingml/2006/spreadsheetDrawing">
      <xdr:col>8</xdr:col>
      <xdr:colOff>428625</xdr:colOff>
      <xdr:row>118</xdr:row>
      <xdr:rowOff>142875</xdr:rowOff>
    </xdr:from>
    <xdr:ext cx="371475" cy="245110"/>
    <xdr:sp macro="" textlink="">
      <xdr:nvSpPr>
        <xdr:cNvPr id="31" name="テキスト ボックス 30"/>
        <xdr:cNvSpPr txBox="1"/>
      </xdr:nvSpPr>
      <xdr:spPr>
        <a:xfrm>
          <a:off x="5457825" y="22621875"/>
          <a:ext cx="371475" cy="2451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－</a:t>
          </a:r>
        </a:p>
      </xdr:txBody>
    </xdr:sp>
    <xdr:clientData/>
  </xdr:oneCellAnchor>
  <xdr:oneCellAnchor>
    <xdr:from xmlns:xdr="http://schemas.openxmlformats.org/drawingml/2006/spreadsheetDrawing">
      <xdr:col>9</xdr:col>
      <xdr:colOff>342900</xdr:colOff>
      <xdr:row>119</xdr:row>
      <xdr:rowOff>9525</xdr:rowOff>
    </xdr:from>
    <xdr:ext cx="371475" cy="188595"/>
    <xdr:sp macro="" textlink="">
      <xdr:nvSpPr>
        <xdr:cNvPr id="32" name="テキスト ボックス 31"/>
        <xdr:cNvSpPr txBox="1"/>
      </xdr:nvSpPr>
      <xdr:spPr>
        <a:xfrm>
          <a:off x="6105525" y="22679025"/>
          <a:ext cx="371475" cy="1885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10</xdr:col>
      <xdr:colOff>342900</xdr:colOff>
      <xdr:row>119</xdr:row>
      <xdr:rowOff>9525</xdr:rowOff>
    </xdr:from>
    <xdr:ext cx="371475" cy="188595"/>
    <xdr:sp macro="" textlink="">
      <xdr:nvSpPr>
        <xdr:cNvPr id="33" name="テキスト ボックス 32"/>
        <xdr:cNvSpPr txBox="1"/>
      </xdr:nvSpPr>
      <xdr:spPr>
        <a:xfrm>
          <a:off x="6838950" y="22679025"/>
          <a:ext cx="371475" cy="1885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428625</xdr:colOff>
      <xdr:row>118</xdr:row>
      <xdr:rowOff>180975</xdr:rowOff>
    </xdr:from>
    <xdr:ext cx="371475" cy="207010"/>
    <xdr:sp macro="" textlink="">
      <xdr:nvSpPr>
        <xdr:cNvPr id="34" name="テキスト ボックス 33"/>
        <xdr:cNvSpPr txBox="1"/>
      </xdr:nvSpPr>
      <xdr:spPr>
        <a:xfrm>
          <a:off x="6191250" y="22659975"/>
          <a:ext cx="37147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428625</xdr:colOff>
      <xdr:row>118</xdr:row>
      <xdr:rowOff>180975</xdr:rowOff>
    </xdr:from>
    <xdr:ext cx="371475" cy="207010"/>
    <xdr:sp macro="" textlink="">
      <xdr:nvSpPr>
        <xdr:cNvPr id="35" name="テキスト ボックス 34"/>
        <xdr:cNvSpPr txBox="1"/>
      </xdr:nvSpPr>
      <xdr:spPr>
        <a:xfrm>
          <a:off x="6191250" y="22659975"/>
          <a:ext cx="37147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10</xdr:col>
      <xdr:colOff>428625</xdr:colOff>
      <xdr:row>118</xdr:row>
      <xdr:rowOff>180975</xdr:rowOff>
    </xdr:from>
    <xdr:ext cx="371475" cy="207010"/>
    <xdr:sp macro="" textlink="">
      <xdr:nvSpPr>
        <xdr:cNvPr id="36" name="テキスト ボックス 35"/>
        <xdr:cNvSpPr txBox="1"/>
      </xdr:nvSpPr>
      <xdr:spPr>
        <a:xfrm>
          <a:off x="6924675" y="22659975"/>
          <a:ext cx="37147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428625</xdr:colOff>
      <xdr:row>118</xdr:row>
      <xdr:rowOff>142875</xdr:rowOff>
    </xdr:from>
    <xdr:ext cx="371475" cy="245110"/>
    <xdr:sp macro="" textlink="">
      <xdr:nvSpPr>
        <xdr:cNvPr id="37" name="テキスト ボックス 36"/>
        <xdr:cNvSpPr txBox="1"/>
      </xdr:nvSpPr>
      <xdr:spPr>
        <a:xfrm>
          <a:off x="6191250" y="22621875"/>
          <a:ext cx="371475" cy="2451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－</a:t>
          </a:r>
        </a:p>
      </xdr:txBody>
    </xdr:sp>
    <xdr:clientData/>
  </xdr:oneCellAnchor>
  <xdr:oneCellAnchor>
    <xdr:from xmlns:xdr="http://schemas.openxmlformats.org/drawingml/2006/spreadsheetDrawing">
      <xdr:col>10</xdr:col>
      <xdr:colOff>428625</xdr:colOff>
      <xdr:row>118</xdr:row>
      <xdr:rowOff>142875</xdr:rowOff>
    </xdr:from>
    <xdr:ext cx="371475" cy="245110"/>
    <xdr:sp macro="" textlink="">
      <xdr:nvSpPr>
        <xdr:cNvPr id="38" name="テキスト ボックス 37"/>
        <xdr:cNvSpPr txBox="1"/>
      </xdr:nvSpPr>
      <xdr:spPr>
        <a:xfrm>
          <a:off x="6924675" y="22621875"/>
          <a:ext cx="371475" cy="2451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－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27940</xdr:colOff>
      <xdr:row>2</xdr:row>
      <xdr:rowOff>9525</xdr:rowOff>
    </xdr:from>
    <xdr:to xmlns:xdr="http://schemas.openxmlformats.org/drawingml/2006/spreadsheetDrawing">
      <xdr:col>2</xdr:col>
      <xdr:colOff>772795</xdr:colOff>
      <xdr:row>3</xdr:row>
      <xdr:rowOff>228600</xdr:rowOff>
    </xdr:to>
    <xdr:cxnSp macro="">
      <xdr:nvCxnSpPr>
        <xdr:cNvPr id="2" name="直線コネクタ 1"/>
        <xdr:cNvCxnSpPr/>
      </xdr:nvCxnSpPr>
      <xdr:spPr>
        <a:xfrm>
          <a:off x="685165" y="552450"/>
          <a:ext cx="1706880" cy="409575"/>
        </a:xfrm>
        <a:prstGeom prst="straightConnector1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5080</xdr:rowOff>
    </xdr:from>
    <xdr:to xmlns:xdr="http://schemas.openxmlformats.org/drawingml/2006/spreadsheetDrawing">
      <xdr:col>2</xdr:col>
      <xdr:colOff>12700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0" y="757555"/>
          <a:ext cx="1736725" cy="659765"/>
        </a:xfrm>
        <a:prstGeom prst="straightConnector1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1.xml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drawing" Target="../drawings/drawing2.xml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drawing" Target="../drawings/drawing3.xml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drawing" Target="../drawings/drawing4.xml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B050"/>
  </sheetPr>
  <dimension ref="A1:AI41"/>
  <sheetViews>
    <sheetView tabSelected="1" zoomScaleSheetLayoutView="100" workbookViewId="0">
      <selection activeCell="AD4" sqref="AD4"/>
    </sheetView>
  </sheetViews>
  <sheetFormatPr defaultRowHeight="13.5"/>
  <cols>
    <col min="1" max="37" width="2.625" style="1" customWidth="1"/>
    <col min="38" max="40" width="9" style="1" customWidth="1"/>
    <col min="41" max="41" width="8.5" style="1" customWidth="1"/>
    <col min="42" max="42" width="9.5" style="1" customWidth="1"/>
    <col min="43" max="44" width="9.25" style="1" bestFit="1" customWidth="1"/>
    <col min="45" max="45" width="9.125" style="1" customWidth="1"/>
    <col min="46" max="49" width="9" style="1" customWidth="1"/>
    <col min="50" max="50" width="7.5" style="1" customWidth="1"/>
    <col min="51" max="16384" width="9" style="1" customWidth="1"/>
  </cols>
  <sheetData>
    <row r="1" spans="1:33" ht="50.1" customHeight="1">
      <c r="Q1" s="5"/>
    </row>
    <row r="2" spans="1:33" ht="50.1" customHeight="1"/>
    <row r="3" spans="1:33" ht="50.1" customHeight="1">
      <c r="A3" s="2" t="s">
        <v>102</v>
      </c>
      <c r="B3" s="2"/>
      <c r="C3" s="2"/>
      <c r="D3" s="2"/>
      <c r="E3" s="2"/>
      <c r="F3" s="2"/>
      <c r="G3" s="2" t="s">
        <v>82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50.1" customHeight="1"/>
    <row r="5" spans="1:33" ht="50.1" customHeight="1">
      <c r="A5" s="2" t="s">
        <v>104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50.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9.95" customHeight="1"/>
    <row r="8" spans="1:33" ht="230.1" customHeight="1"/>
    <row r="9" spans="1:33" ht="30" customHeight="1">
      <c r="A9" s="3" t="s">
        <v>153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30" customHeight="1">
      <c r="A10" s="3" t="s">
        <v>30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3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5" customHeight="1"/>
    <row r="13" spans="1:33" ht="15" customHeight="1"/>
    <row r="14" spans="1:33" ht="15" customHeight="1"/>
    <row r="15" spans="1:33" ht="15" customHeight="1"/>
    <row r="16" spans="1:33" ht="15" customHeight="1"/>
    <row r="17" spans="1:35" ht="30" customHeight="1"/>
    <row r="18" spans="1:35" ht="30" customHeight="1">
      <c r="A18" s="4" t="s">
        <v>83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30" customHeight="1"/>
    <row r="20" spans="1:35" ht="30" customHeight="1">
      <c r="D20" s="1" t="s">
        <v>91</v>
      </c>
    </row>
    <row r="21" spans="1:35" ht="30" customHeight="1">
      <c r="E21" s="1" t="s">
        <v>86</v>
      </c>
      <c r="J21" s="1" t="s">
        <v>68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6">
        <v>1</v>
      </c>
      <c r="AF21" s="6"/>
      <c r="AG21" s="6"/>
    </row>
    <row r="22" spans="1:35" ht="30" customHeight="1">
      <c r="E22" s="1" t="s">
        <v>34</v>
      </c>
      <c r="J22" s="1" t="s">
        <v>68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6">
        <v>1</v>
      </c>
      <c r="AF22" s="6"/>
      <c r="AG22" s="6"/>
    </row>
    <row r="23" spans="1:35" ht="30" customHeight="1">
      <c r="E23" s="1" t="s">
        <v>89</v>
      </c>
      <c r="L23" s="1" t="s">
        <v>68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6">
        <v>1</v>
      </c>
      <c r="AF23" s="6"/>
      <c r="AG23" s="6"/>
    </row>
    <row r="24" spans="1:35" ht="30" customHeight="1">
      <c r="E24" s="1" t="s">
        <v>79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7"/>
      <c r="AF24" s="7"/>
      <c r="AG24" s="7"/>
    </row>
    <row r="25" spans="1:35" ht="30" customHeight="1">
      <c r="F25" s="1" t="s">
        <v>59</v>
      </c>
      <c r="P25" s="4" t="s">
        <v>68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8" t="s">
        <v>93</v>
      </c>
      <c r="AF25" s="8"/>
      <c r="AG25" s="8"/>
    </row>
    <row r="26" spans="1:35" ht="30" customHeight="1">
      <c r="F26" s="1" t="s">
        <v>106</v>
      </c>
      <c r="P26" s="1" t="s">
        <v>68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8">
        <v>5</v>
      </c>
      <c r="AF26" s="8"/>
      <c r="AG26" s="8"/>
    </row>
    <row r="27" spans="1:35" ht="30" customHeight="1">
      <c r="AE27" s="7"/>
      <c r="AF27" s="7"/>
      <c r="AG27" s="7"/>
    </row>
    <row r="28" spans="1:35" ht="30" customHeight="1">
      <c r="D28" s="1" t="s">
        <v>92</v>
      </c>
      <c r="AE28" s="7"/>
      <c r="AF28" s="7"/>
      <c r="AG28" s="7"/>
    </row>
    <row r="29" spans="1:35" ht="30" customHeight="1">
      <c r="E29" s="1" t="s">
        <v>150</v>
      </c>
      <c r="Z29" s="1"/>
      <c r="AA29" s="4" t="s">
        <v>97</v>
      </c>
      <c r="AB29" s="4"/>
      <c r="AC29" s="4"/>
      <c r="AD29" s="4"/>
      <c r="AE29" s="8" t="s">
        <v>96</v>
      </c>
      <c r="AF29" s="8"/>
      <c r="AG29" s="8"/>
    </row>
    <row r="30" spans="1:35" ht="30" customHeight="1">
      <c r="E30" s="1" t="s">
        <v>176</v>
      </c>
      <c r="S30" s="1"/>
      <c r="T30" s="4" t="s">
        <v>170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8" t="s">
        <v>181</v>
      </c>
      <c r="AF30" s="8"/>
      <c r="AG30" s="8"/>
    </row>
    <row r="31" spans="1:35" ht="30" customHeight="1">
      <c r="E31" s="1" t="s">
        <v>177</v>
      </c>
      <c r="Z31" s="4" t="s">
        <v>97</v>
      </c>
      <c r="AA31" s="4"/>
      <c r="AB31" s="4"/>
      <c r="AC31" s="4"/>
      <c r="AD31" s="4"/>
      <c r="AE31" s="8" t="s">
        <v>182</v>
      </c>
      <c r="AF31" s="8"/>
      <c r="AG31" s="8"/>
    </row>
    <row r="32" spans="1:35" ht="30" customHeight="1">
      <c r="E32" s="1" t="s">
        <v>178</v>
      </c>
      <c r="P32" s="1" t="s">
        <v>99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8" t="s">
        <v>184</v>
      </c>
      <c r="AF32" s="8"/>
      <c r="AG32" s="8"/>
    </row>
    <row r="33" spans="5:33" s="1" customFormat="1" ht="30" customHeight="1">
      <c r="E33" s="1" t="s">
        <v>179</v>
      </c>
      <c r="Z33" s="4" t="s">
        <v>97</v>
      </c>
      <c r="AA33" s="4"/>
      <c r="AB33" s="4"/>
      <c r="AC33" s="4"/>
      <c r="AD33" s="4"/>
      <c r="AE33" s="8">
        <v>18</v>
      </c>
      <c r="AF33" s="8"/>
      <c r="AG33" s="8"/>
    </row>
    <row r="34" spans="5:33" s="1" customFormat="1" ht="30" customHeight="1">
      <c r="E34" s="1" t="s">
        <v>180</v>
      </c>
      <c r="Y34" s="4" t="s">
        <v>169</v>
      </c>
      <c r="Z34" s="4"/>
      <c r="AA34" s="4"/>
      <c r="AB34" s="4"/>
      <c r="AC34" s="4"/>
      <c r="AD34" s="4"/>
      <c r="AE34" s="8">
        <v>19</v>
      </c>
      <c r="AF34" s="8"/>
      <c r="AG34" s="8"/>
    </row>
    <row r="35" spans="5:33" s="1" customFormat="1" ht="30" customHeight="1">
      <c r="AE35" s="8"/>
      <c r="AF35" s="8"/>
      <c r="AG35" s="8"/>
    </row>
    <row r="36" spans="5:33" s="1" customFormat="1" ht="30" customHeight="1">
      <c r="AE36" s="8"/>
      <c r="AF36" s="8"/>
      <c r="AG36" s="8"/>
    </row>
    <row r="37" spans="5:33" s="1" customFormat="1" ht="30" customHeight="1">
      <c r="AE37" s="8"/>
      <c r="AF37" s="8"/>
      <c r="AG37" s="8"/>
    </row>
    <row r="38" spans="5:33" s="1" customFormat="1" ht="30" customHeight="1">
      <c r="AE38" s="8"/>
      <c r="AF38" s="8"/>
      <c r="AG38" s="8"/>
    </row>
    <row r="39" spans="5:33" s="1" customFormat="1" ht="30" customHeight="1">
      <c r="AE39" s="8"/>
      <c r="AF39" s="8"/>
      <c r="AG39" s="8"/>
    </row>
    <row r="40" spans="5:33" ht="15" customHeight="1"/>
    <row r="41" spans="5:33" ht="15" customHeight="1">
      <c r="E41" s="1"/>
    </row>
    <row r="42" spans="5:33" ht="15" customHeight="1"/>
    <row r="43" spans="5:33" ht="15" customHeight="1"/>
    <row r="44" spans="5:33" ht="15" customHeight="1"/>
    <row r="45" spans="5:33" ht="15" customHeight="1"/>
    <row r="46" spans="5:33" ht="15" customHeight="1"/>
    <row r="47" spans="5:33" ht="15" customHeight="1"/>
    <row r="48" spans="5:3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</sheetData>
  <mergeCells count="28">
    <mergeCell ref="A3:AG3"/>
    <mergeCell ref="A5:AG5"/>
    <mergeCell ref="A9:AG9"/>
    <mergeCell ref="A10:AG10"/>
    <mergeCell ref="A18:AI18"/>
    <mergeCell ref="J21:AD21"/>
    <mergeCell ref="AE21:AG21"/>
    <mergeCell ref="J22:AD22"/>
    <mergeCell ref="AE22:AG22"/>
    <mergeCell ref="L23:AD23"/>
    <mergeCell ref="AE23:AG23"/>
    <mergeCell ref="M24:AD24"/>
    <mergeCell ref="P25:AD25"/>
    <mergeCell ref="AE25:AG25"/>
    <mergeCell ref="P26:AD26"/>
    <mergeCell ref="AE26:AG26"/>
    <mergeCell ref="AA29:AD29"/>
    <mergeCell ref="AE29:AG29"/>
    <mergeCell ref="T30:AD30"/>
    <mergeCell ref="AE30:AG30"/>
    <mergeCell ref="Z31:AD31"/>
    <mergeCell ref="AE31:AG31"/>
    <mergeCell ref="P32:AD32"/>
    <mergeCell ref="AE32:AG32"/>
    <mergeCell ref="Z33:AD33"/>
    <mergeCell ref="AE33:AG33"/>
    <mergeCell ref="Y34:AD34"/>
    <mergeCell ref="AE34:AG34"/>
  </mergeCells>
  <phoneticPr fontId="2"/>
  <pageMargins left="0.78740157480314965" right="0.39370078740157483" top="0.59055118110236227" bottom="0.39370078740157483" header="0.31496062992125984" footer="0.23622047244094488"/>
  <pageSetup paperSize="9" fitToWidth="1" fitToHeight="1" orientation="portrait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B050"/>
  </sheetPr>
  <dimension ref="A1:BB231"/>
  <sheetViews>
    <sheetView view="pageBreakPreview" topLeftCell="A175" zoomScale="110" zoomScaleSheetLayoutView="110" workbookViewId="0">
      <selection activeCell="P175" sqref="P175"/>
    </sheetView>
  </sheetViews>
  <sheetFormatPr defaultRowHeight="13.5"/>
  <cols>
    <col min="1" max="36" width="2.625" style="1" customWidth="1"/>
    <col min="37" max="37" width="3.625" style="1" customWidth="1"/>
    <col min="38" max="40" width="9" style="1" customWidth="1"/>
    <col min="41" max="41" width="8.5" style="1" customWidth="1"/>
    <col min="42" max="42" width="9.5" style="1" customWidth="1"/>
    <col min="43" max="44" width="9.25" style="1" bestFit="1" customWidth="1"/>
    <col min="45" max="45" width="9.125" style="1" customWidth="1"/>
    <col min="46" max="49" width="9" style="1" customWidth="1"/>
    <col min="50" max="50" width="7.5" style="1" customWidth="1"/>
    <col min="51" max="16384" width="9" style="1" customWidth="1"/>
  </cols>
  <sheetData>
    <row r="1" spans="1:35" ht="24.95" customHeight="1">
      <c r="A1" s="9" t="s">
        <v>77</v>
      </c>
    </row>
    <row r="2" spans="1:35" ht="15" customHeight="1">
      <c r="A2" s="10" t="s">
        <v>27</v>
      </c>
    </row>
    <row r="3" spans="1:35" ht="30" customHeight="1">
      <c r="B3" s="12" t="s">
        <v>109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ht="15" customHeight="1">
      <c r="A4" s="10" t="s">
        <v>41</v>
      </c>
    </row>
    <row r="5" spans="1:35" ht="15" customHeight="1">
      <c r="B5" s="1" t="s">
        <v>110</v>
      </c>
    </row>
    <row r="6" spans="1:35" ht="15" customHeight="1">
      <c r="A6" s="10" t="s">
        <v>9</v>
      </c>
    </row>
    <row r="7" spans="1:35" ht="15" customHeight="1">
      <c r="B7" s="1" t="s">
        <v>111</v>
      </c>
    </row>
    <row r="8" spans="1:35" ht="15" customHeight="1">
      <c r="A8" s="10" t="s">
        <v>46</v>
      </c>
    </row>
    <row r="9" spans="1:35" ht="15" customHeight="1">
      <c r="B9" s="1" t="s">
        <v>37</v>
      </c>
    </row>
    <row r="10" spans="1:35" ht="15" customHeight="1">
      <c r="C10" s="1" t="s">
        <v>47</v>
      </c>
    </row>
    <row r="11" spans="1:35" ht="15" customHeight="1">
      <c r="D11" s="1" t="s">
        <v>14</v>
      </c>
    </row>
    <row r="12" spans="1:35" ht="15" customHeight="1">
      <c r="E12" s="13" t="s">
        <v>29</v>
      </c>
      <c r="F12" s="1" t="s">
        <v>112</v>
      </c>
    </row>
    <row r="13" spans="1:35" ht="15" customHeight="1">
      <c r="E13" s="13" t="s">
        <v>7</v>
      </c>
      <c r="F13" s="1" t="s">
        <v>49</v>
      </c>
    </row>
    <row r="14" spans="1:35" s="1" customFormat="1" ht="15" customHeight="1">
      <c r="A14" s="10"/>
      <c r="C14" s="1"/>
      <c r="E14" s="13"/>
    </row>
    <row r="15" spans="1:35" ht="15" customHeight="1">
      <c r="F15" s="17" t="s">
        <v>134</v>
      </c>
      <c r="G15" s="26"/>
      <c r="H15" s="26"/>
      <c r="I15" s="26"/>
      <c r="J15" s="26"/>
      <c r="K15" s="26"/>
      <c r="L15" s="26"/>
      <c r="M15" s="26"/>
      <c r="N15" s="32"/>
      <c r="O15" s="17" t="s">
        <v>141</v>
      </c>
      <c r="P15" s="26"/>
      <c r="Q15" s="26"/>
      <c r="R15" s="26"/>
      <c r="S15" s="26"/>
      <c r="T15" s="26"/>
      <c r="U15" s="26"/>
      <c r="V15" s="26"/>
      <c r="W15" s="26"/>
      <c r="X15" s="32"/>
      <c r="Y15" s="17" t="s">
        <v>142</v>
      </c>
      <c r="Z15" s="26"/>
      <c r="AA15" s="26"/>
      <c r="AB15" s="26"/>
      <c r="AC15" s="26"/>
      <c r="AD15" s="26"/>
      <c r="AE15" s="26"/>
      <c r="AF15" s="26"/>
      <c r="AG15" s="26"/>
      <c r="AH15" s="40"/>
      <c r="AI15" s="49"/>
    </row>
    <row r="16" spans="1:35" ht="54.75" customHeight="1">
      <c r="F16" s="18" t="s">
        <v>154</v>
      </c>
      <c r="G16" s="27"/>
      <c r="H16" s="27"/>
      <c r="I16" s="27"/>
      <c r="J16" s="27"/>
      <c r="K16" s="27"/>
      <c r="L16" s="27"/>
      <c r="M16" s="27"/>
      <c r="N16" s="33"/>
      <c r="O16" s="21" t="s">
        <v>48</v>
      </c>
      <c r="P16" s="28"/>
      <c r="Q16" s="28"/>
      <c r="R16" s="28"/>
      <c r="S16" s="28"/>
      <c r="T16" s="28"/>
      <c r="U16" s="28"/>
      <c r="V16" s="28"/>
      <c r="W16" s="28"/>
      <c r="X16" s="34"/>
      <c r="Y16" s="21" t="s">
        <v>85</v>
      </c>
      <c r="Z16" s="28"/>
      <c r="AA16" s="28"/>
      <c r="AB16" s="28"/>
      <c r="AC16" s="28"/>
      <c r="AD16" s="28"/>
      <c r="AE16" s="28"/>
      <c r="AF16" s="28"/>
      <c r="AG16" s="28"/>
      <c r="AH16" s="47"/>
      <c r="AI16" s="50"/>
    </row>
    <row r="17" spans="1:35" s="1" customFormat="1" ht="16.5" customHeight="1">
      <c r="A17" s="10"/>
      <c r="C17" s="1"/>
      <c r="F17" s="19"/>
      <c r="G17" s="19"/>
      <c r="H17" s="19"/>
      <c r="I17" s="19"/>
      <c r="J17" s="19"/>
      <c r="K17" s="19"/>
      <c r="L17" s="19"/>
      <c r="M17" s="19"/>
      <c r="N17" s="19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48"/>
      <c r="AI17" s="48"/>
    </row>
    <row r="18" spans="1:35" ht="15" customHeight="1">
      <c r="E18" s="13" t="s">
        <v>50</v>
      </c>
      <c r="F18" s="1" t="s">
        <v>4</v>
      </c>
    </row>
    <row r="19" spans="1:35" s="1" customFormat="1" ht="16.5" customHeight="1">
      <c r="A19" s="10"/>
      <c r="C19" s="1"/>
      <c r="E19" s="13"/>
    </row>
    <row r="20" spans="1:35" ht="15" customHeight="1">
      <c r="F20" s="20">
        <v>1</v>
      </c>
      <c r="G20" s="26"/>
      <c r="H20" s="26"/>
      <c r="I20" s="26"/>
      <c r="J20" s="26"/>
      <c r="K20" s="26"/>
      <c r="L20" s="26"/>
      <c r="M20" s="26"/>
      <c r="N20" s="32"/>
      <c r="O20" s="17" t="s">
        <v>43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32"/>
      <c r="AC20" s="17" t="s">
        <v>76</v>
      </c>
      <c r="AD20" s="26"/>
      <c r="AE20" s="26"/>
      <c r="AF20" s="26"/>
      <c r="AG20" s="26"/>
      <c r="AH20" s="26"/>
      <c r="AI20" s="32"/>
    </row>
    <row r="21" spans="1:35" ht="55.5" customHeight="1">
      <c r="F21" s="21" t="s">
        <v>137</v>
      </c>
      <c r="G21" s="28"/>
      <c r="H21" s="28"/>
      <c r="I21" s="28"/>
      <c r="J21" s="28"/>
      <c r="K21" s="28"/>
      <c r="L21" s="28"/>
      <c r="M21" s="28"/>
      <c r="N21" s="34"/>
      <c r="O21" s="21" t="s">
        <v>155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34"/>
      <c r="AC21" s="44"/>
      <c r="AD21" s="46"/>
      <c r="AE21" s="46"/>
      <c r="AF21" s="46"/>
      <c r="AG21" s="46"/>
      <c r="AH21" s="46"/>
      <c r="AI21" s="51"/>
    </row>
    <row r="22" spans="1:35" s="1" customFormat="1" ht="18" customHeight="1">
      <c r="A22" s="10"/>
      <c r="C22" s="1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45"/>
      <c r="AD22" s="45"/>
      <c r="AE22" s="45"/>
      <c r="AF22" s="45"/>
      <c r="AG22" s="45"/>
      <c r="AH22" s="45"/>
      <c r="AI22" s="45"/>
    </row>
    <row r="23" spans="1:35" ht="20.25" customHeight="1">
      <c r="D23" s="1" t="s">
        <v>51</v>
      </c>
    </row>
    <row r="24" spans="1:35" ht="15" customHeight="1">
      <c r="E24" s="13" t="s">
        <v>29</v>
      </c>
      <c r="F24" s="1" t="s">
        <v>84</v>
      </c>
    </row>
    <row r="25" spans="1:35" ht="15" customHeight="1">
      <c r="E25" s="13" t="s">
        <v>7</v>
      </c>
      <c r="F25" s="1" t="s">
        <v>49</v>
      </c>
    </row>
    <row r="26" spans="1:35" s="1" customFormat="1" ht="15" customHeight="1">
      <c r="A26" s="10"/>
      <c r="C26" s="1"/>
      <c r="E26" s="13"/>
    </row>
    <row r="27" spans="1:35" ht="15" customHeight="1">
      <c r="F27" s="17" t="s">
        <v>139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32"/>
      <c r="R27" s="17" t="s">
        <v>141</v>
      </c>
      <c r="S27" s="26"/>
      <c r="T27" s="26"/>
      <c r="U27" s="26"/>
      <c r="V27" s="26"/>
      <c r="W27" s="26"/>
      <c r="X27" s="26"/>
      <c r="Y27" s="26"/>
      <c r="Z27" s="32"/>
      <c r="AA27" s="17" t="s">
        <v>143</v>
      </c>
      <c r="AB27" s="26"/>
      <c r="AC27" s="26"/>
      <c r="AD27" s="26"/>
      <c r="AE27" s="26"/>
      <c r="AF27" s="26"/>
      <c r="AG27" s="26"/>
      <c r="AH27" s="26"/>
      <c r="AI27" s="32"/>
    </row>
    <row r="28" spans="1:35" ht="69.95" customHeight="1">
      <c r="F28" s="21" t="s">
        <v>171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34"/>
      <c r="R28" s="21" t="s">
        <v>95</v>
      </c>
      <c r="S28" s="28"/>
      <c r="T28" s="28"/>
      <c r="U28" s="28"/>
      <c r="V28" s="28"/>
      <c r="W28" s="28"/>
      <c r="X28" s="28"/>
      <c r="Y28" s="28"/>
      <c r="Z28" s="34"/>
      <c r="AA28" s="21" t="s">
        <v>123</v>
      </c>
      <c r="AB28" s="28"/>
      <c r="AC28" s="28"/>
      <c r="AD28" s="28"/>
      <c r="AE28" s="28"/>
      <c r="AF28" s="28"/>
      <c r="AG28" s="28"/>
      <c r="AH28" s="28"/>
      <c r="AI28" s="34"/>
    </row>
    <row r="29" spans="1:35" s="1" customFormat="1" ht="16.5" customHeight="1">
      <c r="A29" s="10"/>
      <c r="C29" s="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1:35" ht="18.75" customHeight="1">
      <c r="D30" s="1" t="s">
        <v>53</v>
      </c>
    </row>
    <row r="31" spans="1:35" ht="15" customHeight="1">
      <c r="E31" s="13" t="s">
        <v>29</v>
      </c>
      <c r="F31" s="1" t="s">
        <v>162</v>
      </c>
    </row>
    <row r="32" spans="1:35" ht="15" customHeight="1">
      <c r="E32" s="13" t="s">
        <v>7</v>
      </c>
      <c r="F32" s="1" t="s">
        <v>49</v>
      </c>
    </row>
    <row r="33" spans="1:54" s="1" customFormat="1" ht="15" customHeight="1">
      <c r="A33" s="10"/>
      <c r="C33" s="1"/>
      <c r="E33" s="13"/>
    </row>
    <row r="34" spans="1:54" ht="15" customHeight="1">
      <c r="F34" s="17" t="s">
        <v>134</v>
      </c>
      <c r="G34" s="26"/>
      <c r="H34" s="26"/>
      <c r="I34" s="26"/>
      <c r="J34" s="26"/>
      <c r="K34" s="26"/>
      <c r="L34" s="26"/>
      <c r="M34" s="26"/>
      <c r="N34" s="32"/>
      <c r="O34" s="17" t="s">
        <v>141</v>
      </c>
      <c r="P34" s="26"/>
      <c r="Q34" s="26"/>
      <c r="R34" s="26"/>
      <c r="S34" s="26"/>
      <c r="T34" s="26"/>
      <c r="U34" s="26"/>
      <c r="V34" s="26"/>
      <c r="W34" s="26"/>
      <c r="X34" s="32"/>
      <c r="Y34" s="17" t="s">
        <v>142</v>
      </c>
      <c r="Z34" s="26"/>
      <c r="AA34" s="26"/>
      <c r="AB34" s="26"/>
      <c r="AC34" s="26"/>
      <c r="AD34" s="26"/>
      <c r="AE34" s="26"/>
      <c r="AF34" s="26"/>
      <c r="AG34" s="26"/>
      <c r="AH34" s="39"/>
      <c r="AI34" s="52"/>
    </row>
    <row r="35" spans="1:54" ht="78" customHeight="1">
      <c r="F35" s="21" t="s">
        <v>163</v>
      </c>
      <c r="G35" s="28"/>
      <c r="H35" s="28"/>
      <c r="I35" s="28"/>
      <c r="J35" s="28"/>
      <c r="K35" s="28"/>
      <c r="L35" s="28"/>
      <c r="M35" s="28"/>
      <c r="N35" s="34"/>
      <c r="O35" s="21" t="s">
        <v>156</v>
      </c>
      <c r="P35" s="28"/>
      <c r="Q35" s="28"/>
      <c r="R35" s="28"/>
      <c r="S35" s="28"/>
      <c r="T35" s="28"/>
      <c r="U35" s="28"/>
      <c r="V35" s="28"/>
      <c r="W35" s="28"/>
      <c r="X35" s="34"/>
      <c r="Y35" s="21" t="s">
        <v>164</v>
      </c>
      <c r="Z35" s="28"/>
      <c r="AA35" s="28"/>
      <c r="AB35" s="28"/>
      <c r="AC35" s="28"/>
      <c r="AD35" s="28"/>
      <c r="AE35" s="28"/>
      <c r="AF35" s="28"/>
      <c r="AG35" s="28"/>
      <c r="AH35" s="47"/>
      <c r="AI35" s="50"/>
    </row>
    <row r="36" spans="1:54" ht="15" customHeight="1"/>
    <row r="37" spans="1:54" ht="15" customHeight="1">
      <c r="C37" s="1" t="s">
        <v>55</v>
      </c>
    </row>
    <row r="38" spans="1:54" ht="15" customHeight="1">
      <c r="D38" s="1" t="s">
        <v>52</v>
      </c>
      <c r="AP38" s="61"/>
    </row>
    <row r="39" spans="1:54" ht="39.75" customHeight="1">
      <c r="E39" s="12" t="s">
        <v>126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M39" s="54" t="s">
        <v>15</v>
      </c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 t="s">
        <v>75</v>
      </c>
      <c r="AZ39" s="56"/>
      <c r="BA39" s="56"/>
      <c r="BB39" s="56"/>
    </row>
    <row r="40" spans="1:54" ht="41.25" customHeight="1">
      <c r="E40" s="14" t="s">
        <v>173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M40" s="55" t="s">
        <v>3</v>
      </c>
      <c r="AN40" s="55">
        <v>1</v>
      </c>
      <c r="AO40" s="55">
        <v>2</v>
      </c>
      <c r="AP40" s="55">
        <v>3</v>
      </c>
      <c r="AQ40" s="55">
        <v>4</v>
      </c>
      <c r="AR40" s="55">
        <v>5</v>
      </c>
      <c r="AS40" s="55">
        <v>6</v>
      </c>
      <c r="AT40" s="55">
        <v>7</v>
      </c>
      <c r="AU40" s="55">
        <v>8</v>
      </c>
      <c r="AV40" s="55">
        <v>9</v>
      </c>
      <c r="AW40" s="55">
        <v>10</v>
      </c>
      <c r="AX40" s="55">
        <v>11</v>
      </c>
      <c r="AY40" s="55">
        <v>12</v>
      </c>
    </row>
    <row r="41" spans="1:54" ht="15" customHeight="1">
      <c r="A41" s="11"/>
      <c r="AM41" s="55" t="s">
        <v>11</v>
      </c>
      <c r="AN41" s="57">
        <v>115492.70000000001</v>
      </c>
      <c r="AO41" s="57">
        <v>105890.39999999998</v>
      </c>
      <c r="AP41" s="57">
        <v>116408.29999999999</v>
      </c>
      <c r="AQ41" s="57">
        <v>101875.6</v>
      </c>
      <c r="AR41" s="57">
        <v>108083.4</v>
      </c>
      <c r="AS41" s="57">
        <v>98746.9</v>
      </c>
      <c r="AT41" s="59">
        <v>93186.7</v>
      </c>
      <c r="AU41" s="57">
        <v>96812.799999999988</v>
      </c>
      <c r="AV41" s="57">
        <v>110525.7</v>
      </c>
      <c r="AW41" s="57">
        <v>129136.20000000001</v>
      </c>
      <c r="AX41" s="57">
        <v>129117</v>
      </c>
      <c r="AY41" s="59">
        <v>144348.20000000001</v>
      </c>
      <c r="BA41" s="64">
        <f>SUM(AN41:AZ41)</f>
        <v>1349623.9</v>
      </c>
    </row>
    <row r="42" spans="1:54" ht="15" customHeight="1">
      <c r="A42" s="11"/>
      <c r="AM42" s="55" t="s">
        <v>74</v>
      </c>
      <c r="AN42" s="58">
        <v>777.11697795618238</v>
      </c>
      <c r="AO42" s="58">
        <v>755.44256136533636</v>
      </c>
      <c r="AP42" s="58">
        <v>706.24659066406787</v>
      </c>
      <c r="AQ42" s="58">
        <v>699.88101174373446</v>
      </c>
      <c r="AR42" s="58">
        <v>697.45287435443379</v>
      </c>
      <c r="AS42" s="58">
        <v>678.86112880505618</v>
      </c>
      <c r="AT42" s="62">
        <v>676.76088969777879</v>
      </c>
      <c r="AU42" s="58">
        <v>685.25952146823568</v>
      </c>
      <c r="AV42" s="58">
        <v>717.96384913192139</v>
      </c>
      <c r="AW42" s="58">
        <v>728.53872113319107</v>
      </c>
      <c r="AX42" s="58">
        <v>738.11032629320698</v>
      </c>
      <c r="AY42" s="62">
        <v>781.58953142470773</v>
      </c>
    </row>
    <row r="43" spans="1:54" ht="15" customHeight="1">
      <c r="A43" s="11"/>
      <c r="AM43" s="54" t="s">
        <v>17</v>
      </c>
    </row>
    <row r="44" spans="1:54" ht="15" customHeight="1">
      <c r="A44" s="11"/>
      <c r="AM44" s="55" t="s">
        <v>3</v>
      </c>
      <c r="AN44" s="55">
        <v>1</v>
      </c>
      <c r="AO44" s="55">
        <v>2</v>
      </c>
      <c r="AP44" s="55">
        <v>3</v>
      </c>
      <c r="AQ44" s="55">
        <v>4</v>
      </c>
      <c r="AR44" s="55">
        <v>5</v>
      </c>
      <c r="AS44" s="55">
        <v>6</v>
      </c>
      <c r="AT44" s="55">
        <v>7</v>
      </c>
      <c r="AU44" s="55">
        <v>8</v>
      </c>
      <c r="AV44" s="55">
        <v>9</v>
      </c>
      <c r="AW44" s="55">
        <v>10</v>
      </c>
      <c r="AX44" s="55">
        <v>11</v>
      </c>
      <c r="AY44" s="55">
        <v>12</v>
      </c>
    </row>
    <row r="45" spans="1:54" ht="15" customHeight="1">
      <c r="A45" s="11"/>
      <c r="AM45" s="55" t="s">
        <v>11</v>
      </c>
      <c r="AN45" s="57">
        <v>58268.5</v>
      </c>
      <c r="AO45" s="57">
        <v>61924.92</v>
      </c>
      <c r="AP45" s="59">
        <v>70063.72</v>
      </c>
      <c r="AQ45" s="57">
        <v>58407.16</v>
      </c>
      <c r="AR45" s="57">
        <v>55205.64</v>
      </c>
      <c r="AS45" s="57">
        <v>51005.88</v>
      </c>
      <c r="AT45" s="59">
        <v>44925.68</v>
      </c>
      <c r="AU45" s="57">
        <v>48099.42</v>
      </c>
      <c r="AV45" s="57">
        <v>53974.56</v>
      </c>
      <c r="AW45" s="57">
        <v>59564.36</v>
      </c>
      <c r="AX45" s="57">
        <v>60802.899999999994</v>
      </c>
      <c r="AY45" s="57">
        <v>53428.04</v>
      </c>
      <c r="AZ45" s="64"/>
      <c r="BA45" s="64">
        <f>SUM(AN45:AZ45)</f>
        <v>675670.78</v>
      </c>
    </row>
    <row r="46" spans="1:54" ht="15" customHeight="1">
      <c r="A46" s="11"/>
      <c r="AM46" s="55" t="s">
        <v>44</v>
      </c>
      <c r="AN46" s="59">
        <v>365.23052764358101</v>
      </c>
      <c r="AO46" s="57">
        <v>365.56552677015975</v>
      </c>
      <c r="AP46" s="57">
        <v>356.17143936976225</v>
      </c>
      <c r="AQ46" s="57">
        <v>385.30402779385264</v>
      </c>
      <c r="AR46" s="57">
        <v>400.38479764024112</v>
      </c>
      <c r="AS46" s="57">
        <v>389.33756264963961</v>
      </c>
      <c r="AT46" s="57">
        <v>373.71679182151502</v>
      </c>
      <c r="AU46" s="57">
        <v>370.93050186467946</v>
      </c>
      <c r="AV46" s="57">
        <v>383.92837292235453</v>
      </c>
      <c r="AW46" s="57">
        <v>373.15152886726224</v>
      </c>
      <c r="AX46" s="59">
        <v>390.40935547482115</v>
      </c>
      <c r="AY46" s="57">
        <v>425.37295023362265</v>
      </c>
      <c r="AZ46" s="64"/>
      <c r="BA46" s="64"/>
    </row>
    <row r="47" spans="1:54" ht="15" customHeight="1">
      <c r="A47" s="11"/>
      <c r="AM47" s="54" t="s">
        <v>18</v>
      </c>
    </row>
    <row r="48" spans="1:54" ht="15" customHeight="1">
      <c r="A48" s="11"/>
      <c r="AM48" s="55" t="s">
        <v>3</v>
      </c>
      <c r="AN48" s="55">
        <v>1</v>
      </c>
      <c r="AO48" s="55">
        <v>2</v>
      </c>
      <c r="AP48" s="55">
        <v>3</v>
      </c>
      <c r="AQ48" s="55">
        <v>4</v>
      </c>
      <c r="AR48" s="55">
        <v>5</v>
      </c>
      <c r="AS48" s="55">
        <v>6</v>
      </c>
      <c r="AT48" s="55">
        <v>7</v>
      </c>
      <c r="AU48" s="55">
        <v>8</v>
      </c>
      <c r="AV48" s="55">
        <v>9</v>
      </c>
      <c r="AW48" s="55">
        <v>10</v>
      </c>
      <c r="AX48" s="55">
        <v>11</v>
      </c>
      <c r="AY48" s="55">
        <v>12</v>
      </c>
    </row>
    <row r="49" spans="1:53" ht="15" customHeight="1">
      <c r="A49" s="11"/>
      <c r="AM49" s="55" t="s">
        <v>11</v>
      </c>
      <c r="AN49" s="57">
        <v>147343.91999999998</v>
      </c>
      <c r="AO49" s="59">
        <v>127921.04</v>
      </c>
      <c r="AP49" s="57">
        <v>119936.43999999999</v>
      </c>
      <c r="AQ49" s="57">
        <v>97926.87999999999</v>
      </c>
      <c r="AR49" s="57">
        <v>78123.08</v>
      </c>
      <c r="AS49" s="59">
        <v>50558.64</v>
      </c>
      <c r="AT49" s="57">
        <v>50038.4</v>
      </c>
      <c r="AU49" s="57">
        <v>61200.5</v>
      </c>
      <c r="AV49" s="57">
        <v>87773.44</v>
      </c>
      <c r="AW49" s="57">
        <v>130696.76</v>
      </c>
      <c r="AX49" s="57">
        <v>146098.68</v>
      </c>
      <c r="AY49" s="57">
        <v>197237.48</v>
      </c>
      <c r="BA49" s="1">
        <f>SUM(AN49:AZ49)</f>
        <v>1294855.26</v>
      </c>
    </row>
    <row r="50" spans="1:53" ht="15" customHeight="1">
      <c r="D50" s="1" t="s">
        <v>58</v>
      </c>
      <c r="AM50" s="55" t="s">
        <v>44</v>
      </c>
      <c r="AN50" s="58">
        <v>310.62812092959115</v>
      </c>
      <c r="AO50" s="58">
        <v>293.90610801788353</v>
      </c>
      <c r="AP50" s="58">
        <v>285.81018412752627</v>
      </c>
      <c r="AQ50" s="58">
        <v>286.60052275738798</v>
      </c>
      <c r="AR50" s="58">
        <v>300.39865299729604</v>
      </c>
      <c r="AS50" s="62">
        <v>298.96059308557352</v>
      </c>
      <c r="AT50" s="58">
        <v>298.84936368868711</v>
      </c>
      <c r="AU50" s="58">
        <v>290.5492111992549</v>
      </c>
      <c r="AV50" s="58">
        <v>297.01388028086853</v>
      </c>
      <c r="AW50" s="58">
        <v>288.46292746660288</v>
      </c>
      <c r="AX50" s="58">
        <v>286.69953760020286</v>
      </c>
      <c r="AY50" s="58">
        <v>293.42155456457868</v>
      </c>
    </row>
    <row r="51" spans="1:53" ht="37.5" customHeight="1">
      <c r="E51" s="12" t="s">
        <v>159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M51" s="54" t="s">
        <v>19</v>
      </c>
    </row>
    <row r="52" spans="1:53" ht="23.25" customHeight="1">
      <c r="E52" s="13" t="s">
        <v>121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M52" s="55" t="s">
        <v>3</v>
      </c>
      <c r="AN52" s="55">
        <v>1</v>
      </c>
      <c r="AO52" s="55">
        <v>2</v>
      </c>
      <c r="AP52" s="55">
        <v>3</v>
      </c>
      <c r="AQ52" s="55">
        <v>4</v>
      </c>
      <c r="AR52" s="55">
        <v>5</v>
      </c>
      <c r="AS52" s="55">
        <v>6</v>
      </c>
      <c r="AT52" s="55">
        <v>7</v>
      </c>
      <c r="AU52" s="55">
        <v>8</v>
      </c>
      <c r="AV52" s="55">
        <v>9</v>
      </c>
      <c r="AW52" s="55">
        <v>10</v>
      </c>
      <c r="AX52" s="55">
        <v>11</v>
      </c>
      <c r="AY52" s="55">
        <v>12</v>
      </c>
    </row>
    <row r="53" spans="1:53" s="1" customFormat="1" ht="15" customHeight="1">
      <c r="A53" s="10"/>
      <c r="C53" s="1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</row>
    <row r="54" spans="1:53" ht="15" customHeight="1">
      <c r="AM54" s="55" t="s">
        <v>11</v>
      </c>
      <c r="AN54" s="57">
        <v>691</v>
      </c>
      <c r="AO54" s="57">
        <v>855</v>
      </c>
      <c r="AP54" s="57">
        <v>755</v>
      </c>
      <c r="AQ54" s="57">
        <v>678</v>
      </c>
      <c r="AR54" s="57">
        <v>516</v>
      </c>
      <c r="AS54" s="57">
        <v>562</v>
      </c>
      <c r="AT54" s="57">
        <v>300</v>
      </c>
      <c r="AU54" s="57">
        <v>153</v>
      </c>
      <c r="AV54" s="57">
        <v>463.8</v>
      </c>
      <c r="AW54" s="57">
        <v>988</v>
      </c>
      <c r="AX54" s="57">
        <v>903</v>
      </c>
      <c r="AY54" s="57">
        <v>3482</v>
      </c>
      <c r="BA54" s="1">
        <f>SUM(AZ54:AZ54)</f>
        <v>0</v>
      </c>
    </row>
    <row r="55" spans="1:53" ht="15" customHeight="1">
      <c r="A55" s="11"/>
      <c r="AM55" s="55" t="s">
        <v>44</v>
      </c>
      <c r="AN55" s="57">
        <v>913.80897250361795</v>
      </c>
      <c r="AO55" s="57">
        <v>981.75672514619885</v>
      </c>
      <c r="AP55" s="57">
        <v>937.34039735099338</v>
      </c>
      <c r="AQ55" s="57">
        <v>862.35398230088492</v>
      </c>
      <c r="AR55" s="57">
        <v>713.62403100775191</v>
      </c>
      <c r="AS55" s="57">
        <v>798.51957295373666</v>
      </c>
      <c r="AT55" s="57">
        <v>878.01333333333332</v>
      </c>
      <c r="AU55" s="57">
        <v>901.51633986928107</v>
      </c>
      <c r="AV55" s="57">
        <v>862.28546787408368</v>
      </c>
      <c r="AW55" s="57">
        <v>834.31983805668017</v>
      </c>
      <c r="AX55" s="57">
        <v>842.68438538205976</v>
      </c>
      <c r="AY55" s="57">
        <v>953.19069500287196</v>
      </c>
    </row>
    <row r="56" spans="1:53" ht="15" customHeight="1">
      <c r="A56" s="11"/>
      <c r="AM56" s="54" t="s">
        <v>16</v>
      </c>
    </row>
    <row r="57" spans="1:53" ht="15" customHeight="1">
      <c r="A57" s="11"/>
      <c r="AM57" s="55" t="s">
        <v>3</v>
      </c>
      <c r="AN57" s="55">
        <v>1</v>
      </c>
      <c r="AO57" s="55">
        <v>2</v>
      </c>
      <c r="AP57" s="55">
        <v>3</v>
      </c>
      <c r="AQ57" s="55">
        <v>4</v>
      </c>
      <c r="AR57" s="55">
        <v>5</v>
      </c>
      <c r="AS57" s="55">
        <v>6</v>
      </c>
      <c r="AT57" s="55">
        <v>7</v>
      </c>
      <c r="AU57" s="55">
        <v>8</v>
      </c>
      <c r="AV57" s="55">
        <v>9</v>
      </c>
      <c r="AW57" s="55">
        <v>10</v>
      </c>
      <c r="AX57" s="55">
        <v>11</v>
      </c>
      <c r="AY57" s="55">
        <v>12</v>
      </c>
    </row>
    <row r="58" spans="1:53" ht="15" customHeight="1">
      <c r="A58" s="11"/>
      <c r="AM58" s="55" t="s">
        <v>11</v>
      </c>
      <c r="AN58" s="57">
        <v>2721.45</v>
      </c>
      <c r="AO58" s="57">
        <v>2750.45</v>
      </c>
      <c r="AP58" s="57">
        <v>2869.5</v>
      </c>
      <c r="AQ58" s="57">
        <v>2808.3999999999996</v>
      </c>
      <c r="AR58" s="57">
        <v>2552.15</v>
      </c>
      <c r="AS58" s="57">
        <v>2415.75</v>
      </c>
      <c r="AT58" s="57">
        <v>2649.15</v>
      </c>
      <c r="AU58" s="57">
        <v>2542.3000000000002</v>
      </c>
      <c r="AV58" s="57">
        <v>3931.1000000000004</v>
      </c>
      <c r="AW58" s="57">
        <v>3438.9</v>
      </c>
      <c r="AX58" s="57">
        <v>1937</v>
      </c>
      <c r="AY58" s="57">
        <v>640.9</v>
      </c>
      <c r="BA58" s="65">
        <f>SUM(AN58:AZ58)</f>
        <v>31257.050000000003</v>
      </c>
    </row>
    <row r="59" spans="1:53" ht="15" customHeight="1">
      <c r="A59" s="11"/>
      <c r="AM59" s="55" t="s">
        <v>44</v>
      </c>
      <c r="AN59" s="57">
        <v>1233.2319168090542</v>
      </c>
      <c r="AO59" s="57">
        <v>1251.1407224272393</v>
      </c>
      <c r="AP59" s="57">
        <v>1252.8949294302142</v>
      </c>
      <c r="AQ59" s="57">
        <v>1293.0764848312208</v>
      </c>
      <c r="AR59" s="57">
        <v>1291.3723723135395</v>
      </c>
      <c r="AS59" s="57">
        <v>1287.2279830280452</v>
      </c>
      <c r="AT59" s="57">
        <v>1254.8957212690864</v>
      </c>
      <c r="AU59" s="57">
        <v>1237.1600519214883</v>
      </c>
      <c r="AV59" s="57">
        <v>1164.2751392739945</v>
      </c>
      <c r="AW59" s="57">
        <v>1344.8381749978191</v>
      </c>
      <c r="AX59" s="57">
        <v>1316.4321115126484</v>
      </c>
      <c r="AY59" s="57">
        <v>1337.1633640193479</v>
      </c>
    </row>
    <row r="60" spans="1:53" ht="15" customHeight="1">
      <c r="A60" s="11"/>
      <c r="AM60" s="54" t="s">
        <v>10</v>
      </c>
    </row>
    <row r="61" spans="1:53" ht="15" customHeight="1">
      <c r="A61" s="11"/>
      <c r="AM61" s="55" t="s">
        <v>3</v>
      </c>
      <c r="AN61" s="55">
        <v>1</v>
      </c>
      <c r="AO61" s="55">
        <v>2</v>
      </c>
      <c r="AP61" s="55">
        <v>3</v>
      </c>
      <c r="AQ61" s="55">
        <v>4</v>
      </c>
      <c r="AR61" s="55">
        <v>5</v>
      </c>
      <c r="AS61" s="55">
        <v>6</v>
      </c>
      <c r="AT61" s="55">
        <v>7</v>
      </c>
      <c r="AU61" s="55">
        <v>8</v>
      </c>
      <c r="AV61" s="55">
        <v>9</v>
      </c>
      <c r="AW61" s="55">
        <v>10</v>
      </c>
      <c r="AX61" s="55">
        <v>11</v>
      </c>
      <c r="AY61" s="55">
        <v>12</v>
      </c>
    </row>
    <row r="62" spans="1:53" ht="15" customHeight="1">
      <c r="A62" s="11"/>
      <c r="AM62" s="55" t="s">
        <v>11</v>
      </c>
      <c r="AN62" s="57">
        <v>78685</v>
      </c>
      <c r="AO62" s="57">
        <v>77195.2</v>
      </c>
      <c r="AP62" s="57">
        <v>77242.8</v>
      </c>
      <c r="AQ62" s="57">
        <v>78616.3</v>
      </c>
      <c r="AR62" s="57">
        <v>66052.899999999994</v>
      </c>
      <c r="AS62" s="57">
        <v>78681.2</v>
      </c>
      <c r="AT62" s="57">
        <v>63380.2</v>
      </c>
      <c r="AU62" s="57">
        <v>80702.5</v>
      </c>
      <c r="AV62" s="57">
        <v>103621.26</v>
      </c>
      <c r="AW62" s="57">
        <v>101825</v>
      </c>
      <c r="AX62" s="57">
        <v>101745.05</v>
      </c>
      <c r="AY62" s="57">
        <v>92158.4</v>
      </c>
      <c r="BA62" s="66">
        <f>SUM(AN62:AZ62)</f>
        <v>999905.81</v>
      </c>
    </row>
    <row r="63" spans="1:53" ht="15" customHeight="1">
      <c r="A63" s="11"/>
      <c r="AM63" s="55" t="s">
        <v>44</v>
      </c>
      <c r="AN63" s="58">
        <v>677.11993391370652</v>
      </c>
      <c r="AO63" s="58">
        <v>649.39961292930138</v>
      </c>
      <c r="AP63" s="58">
        <v>640.70200717736793</v>
      </c>
      <c r="AQ63" s="58">
        <v>574.6688155000935</v>
      </c>
      <c r="AR63" s="58">
        <v>566.73252801920887</v>
      </c>
      <c r="AS63" s="58">
        <v>496.07381432921716</v>
      </c>
      <c r="AT63" s="58">
        <v>481.32446726264669</v>
      </c>
      <c r="AU63" s="58">
        <v>482.35708930950096</v>
      </c>
      <c r="AV63" s="58">
        <v>641.40984195714282</v>
      </c>
      <c r="AW63" s="58">
        <v>719.45659710287259</v>
      </c>
      <c r="AX63" s="58">
        <v>854.98260603341384</v>
      </c>
      <c r="AY63" s="58">
        <v>836.95387506727548</v>
      </c>
    </row>
    <row r="64" spans="1:53" ht="15" customHeight="1">
      <c r="A64" s="11"/>
      <c r="D64" s="1" t="s">
        <v>60</v>
      </c>
      <c r="AM64" s="54" t="s">
        <v>22</v>
      </c>
    </row>
    <row r="65" spans="1:53" ht="30" customHeight="1">
      <c r="E65" s="12" t="s">
        <v>127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M65" s="55" t="s">
        <v>3</v>
      </c>
      <c r="AN65" s="55">
        <v>1</v>
      </c>
      <c r="AO65" s="55">
        <v>2</v>
      </c>
      <c r="AP65" s="55">
        <v>3</v>
      </c>
      <c r="AQ65" s="55">
        <v>4</v>
      </c>
      <c r="AR65" s="55">
        <v>5</v>
      </c>
      <c r="AS65" s="55">
        <v>6</v>
      </c>
      <c r="AT65" s="55">
        <v>7</v>
      </c>
      <c r="AU65" s="55">
        <v>8</v>
      </c>
      <c r="AV65" s="55">
        <v>9</v>
      </c>
      <c r="AW65" s="55">
        <v>10</v>
      </c>
      <c r="AX65" s="55">
        <v>11</v>
      </c>
      <c r="AY65" s="55">
        <v>12</v>
      </c>
    </row>
    <row r="66" spans="1:53" ht="24" customHeight="1">
      <c r="E66" s="12" t="s">
        <v>122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M66" s="55" t="s">
        <v>11</v>
      </c>
      <c r="AN66" s="57">
        <v>99755</v>
      </c>
      <c r="AO66" s="57">
        <v>127106</v>
      </c>
      <c r="AP66" s="57">
        <v>98795</v>
      </c>
      <c r="AQ66" s="57">
        <v>95765</v>
      </c>
      <c r="AR66" s="57">
        <v>83490</v>
      </c>
      <c r="AS66" s="57">
        <v>89282</v>
      </c>
      <c r="AT66" s="57">
        <v>82064</v>
      </c>
      <c r="AU66" s="57">
        <v>103748</v>
      </c>
      <c r="AV66" s="57">
        <v>123117</v>
      </c>
      <c r="AW66" s="57">
        <v>142709</v>
      </c>
      <c r="AX66" s="57">
        <v>140338</v>
      </c>
      <c r="AY66" s="57">
        <v>138228</v>
      </c>
      <c r="BA66" s="65">
        <f>SUM(AN66:AZ66)</f>
        <v>1324397</v>
      </c>
    </row>
    <row r="67" spans="1:53" s="1" customFormat="1" ht="15" customHeight="1">
      <c r="A67" s="10"/>
      <c r="C67" s="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M67" s="55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BA67" s="65"/>
    </row>
    <row r="68" spans="1:53" ht="15" customHeight="1">
      <c r="AM68" s="55" t="s">
        <v>44</v>
      </c>
      <c r="AN68" s="58">
        <v>600.47289860157389</v>
      </c>
      <c r="AO68" s="58">
        <v>549.61623369471147</v>
      </c>
      <c r="AP68" s="58">
        <v>565.71313325573158</v>
      </c>
      <c r="AQ68" s="58">
        <v>527.52276927896412</v>
      </c>
      <c r="AR68" s="58">
        <v>527.42618277638041</v>
      </c>
      <c r="AS68" s="58">
        <v>495.88808494433368</v>
      </c>
      <c r="AT68" s="58">
        <v>406.42288945213494</v>
      </c>
      <c r="AU68" s="58">
        <v>394.0937560242125</v>
      </c>
      <c r="AV68" s="58">
        <v>562.7718430436089</v>
      </c>
      <c r="AW68" s="58">
        <v>572.32448549145465</v>
      </c>
      <c r="AX68" s="58">
        <v>730.31649303823622</v>
      </c>
      <c r="AY68" s="58">
        <v>784.61834794687036</v>
      </c>
    </row>
    <row r="69" spans="1:53" ht="15" customHeight="1">
      <c r="AM69" s="54" t="s">
        <v>23</v>
      </c>
    </row>
    <row r="70" spans="1:53" ht="15" customHeight="1">
      <c r="A70" s="11"/>
      <c r="AM70" s="55" t="s">
        <v>3</v>
      </c>
      <c r="AN70" s="55">
        <v>1</v>
      </c>
      <c r="AO70" s="55">
        <v>2</v>
      </c>
      <c r="AP70" s="55">
        <v>3</v>
      </c>
      <c r="AQ70" s="55">
        <v>4</v>
      </c>
      <c r="AR70" s="55">
        <v>5</v>
      </c>
      <c r="AS70" s="55">
        <v>6</v>
      </c>
      <c r="AT70" s="55">
        <v>7</v>
      </c>
      <c r="AU70" s="55">
        <v>8</v>
      </c>
      <c r="AV70" s="55">
        <v>9</v>
      </c>
      <c r="AW70" s="55">
        <v>10</v>
      </c>
      <c r="AX70" s="55">
        <v>11</v>
      </c>
      <c r="AY70" s="55">
        <v>12</v>
      </c>
    </row>
    <row r="71" spans="1:53" ht="15" customHeight="1">
      <c r="A71" s="11"/>
      <c r="AM71" s="55" t="s">
        <v>11</v>
      </c>
      <c r="AN71" s="57">
        <v>23530.8</v>
      </c>
      <c r="AO71" s="57">
        <v>27782.4</v>
      </c>
      <c r="AP71" s="57">
        <v>24619.8</v>
      </c>
      <c r="AQ71" s="57">
        <v>28870.6</v>
      </c>
      <c r="AR71" s="57">
        <v>26582.6</v>
      </c>
      <c r="AS71" s="57">
        <v>24019</v>
      </c>
      <c r="AT71" s="57">
        <v>23350.2</v>
      </c>
      <c r="AU71" s="57">
        <v>23854.6</v>
      </c>
      <c r="AV71" s="57">
        <v>28502.5</v>
      </c>
      <c r="AW71" s="57">
        <v>31191</v>
      </c>
      <c r="AX71" s="57">
        <v>36777.4</v>
      </c>
      <c r="AY71" s="57">
        <v>24393.4</v>
      </c>
      <c r="BA71" s="66">
        <f>SUM(AN71:AZ71)</f>
        <v>323474.30000000005</v>
      </c>
    </row>
    <row r="72" spans="1:53" ht="15" customHeight="1">
      <c r="A72" s="11"/>
      <c r="AM72" s="55" t="s">
        <v>44</v>
      </c>
      <c r="AN72" s="58">
        <v>582.22984343923713</v>
      </c>
      <c r="AO72" s="58">
        <v>544.50547828841275</v>
      </c>
      <c r="AP72" s="58">
        <v>580.66454642198562</v>
      </c>
      <c r="AQ72" s="58">
        <v>570.98574328209327</v>
      </c>
      <c r="AR72" s="58">
        <v>563.59479509152607</v>
      </c>
      <c r="AS72" s="58">
        <v>561.69844706274205</v>
      </c>
      <c r="AT72" s="58">
        <v>540.45151647523357</v>
      </c>
      <c r="AU72" s="58">
        <v>560.18252244850055</v>
      </c>
      <c r="AV72" s="58">
        <v>629.89513200596434</v>
      </c>
      <c r="AW72" s="58">
        <v>564.67000096181596</v>
      </c>
      <c r="AX72" s="58">
        <v>654.2560104846998</v>
      </c>
      <c r="AY72" s="58">
        <v>761.24025351119565</v>
      </c>
    </row>
    <row r="73" spans="1:53" ht="15" customHeight="1">
      <c r="A73" s="11"/>
      <c r="AM73" s="54" t="s">
        <v>31</v>
      </c>
    </row>
    <row r="74" spans="1:53" ht="15" customHeight="1">
      <c r="A74" s="11"/>
      <c r="AM74" s="55" t="s">
        <v>3</v>
      </c>
      <c r="AN74" s="55">
        <v>1</v>
      </c>
      <c r="AO74" s="55">
        <v>2</v>
      </c>
      <c r="AP74" s="55">
        <v>3</v>
      </c>
      <c r="AQ74" s="55">
        <v>4</v>
      </c>
      <c r="AR74" s="55">
        <v>5</v>
      </c>
      <c r="AS74" s="55">
        <v>6</v>
      </c>
      <c r="AT74" s="55">
        <v>7</v>
      </c>
      <c r="AU74" s="55">
        <v>8</v>
      </c>
      <c r="AV74" s="55">
        <v>9</v>
      </c>
      <c r="AW74" s="55">
        <v>10</v>
      </c>
      <c r="AX74" s="55">
        <v>11</v>
      </c>
      <c r="AY74" s="55">
        <v>12</v>
      </c>
    </row>
    <row r="75" spans="1:53" ht="15" customHeight="1">
      <c r="A75" s="11"/>
      <c r="AM75" s="55" t="s">
        <v>11</v>
      </c>
      <c r="AN75" s="57">
        <v>0</v>
      </c>
      <c r="AO75" s="57">
        <v>8.26</v>
      </c>
      <c r="AP75" s="57">
        <v>0</v>
      </c>
      <c r="AQ75" s="57">
        <v>0</v>
      </c>
      <c r="AR75" s="57">
        <v>2.1</v>
      </c>
      <c r="AS75" s="57">
        <v>0</v>
      </c>
      <c r="AT75" s="57">
        <v>37.5</v>
      </c>
      <c r="AU75" s="57">
        <v>0</v>
      </c>
      <c r="AV75" s="57">
        <v>0</v>
      </c>
      <c r="AW75" s="57">
        <v>4.5</v>
      </c>
      <c r="AX75" s="57">
        <v>9</v>
      </c>
      <c r="AY75" s="57">
        <v>24</v>
      </c>
      <c r="BA75" s="65">
        <f>SUM(AN75:AZ75)</f>
        <v>85.36</v>
      </c>
    </row>
    <row r="76" spans="1:53" ht="15" customHeight="1">
      <c r="A76" s="11"/>
      <c r="AM76" s="55" t="s">
        <v>44</v>
      </c>
      <c r="AN76" s="57"/>
      <c r="AO76" s="57">
        <v>2142.8571428571431</v>
      </c>
      <c r="AP76" s="57"/>
      <c r="AQ76" s="57"/>
      <c r="AR76" s="57">
        <v>2142.8571428571427</v>
      </c>
      <c r="AS76" s="57"/>
      <c r="AT76" s="57">
        <v>2293.3333333333335</v>
      </c>
      <c r="AU76" s="57"/>
      <c r="AV76" s="57"/>
      <c r="AW76" s="57">
        <v>2333.3333333333335</v>
      </c>
      <c r="AX76" s="57">
        <v>2288.8888888888887</v>
      </c>
      <c r="AY76" s="57">
        <v>2320.8333333333335</v>
      </c>
    </row>
    <row r="77" spans="1:53" ht="15" customHeight="1">
      <c r="A77" s="11"/>
      <c r="AM77" s="54" t="s">
        <v>33</v>
      </c>
    </row>
    <row r="78" spans="1:53" ht="15" customHeight="1">
      <c r="A78" s="11"/>
      <c r="D78" s="1" t="s">
        <v>61</v>
      </c>
      <c r="AM78" s="55" t="s">
        <v>3</v>
      </c>
      <c r="AN78" s="55">
        <v>1</v>
      </c>
      <c r="AO78" s="55">
        <v>2</v>
      </c>
      <c r="AP78" s="55">
        <v>3</v>
      </c>
      <c r="AQ78" s="55">
        <v>4</v>
      </c>
      <c r="AR78" s="55">
        <v>5</v>
      </c>
      <c r="AS78" s="55">
        <v>6</v>
      </c>
      <c r="AT78" s="55">
        <v>7</v>
      </c>
      <c r="AU78" s="55">
        <v>8</v>
      </c>
      <c r="AV78" s="55">
        <v>9</v>
      </c>
      <c r="AW78" s="55">
        <v>10</v>
      </c>
      <c r="AX78" s="55">
        <v>11</v>
      </c>
      <c r="AY78" s="55">
        <v>12</v>
      </c>
    </row>
    <row r="79" spans="1:53" ht="31.5" customHeight="1">
      <c r="A79" s="11"/>
      <c r="E79" s="12" t="s">
        <v>130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M79" s="55" t="s">
        <v>11</v>
      </c>
      <c r="AN79" s="57">
        <v>1</v>
      </c>
      <c r="AO79" s="57">
        <v>2.2000000000000002</v>
      </c>
      <c r="AP79" s="57">
        <v>2</v>
      </c>
      <c r="AQ79" s="57">
        <v>2.92</v>
      </c>
      <c r="AR79" s="57">
        <v>2.2000000000000002</v>
      </c>
      <c r="AS79" s="57">
        <v>2</v>
      </c>
      <c r="AT79" s="57">
        <v>1</v>
      </c>
      <c r="AU79" s="57">
        <v>2.12</v>
      </c>
      <c r="AV79" s="57">
        <v>1</v>
      </c>
      <c r="AW79" s="57">
        <v>1</v>
      </c>
      <c r="AX79" s="57">
        <v>3.2</v>
      </c>
      <c r="AY79" s="57">
        <v>2</v>
      </c>
      <c r="BA79" s="65">
        <f>SUM(AN79:AZ79)</f>
        <v>22.64</v>
      </c>
    </row>
    <row r="80" spans="1:53" ht="21" customHeight="1">
      <c r="E80" s="12" t="s">
        <v>144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M80" s="55" t="s">
        <v>44</v>
      </c>
      <c r="AN80" s="57">
        <v>10368</v>
      </c>
      <c r="AO80" s="57">
        <v>9621.8181818181802</v>
      </c>
      <c r="AP80" s="57">
        <v>9909</v>
      </c>
      <c r="AQ80" s="57">
        <v>13723.972602739726</v>
      </c>
      <c r="AR80" s="57">
        <v>14743.636363636362</v>
      </c>
      <c r="AS80" s="57">
        <v>10059</v>
      </c>
      <c r="AT80" s="57">
        <v>10368</v>
      </c>
      <c r="AU80" s="57">
        <v>10079.245283018867</v>
      </c>
      <c r="AV80" s="57">
        <v>10368</v>
      </c>
      <c r="AW80" s="57">
        <v>20736</v>
      </c>
      <c r="AX80" s="57">
        <v>9818.125</v>
      </c>
      <c r="AY80" s="57">
        <v>15228</v>
      </c>
      <c r="AZ80" s="1">
        <v>11696</v>
      </c>
    </row>
    <row r="81" spans="1:53" s="1" customFormat="1" ht="15" customHeight="1">
      <c r="A81" s="10"/>
      <c r="C81" s="1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</row>
    <row r="82" spans="1:53" ht="15" customHeight="1">
      <c r="AM82" s="54" t="s">
        <v>35</v>
      </c>
    </row>
    <row r="83" spans="1:53" ht="15" customHeight="1">
      <c r="AM83" s="55" t="s">
        <v>3</v>
      </c>
      <c r="AN83" s="55">
        <v>1</v>
      </c>
      <c r="AO83" s="55">
        <v>2</v>
      </c>
      <c r="AP83" s="55">
        <v>3</v>
      </c>
      <c r="AQ83" s="55">
        <v>4</v>
      </c>
      <c r="AR83" s="55">
        <v>5</v>
      </c>
      <c r="AS83" s="55">
        <v>6</v>
      </c>
      <c r="AT83" s="55">
        <v>7</v>
      </c>
      <c r="AU83" s="55">
        <v>8</v>
      </c>
      <c r="AV83" s="55">
        <v>9</v>
      </c>
      <c r="AW83" s="55">
        <v>10</v>
      </c>
      <c r="AX83" s="55">
        <v>11</v>
      </c>
      <c r="AY83" s="55">
        <v>12</v>
      </c>
    </row>
    <row r="84" spans="1:53" ht="15" customHeight="1">
      <c r="AM84" s="55" t="s">
        <v>11</v>
      </c>
      <c r="AN84" s="57">
        <v>323</v>
      </c>
      <c r="AO84" s="57">
        <v>345</v>
      </c>
      <c r="AP84" s="57">
        <v>392</v>
      </c>
      <c r="AQ84" s="57">
        <v>386</v>
      </c>
      <c r="AR84" s="57">
        <v>382</v>
      </c>
      <c r="AS84" s="57">
        <v>388.4</v>
      </c>
      <c r="AT84" s="57">
        <v>464.4</v>
      </c>
      <c r="AU84" s="57">
        <v>358</v>
      </c>
      <c r="AV84" s="57">
        <v>361</v>
      </c>
      <c r="AW84" s="57">
        <v>351</v>
      </c>
      <c r="AX84" s="57">
        <v>412</v>
      </c>
      <c r="AY84" s="57">
        <v>532</v>
      </c>
      <c r="BA84" s="65">
        <f>SUM(AN84:AZ84)</f>
        <v>4694.8</v>
      </c>
    </row>
    <row r="85" spans="1:53" ht="15" customHeight="1">
      <c r="A85" s="11"/>
      <c r="AM85" s="55" t="s">
        <v>44</v>
      </c>
      <c r="AN85" s="57">
        <v>1560.4272445820434</v>
      </c>
      <c r="AO85" s="57">
        <v>1577.4782608695652</v>
      </c>
      <c r="AP85" s="57">
        <v>1568.7704081632653</v>
      </c>
      <c r="AQ85" s="57">
        <v>1564.538860103627</v>
      </c>
      <c r="AR85" s="57">
        <v>1561.0392670157069</v>
      </c>
      <c r="AS85" s="57">
        <v>1465.3604531410917</v>
      </c>
      <c r="AT85" s="57">
        <v>1355.5835486649441</v>
      </c>
      <c r="AU85" s="57">
        <v>1480.058659217877</v>
      </c>
      <c r="AV85" s="57">
        <v>1553.2520775623268</v>
      </c>
      <c r="AW85" s="57">
        <v>1565.0227920227919</v>
      </c>
      <c r="AX85" s="57">
        <v>1516.7912621359224</v>
      </c>
      <c r="AY85" s="57">
        <v>1586.484962406015</v>
      </c>
    </row>
    <row r="86" spans="1:53" ht="15" customHeight="1">
      <c r="A86" s="11"/>
      <c r="AM86" s="54" t="s">
        <v>38</v>
      </c>
      <c r="AP86" s="61"/>
    </row>
    <row r="87" spans="1:53" ht="15" customHeight="1">
      <c r="A87" s="11"/>
      <c r="AM87" s="55" t="s">
        <v>3</v>
      </c>
      <c r="AN87" s="55">
        <v>1</v>
      </c>
      <c r="AO87" s="55">
        <v>2</v>
      </c>
      <c r="AP87" s="55">
        <v>3</v>
      </c>
      <c r="AQ87" s="55">
        <v>4</v>
      </c>
      <c r="AR87" s="55">
        <v>5</v>
      </c>
      <c r="AS87" s="55">
        <v>6</v>
      </c>
      <c r="AT87" s="55">
        <v>7</v>
      </c>
      <c r="AU87" s="55">
        <v>8</v>
      </c>
      <c r="AV87" s="55">
        <v>9</v>
      </c>
      <c r="AW87" s="55">
        <v>10</v>
      </c>
      <c r="AX87" s="55">
        <v>11</v>
      </c>
      <c r="AY87" s="55">
        <v>12</v>
      </c>
    </row>
    <row r="88" spans="1:53" ht="15" customHeight="1">
      <c r="A88" s="11"/>
      <c r="AM88" s="55" t="s">
        <v>11</v>
      </c>
      <c r="AN88" s="57">
        <v>321</v>
      </c>
      <c r="AO88" s="57">
        <v>344</v>
      </c>
      <c r="AP88" s="57">
        <v>413.8</v>
      </c>
      <c r="AQ88" s="57">
        <v>327</v>
      </c>
      <c r="AR88" s="57">
        <v>51</v>
      </c>
      <c r="AS88" s="57">
        <v>51</v>
      </c>
      <c r="AT88" s="57">
        <v>39</v>
      </c>
      <c r="AU88" s="57">
        <v>21</v>
      </c>
      <c r="AV88" s="57">
        <v>39</v>
      </c>
      <c r="AW88" s="57">
        <v>336</v>
      </c>
      <c r="AX88" s="57">
        <v>558</v>
      </c>
      <c r="AY88" s="57">
        <v>563.6</v>
      </c>
      <c r="BA88" s="66">
        <f>SUM(AN88:AZ88)</f>
        <v>3064.4</v>
      </c>
    </row>
    <row r="89" spans="1:53" ht="15" customHeight="1">
      <c r="A89" s="11"/>
      <c r="AM89" s="55" t="s">
        <v>44</v>
      </c>
      <c r="AN89" s="57">
        <v>755.14018691588785</v>
      </c>
      <c r="AO89" s="57">
        <v>750.87209302325584</v>
      </c>
      <c r="AP89" s="57">
        <v>753.62493958434027</v>
      </c>
      <c r="AQ89" s="57">
        <v>755.04587155963304</v>
      </c>
      <c r="AR89" s="57">
        <v>782.35294117647061</v>
      </c>
      <c r="AS89" s="57">
        <v>800</v>
      </c>
      <c r="AT89" s="57">
        <v>800</v>
      </c>
      <c r="AU89" s="57">
        <v>800</v>
      </c>
      <c r="AV89" s="57">
        <v>800</v>
      </c>
      <c r="AW89" s="57">
        <v>743.75</v>
      </c>
      <c r="AX89" s="57">
        <v>726.07526881720435</v>
      </c>
      <c r="AY89" s="57">
        <v>751.02909865152583</v>
      </c>
    </row>
    <row r="90" spans="1:53" ht="15" customHeight="1">
      <c r="A90" s="11"/>
    </row>
    <row r="91" spans="1:53" ht="9.9499999999999993" customHeight="1">
      <c r="A91" s="11"/>
    </row>
    <row r="92" spans="1:53" ht="15" customHeight="1">
      <c r="A92" s="11"/>
      <c r="D92" s="1" t="s">
        <v>62</v>
      </c>
    </row>
    <row r="93" spans="1:53" ht="30" customHeight="1">
      <c r="A93" s="11"/>
      <c r="E93" s="12" t="s">
        <v>124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U93" s="63"/>
    </row>
    <row r="94" spans="1:53" ht="30" customHeight="1">
      <c r="A94" s="11"/>
      <c r="E94" s="15" t="s">
        <v>125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</row>
    <row r="95" spans="1:53" s="1" customFormat="1" ht="15" customHeight="1">
      <c r="A95" s="11"/>
      <c r="C95" s="1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</row>
    <row r="96" spans="1:53" ht="15" customHeight="1"/>
    <row r="97" spans="1:35" ht="15" customHeight="1"/>
    <row r="98" spans="1:35" ht="15" customHeight="1"/>
    <row r="99" spans="1:35" ht="15" customHeight="1"/>
    <row r="100" spans="1:35" ht="15" customHeight="1">
      <c r="A100" s="11"/>
    </row>
    <row r="101" spans="1:35" ht="15" customHeight="1">
      <c r="A101" s="11"/>
    </row>
    <row r="102" spans="1:35" ht="15" customHeight="1">
      <c r="A102" s="11"/>
    </row>
    <row r="103" spans="1:35" ht="15" customHeight="1">
      <c r="A103" s="11"/>
    </row>
    <row r="104" spans="1:35" ht="15" customHeight="1">
      <c r="A104" s="11"/>
    </row>
    <row r="105" spans="1:35" ht="15" customHeight="1">
      <c r="A105" s="11"/>
    </row>
    <row r="106" spans="1:35" ht="15" customHeight="1">
      <c r="A106" s="11"/>
      <c r="D106" s="1" t="s">
        <v>54</v>
      </c>
    </row>
    <row r="107" spans="1:35" ht="42" customHeight="1">
      <c r="A107" s="11"/>
      <c r="E107" s="12" t="s">
        <v>69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</row>
    <row r="108" spans="1:35" ht="30" customHeight="1">
      <c r="A108" s="11"/>
      <c r="E108" s="12" t="s">
        <v>138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</row>
    <row r="109" spans="1:35" s="1" customFormat="1" ht="15" customHeight="1">
      <c r="A109" s="11"/>
      <c r="C109" s="1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</row>
    <row r="110" spans="1:35" ht="15" customHeight="1">
      <c r="A110" s="11"/>
    </row>
    <row r="111" spans="1:35" ht="15" customHeight="1"/>
    <row r="112" spans="1:35" ht="15" customHeight="1"/>
    <row r="113" spans="1:35" ht="15" customHeight="1"/>
    <row r="114" spans="1:35" ht="15" customHeight="1"/>
    <row r="115" spans="1:35" ht="15" customHeight="1">
      <c r="A115" s="11"/>
    </row>
    <row r="116" spans="1:35" ht="15" customHeight="1">
      <c r="A116" s="11"/>
    </row>
    <row r="117" spans="1:35" ht="15" customHeight="1">
      <c r="A117" s="11"/>
    </row>
    <row r="118" spans="1:35" ht="15" customHeight="1">
      <c r="A118" s="11"/>
    </row>
    <row r="119" spans="1:35" ht="15" customHeight="1">
      <c r="A119" s="11"/>
    </row>
    <row r="120" spans="1:35" ht="9.9499999999999993" customHeight="1">
      <c r="A120" s="11"/>
    </row>
    <row r="121" spans="1:35" ht="15" customHeight="1">
      <c r="A121" s="11"/>
      <c r="D121" s="1" t="s">
        <v>63</v>
      </c>
    </row>
    <row r="122" spans="1:35" ht="39.75" customHeight="1">
      <c r="A122" s="11"/>
      <c r="E122" s="12" t="s">
        <v>129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</row>
    <row r="123" spans="1:35" ht="38.25" customHeight="1">
      <c r="A123" s="11"/>
      <c r="E123" s="16" t="s">
        <v>131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</row>
    <row r="124" spans="1:35" s="1" customFormat="1" ht="15" customHeight="1">
      <c r="A124" s="11"/>
      <c r="C124" s="1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</row>
    <row r="125" spans="1:35" ht="15" customHeight="1">
      <c r="A125" s="11"/>
    </row>
    <row r="126" spans="1:35" ht="15" customHeight="1">
      <c r="A126" s="11"/>
    </row>
    <row r="127" spans="1:35" ht="15" customHeight="1"/>
    <row r="128" spans="1:35" ht="15" customHeight="1"/>
    <row r="129" spans="1:35" ht="15" customHeight="1"/>
    <row r="130" spans="1:35" ht="15" customHeight="1"/>
    <row r="131" spans="1:35" ht="15" customHeight="1">
      <c r="A131" s="11"/>
    </row>
    <row r="132" spans="1:35" ht="15" customHeight="1">
      <c r="A132" s="11"/>
    </row>
    <row r="133" spans="1:35" ht="15" customHeight="1">
      <c r="A133" s="11"/>
    </row>
    <row r="134" spans="1:35" ht="9.9499999999999993" customHeight="1">
      <c r="A134" s="11"/>
    </row>
    <row r="135" spans="1:35" ht="15" customHeight="1">
      <c r="A135" s="11"/>
      <c r="D135" s="1" t="s">
        <v>64</v>
      </c>
    </row>
    <row r="136" spans="1:35" ht="30" customHeight="1">
      <c r="A136" s="11"/>
      <c r="E136" s="12" t="s">
        <v>0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</row>
    <row r="137" spans="1:35" ht="30" customHeight="1">
      <c r="A137" s="11"/>
      <c r="E137" s="12" t="s">
        <v>6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</row>
    <row r="138" spans="1:35" s="1" customFormat="1" ht="15" customHeight="1">
      <c r="A138" s="11"/>
      <c r="C138" s="1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</row>
    <row r="139" spans="1:35" ht="15" customHeight="1">
      <c r="A139" s="11"/>
    </row>
    <row r="140" spans="1:35" ht="15" customHeight="1">
      <c r="A140" s="11"/>
    </row>
    <row r="141" spans="1:35" ht="15" customHeight="1">
      <c r="A141" s="11"/>
    </row>
    <row r="142" spans="1:35" ht="15" customHeight="1"/>
    <row r="143" spans="1:35" ht="15" customHeight="1"/>
    <row r="144" spans="1:35" ht="15" customHeight="1"/>
    <row r="145" spans="1:36" ht="15" customHeight="1"/>
    <row r="146" spans="1:36" ht="15" customHeight="1"/>
    <row r="147" spans="1:36" ht="15" customHeight="1">
      <c r="A147" s="11"/>
    </row>
    <row r="148" spans="1:36" ht="9.9499999999999993" customHeight="1">
      <c r="A148" s="11"/>
    </row>
    <row r="149" spans="1:36" ht="15" customHeight="1">
      <c r="A149" s="11"/>
      <c r="D149" s="1" t="s">
        <v>65</v>
      </c>
      <c r="I149" s="30"/>
      <c r="J149" s="30"/>
      <c r="K149" s="30"/>
      <c r="L149" s="30"/>
      <c r="M149" s="30"/>
      <c r="N149" s="30"/>
      <c r="O149" s="30"/>
    </row>
    <row r="150" spans="1:36" ht="30" customHeight="1">
      <c r="A150" s="11"/>
      <c r="E150" s="12" t="s">
        <v>186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</row>
    <row r="151" spans="1:36" ht="21.75" customHeight="1">
      <c r="A151" s="11"/>
      <c r="E151" s="14" t="s">
        <v>132</v>
      </c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</row>
    <row r="152" spans="1:36" s="1" customFormat="1" ht="15" customHeight="1">
      <c r="A152" s="11"/>
      <c r="C152" s="1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</row>
    <row r="153" spans="1:36" ht="15" customHeight="1">
      <c r="A153" s="11"/>
    </row>
    <row r="154" spans="1:36" ht="15" customHeight="1">
      <c r="A154" s="11"/>
    </row>
    <row r="155" spans="1:36" ht="15" customHeight="1">
      <c r="A155" s="11"/>
    </row>
    <row r="156" spans="1:36" ht="15" customHeight="1">
      <c r="A156" s="11"/>
    </row>
    <row r="157" spans="1:36" ht="15" customHeight="1"/>
    <row r="158" spans="1:36" ht="15" customHeight="1"/>
    <row r="159" spans="1:36" ht="15" customHeight="1"/>
    <row r="160" spans="1:36" ht="15" customHeight="1"/>
    <row r="161" spans="1:35" ht="15" customHeight="1">
      <c r="A161" s="11"/>
      <c r="D161" s="1" t="s">
        <v>70</v>
      </c>
    </row>
    <row r="162" spans="1:35" ht="20.25" customHeight="1">
      <c r="A162" s="11"/>
      <c r="E162" s="1" t="s">
        <v>133</v>
      </c>
    </row>
    <row r="163" spans="1:35" ht="33.75" customHeight="1">
      <c r="A163" s="11"/>
      <c r="E163" s="12" t="s">
        <v>187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</row>
    <row r="164" spans="1:35" s="1" customFormat="1" ht="15" customHeight="1">
      <c r="A164" s="11"/>
      <c r="C164" s="1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</row>
    <row r="165" spans="1:35" ht="15" customHeight="1">
      <c r="A165" s="11"/>
    </row>
    <row r="166" spans="1:35" ht="15" customHeight="1">
      <c r="A166" s="11"/>
    </row>
    <row r="167" spans="1:35" ht="15" customHeight="1">
      <c r="A167" s="11"/>
    </row>
    <row r="168" spans="1:35" ht="15" customHeight="1">
      <c r="A168" s="11"/>
    </row>
    <row r="169" spans="1:35" ht="15" customHeight="1"/>
    <row r="170" spans="1:35" ht="15" customHeight="1"/>
    <row r="171" spans="1:35" ht="15" customHeight="1"/>
    <row r="172" spans="1:35" ht="15" customHeight="1"/>
    <row r="173" spans="1:35" ht="15" customHeight="1"/>
    <row r="174" spans="1:35" ht="15" customHeight="1">
      <c r="A174" s="11"/>
    </row>
    <row r="175" spans="1:35" ht="15" customHeight="1">
      <c r="A175" s="11"/>
      <c r="D175" s="1" t="s">
        <v>72</v>
      </c>
    </row>
    <row r="176" spans="1:35" ht="36" customHeight="1">
      <c r="A176" s="11"/>
      <c r="E176" s="12" t="s">
        <v>149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</row>
    <row r="177" spans="1:37" ht="31.5" customHeight="1">
      <c r="A177" s="11"/>
      <c r="E177" s="15" t="s">
        <v>148</v>
      </c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</row>
    <row r="178" spans="1:37" s="1" customFormat="1" ht="15" customHeight="1">
      <c r="A178" s="11"/>
      <c r="C178" s="1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</row>
    <row r="179" spans="1:37" ht="15" customHeight="1">
      <c r="A179" s="11"/>
    </row>
    <row r="180" spans="1:37" ht="15" customHeight="1">
      <c r="A180" s="11"/>
    </row>
    <row r="181" spans="1:37" ht="15" customHeight="1">
      <c r="A181" s="11"/>
    </row>
    <row r="182" spans="1:37" ht="15" customHeight="1">
      <c r="A182" s="11"/>
    </row>
    <row r="183" spans="1:37" ht="15" customHeight="1">
      <c r="A183" s="11"/>
    </row>
    <row r="184" spans="1:37" ht="15" customHeight="1">
      <c r="A184" s="11"/>
    </row>
    <row r="185" spans="1:37" ht="15" customHeight="1"/>
    <row r="186" spans="1:37" ht="15" customHeight="1"/>
    <row r="187" spans="1:37" ht="15" customHeight="1"/>
    <row r="188" spans="1:37" ht="15" customHeight="1">
      <c r="A188" s="11"/>
    </row>
    <row r="189" spans="1:37" ht="15" customHeight="1">
      <c r="A189" s="11"/>
      <c r="D189" s="1" t="s">
        <v>73</v>
      </c>
    </row>
    <row r="190" spans="1:37" ht="44.25" customHeight="1">
      <c r="A190" s="11"/>
      <c r="E190" s="12" t="s">
        <v>158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</row>
    <row r="191" spans="1:37" ht="18.75" customHeight="1">
      <c r="A191" s="11"/>
      <c r="E191" s="14" t="s">
        <v>151</v>
      </c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</row>
    <row r="192" spans="1:37" s="1" customFormat="1" ht="15" customHeight="1">
      <c r="A192" s="11"/>
      <c r="C192" s="1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</row>
    <row r="193" spans="1:17" ht="15" customHeight="1">
      <c r="A193" s="11"/>
    </row>
    <row r="194" spans="1:17" ht="15" customHeight="1">
      <c r="A194" s="11"/>
    </row>
    <row r="195" spans="1:17" ht="15" customHeight="1">
      <c r="A195" s="11"/>
    </row>
    <row r="196" spans="1:17" ht="15" customHeight="1">
      <c r="A196" s="11"/>
    </row>
    <row r="197" spans="1:17" ht="15" customHeight="1">
      <c r="A197" s="11"/>
    </row>
    <row r="198" spans="1:17" ht="15" customHeight="1">
      <c r="A198" s="11"/>
    </row>
    <row r="199" spans="1:17" ht="15" customHeight="1">
      <c r="A199" s="11"/>
    </row>
    <row r="200" spans="1:17" ht="15" customHeight="1"/>
    <row r="201" spans="1:17" ht="15" customHeight="1"/>
    <row r="202" spans="1:17" ht="15" customHeight="1"/>
    <row r="203" spans="1:17" ht="15" customHeight="1">
      <c r="A203" s="11"/>
    </row>
    <row r="204" spans="1:17" ht="15" customHeight="1">
      <c r="A204" s="11"/>
    </row>
    <row r="205" spans="1:17" ht="15" customHeight="1">
      <c r="A205" s="11"/>
      <c r="B205" s="1" t="s">
        <v>106</v>
      </c>
      <c r="I205" s="30"/>
      <c r="J205" s="30"/>
      <c r="K205" s="30"/>
      <c r="L205" s="30"/>
      <c r="M205" s="30"/>
      <c r="N205" s="30"/>
      <c r="O205" s="30"/>
      <c r="P205" s="30"/>
      <c r="Q205" s="30"/>
    </row>
    <row r="206" spans="1:17" ht="15" customHeight="1">
      <c r="A206" s="11"/>
      <c r="C206" s="1" t="s">
        <v>47</v>
      </c>
    </row>
    <row r="207" spans="1:17" ht="15" customHeight="1">
      <c r="A207" s="11"/>
      <c r="D207" s="1" t="s">
        <v>14</v>
      </c>
    </row>
    <row r="208" spans="1:17" ht="15" customHeight="1">
      <c r="A208" s="11"/>
      <c r="E208" s="13" t="s">
        <v>29</v>
      </c>
      <c r="F208" s="1" t="s">
        <v>114</v>
      </c>
    </row>
    <row r="209" spans="1:35" ht="21" customHeight="1">
      <c r="A209" s="11"/>
      <c r="E209" s="13" t="s">
        <v>7</v>
      </c>
      <c r="F209" s="1" t="s">
        <v>49</v>
      </c>
    </row>
    <row r="210" spans="1:35" s="1" customFormat="1" ht="9.75" customHeight="1">
      <c r="A210" s="11"/>
      <c r="C210" s="1"/>
      <c r="E210" s="13"/>
    </row>
    <row r="211" spans="1:35" ht="18" customHeight="1">
      <c r="A211" s="11"/>
      <c r="F211" s="17" t="s">
        <v>134</v>
      </c>
      <c r="G211" s="26"/>
      <c r="H211" s="26"/>
      <c r="I211" s="26"/>
      <c r="J211" s="26"/>
      <c r="K211" s="26"/>
      <c r="L211" s="26"/>
      <c r="M211" s="26"/>
      <c r="N211" s="32"/>
      <c r="O211" s="35" t="s">
        <v>141</v>
      </c>
      <c r="P211" s="36"/>
      <c r="Q211" s="36"/>
      <c r="R211" s="36"/>
      <c r="S211" s="36"/>
      <c r="T211" s="36"/>
      <c r="U211" s="36"/>
      <c r="V211" s="38"/>
      <c r="W211" s="24" t="s">
        <v>142</v>
      </c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52"/>
    </row>
    <row r="212" spans="1:35" ht="60" customHeight="1">
      <c r="A212" s="11"/>
      <c r="F212" s="18" t="s">
        <v>160</v>
      </c>
      <c r="G212" s="27"/>
      <c r="H212" s="27"/>
      <c r="I212" s="27"/>
      <c r="J212" s="27"/>
      <c r="K212" s="27"/>
      <c r="L212" s="27"/>
      <c r="M212" s="27"/>
      <c r="N212" s="33"/>
      <c r="O212" s="24"/>
      <c r="P212" s="29"/>
      <c r="Q212" s="29"/>
      <c r="R212" s="29"/>
      <c r="S212" s="29"/>
      <c r="T212" s="29"/>
      <c r="U212" s="29"/>
      <c r="V212" s="31"/>
      <c r="W212" s="21" t="s">
        <v>116</v>
      </c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34"/>
    </row>
    <row r="213" spans="1:35" s="1" customFormat="1" ht="15.75" customHeight="1">
      <c r="A213" s="11"/>
      <c r="C213" s="1"/>
      <c r="F213" s="19"/>
      <c r="G213" s="19"/>
      <c r="H213" s="19"/>
      <c r="I213" s="19"/>
      <c r="J213" s="19"/>
      <c r="K213" s="19"/>
      <c r="L213" s="19"/>
      <c r="M213" s="19"/>
      <c r="N213" s="19"/>
      <c r="O213" s="25"/>
      <c r="P213" s="25"/>
      <c r="Q213" s="25"/>
      <c r="R213" s="25"/>
      <c r="S213" s="25"/>
      <c r="T213" s="25"/>
      <c r="U213" s="25"/>
      <c r="V213" s="25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</row>
    <row r="214" spans="1:35" ht="15" customHeight="1">
      <c r="A214" s="11"/>
      <c r="E214" s="13" t="s">
        <v>50</v>
      </c>
      <c r="F214" s="1" t="s">
        <v>4</v>
      </c>
    </row>
    <row r="215" spans="1:35" s="1" customFormat="1" ht="16.5" customHeight="1">
      <c r="A215" s="11"/>
      <c r="C215" s="1"/>
      <c r="E215" s="13"/>
    </row>
    <row r="216" spans="1:35" ht="15" customHeight="1">
      <c r="A216" s="11"/>
      <c r="F216" s="23">
        <v>1</v>
      </c>
      <c r="G216" s="29"/>
      <c r="H216" s="29"/>
      <c r="I216" s="29"/>
      <c r="J216" s="29"/>
      <c r="K216" s="31"/>
      <c r="L216" s="17" t="s">
        <v>43</v>
      </c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32"/>
      <c r="AA216" s="17" t="s">
        <v>76</v>
      </c>
      <c r="AB216" s="26"/>
      <c r="AC216" s="26"/>
      <c r="AD216" s="26"/>
      <c r="AE216" s="26"/>
      <c r="AF216" s="26"/>
      <c r="AG216" s="26"/>
      <c r="AH216" s="26"/>
      <c r="AI216" s="32"/>
    </row>
    <row r="217" spans="1:35" ht="60" customHeight="1">
      <c r="A217" s="11"/>
      <c r="F217" s="24"/>
      <c r="G217" s="29"/>
      <c r="H217" s="29"/>
      <c r="I217" s="29"/>
      <c r="J217" s="29"/>
      <c r="K217" s="31"/>
      <c r="L217" s="18" t="s">
        <v>166</v>
      </c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33"/>
      <c r="AA217" s="41"/>
      <c r="AB217" s="43"/>
      <c r="AC217" s="43"/>
      <c r="AD217" s="43"/>
      <c r="AE217" s="43"/>
      <c r="AF217" s="43"/>
      <c r="AG217" s="43"/>
      <c r="AH217" s="43"/>
      <c r="AI217" s="53"/>
    </row>
    <row r="218" spans="1:35" s="1" customFormat="1" ht="16.5" customHeight="1">
      <c r="A218" s="11"/>
      <c r="C218" s="1"/>
      <c r="F218" s="25"/>
      <c r="G218" s="25"/>
      <c r="H218" s="25"/>
      <c r="I218" s="25"/>
      <c r="J218" s="25"/>
      <c r="K218" s="25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42"/>
      <c r="AB218" s="42"/>
      <c r="AC218" s="42"/>
      <c r="AD218" s="42"/>
      <c r="AE218" s="42"/>
      <c r="AF218" s="42"/>
      <c r="AG218" s="42"/>
      <c r="AH218" s="42"/>
      <c r="AI218" s="42"/>
    </row>
    <row r="219" spans="1:35" ht="15" customHeight="1">
      <c r="A219" s="11"/>
      <c r="D219" s="1" t="s">
        <v>51</v>
      </c>
    </row>
    <row r="220" spans="1:35" ht="15" customHeight="1">
      <c r="E220" s="13" t="s">
        <v>29</v>
      </c>
      <c r="F220" s="1" t="s">
        <v>117</v>
      </c>
    </row>
    <row r="221" spans="1:35" ht="15" customHeight="1">
      <c r="E221" s="13" t="s">
        <v>7</v>
      </c>
      <c r="F221" s="1" t="s">
        <v>49</v>
      </c>
    </row>
    <row r="222" spans="1:35" s="1" customFormat="1" ht="16.5" customHeight="1">
      <c r="A222" s="10"/>
      <c r="C222" s="1"/>
      <c r="E222" s="13"/>
    </row>
    <row r="223" spans="1:35" ht="15" customHeight="1">
      <c r="F223" s="24" t="s">
        <v>139</v>
      </c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31"/>
      <c r="R223" s="35" t="s">
        <v>141</v>
      </c>
      <c r="S223" s="36"/>
      <c r="T223" s="36"/>
      <c r="U223" s="36"/>
      <c r="V223" s="36"/>
      <c r="W223" s="36"/>
      <c r="X223" s="36"/>
      <c r="Y223" s="38"/>
      <c r="Z223" s="17" t="s">
        <v>143</v>
      </c>
      <c r="AA223" s="26"/>
      <c r="AB223" s="26"/>
      <c r="AC223" s="26"/>
      <c r="AD223" s="26"/>
      <c r="AE223" s="26"/>
      <c r="AF223" s="26"/>
      <c r="AG223" s="26"/>
      <c r="AH223" s="26"/>
      <c r="AI223" s="52"/>
    </row>
    <row r="224" spans="1:35" ht="45" customHeight="1">
      <c r="F224" s="18" t="s">
        <v>167</v>
      </c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33"/>
      <c r="R224" s="35" t="s">
        <v>118</v>
      </c>
      <c r="S224" s="36"/>
      <c r="T224" s="36"/>
      <c r="U224" s="36"/>
      <c r="V224" s="36"/>
      <c r="W224" s="36"/>
      <c r="X224" s="36"/>
      <c r="Y224" s="36"/>
      <c r="Z224" s="18" t="s">
        <v>108</v>
      </c>
      <c r="AA224" s="27"/>
      <c r="AB224" s="27"/>
      <c r="AC224" s="27"/>
      <c r="AD224" s="27"/>
      <c r="AE224" s="27"/>
      <c r="AF224" s="27"/>
      <c r="AG224" s="27"/>
      <c r="AH224" s="27"/>
      <c r="AI224" s="52"/>
    </row>
    <row r="225" spans="1:35" s="1" customFormat="1" ht="16.5" customHeight="1">
      <c r="A225" s="10"/>
      <c r="C225" s="1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37"/>
      <c r="S225" s="37"/>
      <c r="T225" s="37"/>
      <c r="U225" s="37"/>
      <c r="V225" s="37"/>
      <c r="W225" s="37"/>
      <c r="X225" s="37"/>
      <c r="Y225" s="37"/>
      <c r="Z225" s="19"/>
      <c r="AA225" s="19"/>
      <c r="AB225" s="19"/>
      <c r="AC225" s="19"/>
      <c r="AD225" s="19"/>
      <c r="AE225" s="19"/>
      <c r="AF225" s="19"/>
      <c r="AG225" s="19"/>
      <c r="AH225" s="19"/>
    </row>
    <row r="226" spans="1:35" ht="15" customHeight="1">
      <c r="D226" s="1" t="s">
        <v>53</v>
      </c>
    </row>
    <row r="227" spans="1:35" ht="15" customHeight="1">
      <c r="E227" s="13" t="s">
        <v>29</v>
      </c>
      <c r="F227" s="1" t="s">
        <v>168</v>
      </c>
    </row>
    <row r="228" spans="1:35" ht="15" customHeight="1">
      <c r="E228" s="13" t="s">
        <v>7</v>
      </c>
      <c r="F228" s="1" t="s">
        <v>49</v>
      </c>
    </row>
    <row r="229" spans="1:35" s="1" customFormat="1" ht="16.5" customHeight="1">
      <c r="A229" s="10"/>
      <c r="C229" s="1"/>
      <c r="E229" s="13"/>
    </row>
    <row r="230" spans="1:35" ht="15" customHeight="1">
      <c r="F230" s="17" t="s">
        <v>134</v>
      </c>
      <c r="G230" s="26"/>
      <c r="H230" s="26"/>
      <c r="I230" s="26"/>
      <c r="J230" s="26"/>
      <c r="K230" s="26"/>
      <c r="L230" s="26"/>
      <c r="M230" s="26"/>
      <c r="N230" s="32"/>
      <c r="O230" s="35" t="s">
        <v>141</v>
      </c>
      <c r="P230" s="36"/>
      <c r="Q230" s="36"/>
      <c r="R230" s="36"/>
      <c r="S230" s="36"/>
      <c r="T230" s="36"/>
      <c r="U230" s="36"/>
      <c r="V230" s="38"/>
      <c r="W230" s="17" t="s">
        <v>142</v>
      </c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9"/>
    </row>
    <row r="231" spans="1:35" ht="60" customHeight="1">
      <c r="F231" s="21" t="s">
        <v>161</v>
      </c>
      <c r="G231" s="28"/>
      <c r="H231" s="28"/>
      <c r="I231" s="28"/>
      <c r="J231" s="28"/>
      <c r="K231" s="28"/>
      <c r="L231" s="28"/>
      <c r="M231" s="28"/>
      <c r="N231" s="34"/>
      <c r="O231" s="17"/>
      <c r="P231" s="26"/>
      <c r="Q231" s="26"/>
      <c r="R231" s="26"/>
      <c r="S231" s="26"/>
      <c r="T231" s="26"/>
      <c r="U231" s="26"/>
      <c r="V231" s="32"/>
      <c r="W231" s="21" t="s">
        <v>120</v>
      </c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34"/>
    </row>
    <row r="232" spans="1:35" ht="15" customHeight="1"/>
    <row r="233" spans="1:35" ht="15" customHeight="1"/>
    <row r="234" spans="1:35" ht="15" customHeight="1"/>
    <row r="235" spans="1:35" ht="15" customHeight="1"/>
    <row r="236" spans="1:35" ht="15" customHeight="1"/>
    <row r="237" spans="1:35" ht="15" customHeight="1"/>
    <row r="238" spans="1:35" ht="15" customHeight="1"/>
    <row r="239" spans="1:35" ht="15" customHeight="1"/>
    <row r="240" spans="1:35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30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30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30" customHeight="1"/>
    <row r="306" ht="30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60" customHeight="1"/>
    <row r="335" ht="15" customHeight="1"/>
    <row r="336" ht="15" customHeight="1"/>
    <row r="337" ht="60" customHeight="1"/>
    <row r="338" ht="15" customHeight="1"/>
    <row r="339" ht="15" customHeight="1"/>
    <row r="340" ht="15" customHeight="1"/>
    <row r="341" ht="15" customHeight="1"/>
    <row r="342" ht="69.95" customHeight="1"/>
    <row r="343" ht="15" customHeight="1"/>
    <row r="344" ht="15" customHeight="1"/>
    <row r="345" ht="15" customHeight="1"/>
    <row r="346" ht="15" customHeight="1"/>
    <row r="347" ht="60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</sheetData>
  <mergeCells count="72">
    <mergeCell ref="B3:AI3"/>
    <mergeCell ref="F15:N15"/>
    <mergeCell ref="O15:X15"/>
    <mergeCell ref="Y15:AI15"/>
    <mergeCell ref="F16:N16"/>
    <mergeCell ref="O16:X16"/>
    <mergeCell ref="Y16:AI16"/>
    <mergeCell ref="F20:N20"/>
    <mergeCell ref="O20:AB20"/>
    <mergeCell ref="AC20:AI20"/>
    <mergeCell ref="F21:N21"/>
    <mergeCell ref="O21:AB21"/>
    <mergeCell ref="AC21:AI21"/>
    <mergeCell ref="F27:Q27"/>
    <mergeCell ref="R27:Z27"/>
    <mergeCell ref="AA27:AI27"/>
    <mergeCell ref="F28:Q28"/>
    <mergeCell ref="R28:Z28"/>
    <mergeCell ref="AA28:AI28"/>
    <mergeCell ref="F34:N34"/>
    <mergeCell ref="O34:X34"/>
    <mergeCell ref="Y34:AI34"/>
    <mergeCell ref="F35:N35"/>
    <mergeCell ref="O35:X35"/>
    <mergeCell ref="Y35:AI35"/>
    <mergeCell ref="E39:AI39"/>
    <mergeCell ref="E40:AJ40"/>
    <mergeCell ref="E51:AI51"/>
    <mergeCell ref="E52:AI52"/>
    <mergeCell ref="E65:AI65"/>
    <mergeCell ref="E66:AI66"/>
    <mergeCell ref="E79:AI79"/>
    <mergeCell ref="E80:AI80"/>
    <mergeCell ref="E93:AI93"/>
    <mergeCell ref="E94:AK94"/>
    <mergeCell ref="E107:AI107"/>
    <mergeCell ref="E108:AI108"/>
    <mergeCell ref="E122:AI122"/>
    <mergeCell ref="E123:AI123"/>
    <mergeCell ref="E136:AI136"/>
    <mergeCell ref="E137:AI137"/>
    <mergeCell ref="E150:AI150"/>
    <mergeCell ref="E151:AJ151"/>
    <mergeCell ref="E163:AI163"/>
    <mergeCell ref="E176:AI176"/>
    <mergeCell ref="E177:AJ177"/>
    <mergeCell ref="E190:AI190"/>
    <mergeCell ref="E191:AK191"/>
    <mergeCell ref="F211:N211"/>
    <mergeCell ref="O211:V211"/>
    <mergeCell ref="W211:AI211"/>
    <mergeCell ref="F212:N212"/>
    <mergeCell ref="O212:V212"/>
    <mergeCell ref="W212:AI212"/>
    <mergeCell ref="F216:K216"/>
    <mergeCell ref="L216:Z216"/>
    <mergeCell ref="AA216:AI216"/>
    <mergeCell ref="F217:K217"/>
    <mergeCell ref="L217:Z217"/>
    <mergeCell ref="AA217:AI217"/>
    <mergeCell ref="F223:Q223"/>
    <mergeCell ref="R223:Y223"/>
    <mergeCell ref="Z223:AI223"/>
    <mergeCell ref="F224:Q224"/>
    <mergeCell ref="R224:Y224"/>
    <mergeCell ref="Z224:AI224"/>
    <mergeCell ref="F230:N230"/>
    <mergeCell ref="O230:V230"/>
    <mergeCell ref="W230:AI230"/>
    <mergeCell ref="F231:N231"/>
    <mergeCell ref="O231:V231"/>
    <mergeCell ref="W231:AI231"/>
  </mergeCells>
  <phoneticPr fontId="2"/>
  <pageMargins left="0.78740157480314965" right="0.39370078740157483" top="0.39370078740157483" bottom="0.39370078740157483" header="0.31496062992125984" footer="0.23622047244094488"/>
  <pageSetup paperSize="9" fitToWidth="1" fitToHeight="1" orientation="portrait"/>
  <headerFooter>
    <oddFooter>&amp;C－&amp;P－</oddFooter>
  </headerFooter>
  <rowBreaks count="5" manualBreakCount="5">
    <brk id="49" max="16383" man="1"/>
    <brk id="105" max="36" man="1"/>
    <brk id="160" max="36" man="1"/>
    <brk id="204" max="36" man="1"/>
    <brk id="232" max="34" man="1"/>
  </rowBreaks>
  <drawing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458"/>
  <sheetViews>
    <sheetView view="pageBreakPreview" zoomScaleSheetLayoutView="100" workbookViewId="0">
      <pane xSplit="3" ySplit="4" topLeftCell="D31" activePane="bottomRight" state="frozen"/>
      <selection pane="topRight"/>
      <selection pane="bottomLeft"/>
      <selection pane="bottomRight" activeCell="E32" sqref="E32"/>
    </sheetView>
  </sheetViews>
  <sheetFormatPr defaultColWidth="9" defaultRowHeight="13.5"/>
  <cols>
    <col min="1" max="1" width="9.625" style="67" customWidth="1"/>
    <col min="2" max="2" width="3.625" style="68" customWidth="1"/>
    <col min="3" max="3" width="7.625" style="69" customWidth="1"/>
    <col min="4" max="5" width="10.625" style="68" customWidth="1"/>
    <col min="6" max="9" width="8.625" style="68" customWidth="1"/>
    <col min="10" max="11" width="10.625" style="68" customWidth="1"/>
    <col min="12" max="12" width="8.625" style="68" customWidth="1"/>
    <col min="13" max="16384" width="9" style="68"/>
  </cols>
  <sheetData>
    <row r="1" spans="1:12" ht="18.75">
      <c r="A1" s="72" t="s">
        <v>189</v>
      </c>
      <c r="D1" s="100"/>
    </row>
    <row r="2" spans="1:12" ht="24.95" customHeight="1">
      <c r="A2" s="73" t="s">
        <v>191</v>
      </c>
    </row>
    <row r="3" spans="1:12" s="70" customFormat="1" ht="18" customHeight="1">
      <c r="A3" s="74"/>
      <c r="B3" s="83"/>
      <c r="C3" s="83"/>
      <c r="D3" s="101" t="s">
        <v>115</v>
      </c>
      <c r="E3" s="116"/>
      <c r="F3" s="129"/>
      <c r="G3" s="143" t="s">
        <v>192</v>
      </c>
      <c r="H3" s="166"/>
      <c r="I3" s="166"/>
      <c r="J3" s="206" t="s">
        <v>193</v>
      </c>
      <c r="K3" s="116"/>
      <c r="L3" s="129"/>
    </row>
    <row r="4" spans="1:12" s="70" customFormat="1" ht="18" customHeight="1">
      <c r="A4" s="75"/>
      <c r="B4" s="84"/>
      <c r="C4" s="84"/>
      <c r="D4" s="102" t="s">
        <v>194</v>
      </c>
      <c r="E4" s="117" t="s">
        <v>136</v>
      </c>
      <c r="F4" s="130" t="s">
        <v>195</v>
      </c>
      <c r="G4" s="102" t="s">
        <v>194</v>
      </c>
      <c r="H4" s="117" t="s">
        <v>136</v>
      </c>
      <c r="I4" s="187" t="s">
        <v>195</v>
      </c>
      <c r="J4" s="207" t="s">
        <v>194</v>
      </c>
      <c r="K4" s="117" t="s">
        <v>136</v>
      </c>
      <c r="L4" s="220" t="s">
        <v>195</v>
      </c>
    </row>
    <row r="5" spans="1:12" s="70" customFormat="1" ht="18" customHeight="1">
      <c r="A5" s="76" t="s">
        <v>196</v>
      </c>
      <c r="B5" s="85" t="s">
        <v>197</v>
      </c>
      <c r="C5" s="92"/>
      <c r="D5" s="103">
        <v>1416799</v>
      </c>
      <c r="E5" s="118">
        <v>1349623.9</v>
      </c>
      <c r="F5" s="131">
        <f>+E5-D5</f>
        <v>-67175.100000000093</v>
      </c>
      <c r="G5" s="144">
        <v>1513</v>
      </c>
      <c r="H5" s="167">
        <v>47689</v>
      </c>
      <c r="I5" s="131">
        <f>+H5-G5</f>
        <v>46176</v>
      </c>
      <c r="J5" s="208">
        <f>+D5+G5</f>
        <v>1418312</v>
      </c>
      <c r="K5" s="107">
        <f>+E5+H5</f>
        <v>1397312.9</v>
      </c>
      <c r="L5" s="131">
        <f>+K5-J5</f>
        <v>-20999.100000000093</v>
      </c>
    </row>
    <row r="6" spans="1:12" s="70" customFormat="1" ht="18" customHeight="1">
      <c r="A6" s="77" t="s">
        <v>198</v>
      </c>
      <c r="B6" s="86"/>
      <c r="C6" s="93" t="s">
        <v>199</v>
      </c>
      <c r="D6" s="104"/>
      <c r="E6" s="119">
        <f>+E5/D5</f>
        <v>0.95258671131190797</v>
      </c>
      <c r="F6" s="132"/>
      <c r="G6" s="145"/>
      <c r="H6" s="168">
        <f>+H5/G5</f>
        <v>31.519497686715134</v>
      </c>
      <c r="I6" s="188"/>
      <c r="J6" s="209"/>
      <c r="K6" s="119">
        <f>K5/J5</f>
        <v>0.98519430139489761</v>
      </c>
      <c r="L6" s="221"/>
    </row>
    <row r="7" spans="1:12" s="70" customFormat="1" ht="18" customHeight="1">
      <c r="A7" s="77"/>
      <c r="B7" s="87"/>
      <c r="C7" s="94" t="s">
        <v>200</v>
      </c>
      <c r="D7" s="105">
        <f>+D5/J5</f>
        <v>0.99893323894883479</v>
      </c>
      <c r="E7" s="120">
        <f>+E5/K5</f>
        <v>0.96587092268310115</v>
      </c>
      <c r="F7" s="133"/>
      <c r="G7" s="105">
        <f>+G5/J5</f>
        <v>1.0667610511650469e-003</v>
      </c>
      <c r="H7" s="120">
        <f>+H5/K5</f>
        <v>3.4129077316898744e-002</v>
      </c>
      <c r="I7" s="189"/>
      <c r="J7" s="210"/>
      <c r="K7" s="217"/>
      <c r="L7" s="222"/>
    </row>
    <row r="8" spans="1:12" s="70" customFormat="1" ht="18" customHeight="1">
      <c r="A8" s="77"/>
      <c r="B8" s="85" t="s">
        <v>119</v>
      </c>
      <c r="C8" s="95"/>
      <c r="D8" s="106">
        <v>751</v>
      </c>
      <c r="E8" s="107">
        <v>724</v>
      </c>
      <c r="F8" s="131">
        <f>+E8-D8</f>
        <v>-27</v>
      </c>
      <c r="G8" s="146">
        <v>1336</v>
      </c>
      <c r="H8" s="150">
        <v>777</v>
      </c>
      <c r="I8" s="131">
        <f>+H8-G8</f>
        <v>-559</v>
      </c>
      <c r="J8" s="211">
        <f>+J10*1000/J5</f>
        <v>751.44397001506013</v>
      </c>
      <c r="K8" s="218">
        <f>+K10*1000/K5</f>
        <v>725.44524565686049</v>
      </c>
      <c r="L8" s="131">
        <f>+K8-J8</f>
        <v>-25.998724358199638</v>
      </c>
    </row>
    <row r="9" spans="1:12" s="70" customFormat="1" ht="18" customHeight="1">
      <c r="A9" s="77"/>
      <c r="B9" s="88"/>
      <c r="C9" s="93" t="s">
        <v>199</v>
      </c>
      <c r="D9" s="104"/>
      <c r="E9" s="119">
        <f>+E8/D8</f>
        <v>0.96404793608521955</v>
      </c>
      <c r="F9" s="132"/>
      <c r="G9" s="145"/>
      <c r="H9" s="119">
        <f>+H8/G8</f>
        <v>0.58158682634730541</v>
      </c>
      <c r="I9" s="188"/>
      <c r="J9" s="209"/>
      <c r="K9" s="119">
        <f>K8/J8</f>
        <v>0.96540164616973567</v>
      </c>
      <c r="L9" s="221"/>
    </row>
    <row r="10" spans="1:12" s="70" customFormat="1" ht="18" customHeight="1">
      <c r="A10" s="77"/>
      <c r="B10" s="85" t="s">
        <v>202</v>
      </c>
      <c r="C10" s="95"/>
      <c r="D10" s="107">
        <v>1063761</v>
      </c>
      <c r="E10" s="107">
        <v>976643</v>
      </c>
      <c r="F10" s="131">
        <f>+E10-D10</f>
        <v>-87118</v>
      </c>
      <c r="G10" s="146">
        <v>2021</v>
      </c>
      <c r="H10" s="150">
        <v>37031</v>
      </c>
      <c r="I10" s="131">
        <f>+H10-G10</f>
        <v>35010</v>
      </c>
      <c r="J10" s="208">
        <f>+D10+G10</f>
        <v>1065782</v>
      </c>
      <c r="K10" s="107">
        <f>+E10+H10</f>
        <v>1013674</v>
      </c>
      <c r="L10" s="131">
        <f>+K10-J10</f>
        <v>-52108</v>
      </c>
    </row>
    <row r="11" spans="1:12" s="70" customFormat="1" ht="18" customHeight="1">
      <c r="A11" s="78"/>
      <c r="B11" s="87"/>
      <c r="C11" s="93" t="s">
        <v>199</v>
      </c>
      <c r="D11" s="104"/>
      <c r="E11" s="119">
        <f>+E10/D10</f>
        <v>0.91810378459071162</v>
      </c>
      <c r="F11" s="132"/>
      <c r="G11" s="145"/>
      <c r="H11" s="119">
        <f>+H10/G10</f>
        <v>18.323107372587828</v>
      </c>
      <c r="I11" s="188"/>
      <c r="J11" s="209"/>
      <c r="K11" s="119">
        <f>K10/J10</f>
        <v>0.9511082003636766</v>
      </c>
      <c r="L11" s="221"/>
    </row>
    <row r="12" spans="1:12" s="70" customFormat="1" ht="18" customHeight="1">
      <c r="A12" s="76" t="s">
        <v>196</v>
      </c>
      <c r="B12" s="85" t="s">
        <v>203</v>
      </c>
      <c r="C12" s="95"/>
      <c r="D12" s="108"/>
      <c r="E12" s="121"/>
      <c r="F12" s="134"/>
      <c r="G12" s="147"/>
      <c r="H12" s="169"/>
      <c r="I12" s="190"/>
      <c r="J12" s="212"/>
      <c r="K12" s="169"/>
      <c r="L12" s="223"/>
    </row>
    <row r="13" spans="1:12" s="70" customFormat="1" ht="18" customHeight="1">
      <c r="A13" s="79" t="s">
        <v>204</v>
      </c>
      <c r="B13" s="86"/>
      <c r="C13" s="93" t="s">
        <v>199</v>
      </c>
      <c r="D13" s="109"/>
      <c r="E13" s="122"/>
      <c r="F13" s="135"/>
      <c r="G13" s="147"/>
      <c r="H13" s="169"/>
      <c r="I13" s="190"/>
      <c r="J13" s="212"/>
      <c r="K13" s="169"/>
      <c r="L13" s="223"/>
    </row>
    <row r="14" spans="1:12" s="70" customFormat="1" ht="18" customHeight="1">
      <c r="A14" s="79"/>
      <c r="B14" s="85" t="s">
        <v>119</v>
      </c>
      <c r="C14" s="95"/>
      <c r="D14" s="108"/>
      <c r="E14" s="121"/>
      <c r="F14" s="134"/>
      <c r="G14" s="147"/>
      <c r="H14" s="169"/>
      <c r="I14" s="190"/>
      <c r="J14" s="212"/>
      <c r="K14" s="169"/>
      <c r="L14" s="223"/>
    </row>
    <row r="15" spans="1:12" s="70" customFormat="1" ht="18" customHeight="1">
      <c r="A15" s="79"/>
      <c r="B15" s="88"/>
      <c r="C15" s="93" t="s">
        <v>199</v>
      </c>
      <c r="D15" s="109"/>
      <c r="E15" s="122"/>
      <c r="F15" s="135"/>
      <c r="G15" s="147"/>
      <c r="H15" s="169"/>
      <c r="I15" s="190"/>
      <c r="J15" s="212"/>
      <c r="K15" s="169"/>
      <c r="L15" s="223"/>
    </row>
    <row r="16" spans="1:12" s="70" customFormat="1" ht="18" customHeight="1">
      <c r="A16" s="77"/>
      <c r="B16" s="85" t="s">
        <v>202</v>
      </c>
      <c r="C16" s="95"/>
      <c r="D16" s="108"/>
      <c r="E16" s="121"/>
      <c r="F16" s="134"/>
      <c r="G16" s="147"/>
      <c r="H16" s="169"/>
      <c r="I16" s="190"/>
      <c r="J16" s="212"/>
      <c r="K16" s="169"/>
      <c r="L16" s="223"/>
    </row>
    <row r="17" spans="1:12" s="70" customFormat="1" ht="18" customHeight="1">
      <c r="A17" s="77"/>
      <c r="B17" s="88"/>
      <c r="C17" s="96" t="s">
        <v>199</v>
      </c>
      <c r="D17" s="110"/>
      <c r="E17" s="123"/>
      <c r="F17" s="136"/>
      <c r="G17" s="148"/>
      <c r="H17" s="170"/>
      <c r="I17" s="191"/>
      <c r="J17" s="213"/>
      <c r="K17" s="170"/>
      <c r="L17" s="224"/>
    </row>
    <row r="18" spans="1:12" s="70" customFormat="1" ht="18" customHeight="1">
      <c r="A18" s="80" t="s">
        <v>205</v>
      </c>
      <c r="B18" s="89" t="s">
        <v>197</v>
      </c>
      <c r="C18" s="97"/>
      <c r="D18" s="111">
        <v>700486</v>
      </c>
      <c r="E18" s="124">
        <v>675671</v>
      </c>
      <c r="F18" s="131">
        <f>+E18-D18</f>
        <v>-24815</v>
      </c>
      <c r="G18" s="149">
        <v>6932</v>
      </c>
      <c r="H18" s="171">
        <v>8735</v>
      </c>
      <c r="I18" s="131">
        <f>+H18-G18</f>
        <v>1803</v>
      </c>
      <c r="J18" s="214">
        <f>+D18+G18</f>
        <v>707418</v>
      </c>
      <c r="K18" s="219">
        <f>+E18+H18</f>
        <v>684406</v>
      </c>
      <c r="L18" s="141">
        <f>+K18-J18</f>
        <v>-23012</v>
      </c>
    </row>
    <row r="19" spans="1:12" s="70" customFormat="1" ht="18" customHeight="1">
      <c r="A19" s="77"/>
      <c r="B19" s="86"/>
      <c r="C19" s="93" t="s">
        <v>199</v>
      </c>
      <c r="D19" s="104"/>
      <c r="E19" s="119">
        <f>+E18/D18</f>
        <v>0.96457459535236956</v>
      </c>
      <c r="F19" s="132"/>
      <c r="G19" s="145"/>
      <c r="H19" s="119">
        <f>+H18/G18</f>
        <v>1.2600980957876515</v>
      </c>
      <c r="I19" s="188"/>
      <c r="J19" s="209"/>
      <c r="K19" s="119">
        <f>+K18/J18</f>
        <v>0.96747043473589855</v>
      </c>
      <c r="L19" s="221"/>
    </row>
    <row r="20" spans="1:12" s="70" customFormat="1" ht="18" customHeight="1">
      <c r="A20" s="77"/>
      <c r="B20" s="87"/>
      <c r="C20" s="94" t="s">
        <v>200</v>
      </c>
      <c r="D20" s="105">
        <f>+D18/J18</f>
        <v>0.99020098442505</v>
      </c>
      <c r="E20" s="120">
        <f>+E18/K18</f>
        <v>0.98723710779858731</v>
      </c>
      <c r="F20" s="137"/>
      <c r="G20" s="105">
        <f>+G18/J18</f>
        <v>9.7990155749500298e-003</v>
      </c>
      <c r="H20" s="120">
        <f>+H18/K18</f>
        <v>1.2762892201412612e-002</v>
      </c>
      <c r="I20" s="192"/>
      <c r="J20" s="210"/>
      <c r="K20" s="217"/>
      <c r="L20" s="222"/>
    </row>
    <row r="21" spans="1:12" s="70" customFormat="1" ht="18" customHeight="1">
      <c r="A21" s="77"/>
      <c r="B21" s="85" t="s">
        <v>119</v>
      </c>
      <c r="C21" s="95"/>
      <c r="D21" s="107">
        <v>384</v>
      </c>
      <c r="E21" s="107">
        <v>381</v>
      </c>
      <c r="F21" s="131">
        <f>+E21-D21</f>
        <v>-3</v>
      </c>
      <c r="G21" s="150">
        <v>620</v>
      </c>
      <c r="H21" s="150">
        <v>588</v>
      </c>
      <c r="I21" s="131">
        <f>+H21-G21</f>
        <v>-32</v>
      </c>
      <c r="J21" s="211">
        <f>+J23*1000/J18</f>
        <v>385.842599424951</v>
      </c>
      <c r="K21" s="218">
        <f>+K23*1000/K18</f>
        <v>383.57203180568257</v>
      </c>
      <c r="L21" s="131">
        <f>+K21-J21</f>
        <v>-2.2705676192684336</v>
      </c>
    </row>
    <row r="22" spans="1:12" s="70" customFormat="1" ht="18" customHeight="1">
      <c r="A22" s="77"/>
      <c r="B22" s="88"/>
      <c r="C22" s="93" t="s">
        <v>199</v>
      </c>
      <c r="D22" s="104"/>
      <c r="E22" s="119">
        <f>+E21/D21</f>
        <v>0.9921875</v>
      </c>
      <c r="F22" s="132"/>
      <c r="G22" s="145"/>
      <c r="H22" s="119">
        <f>+H21/G21</f>
        <v>0.94838709677419364</v>
      </c>
      <c r="I22" s="188"/>
      <c r="J22" s="209"/>
      <c r="K22" s="119">
        <f>+K21/J21</f>
        <v>0.99411530084378341</v>
      </c>
      <c r="L22" s="221"/>
    </row>
    <row r="23" spans="1:12" s="70" customFormat="1" ht="18" customHeight="1">
      <c r="A23" s="77"/>
      <c r="B23" s="85" t="s">
        <v>202</v>
      </c>
      <c r="C23" s="95"/>
      <c r="D23" s="106">
        <v>268653</v>
      </c>
      <c r="E23" s="107">
        <v>257385</v>
      </c>
      <c r="F23" s="131">
        <f>+E23-D23</f>
        <v>-11268</v>
      </c>
      <c r="G23" s="146">
        <v>4299</v>
      </c>
      <c r="H23" s="150">
        <v>5134</v>
      </c>
      <c r="I23" s="131">
        <f>+H23-G23</f>
        <v>835</v>
      </c>
      <c r="J23" s="208">
        <f>+D23+G23</f>
        <v>272952</v>
      </c>
      <c r="K23" s="107">
        <f>+E23+H23</f>
        <v>262519</v>
      </c>
      <c r="L23" s="131">
        <f>+K23-J23</f>
        <v>-10433</v>
      </c>
    </row>
    <row r="24" spans="1:12" s="70" customFormat="1" ht="18" customHeight="1">
      <c r="A24" s="77"/>
      <c r="B24" s="90"/>
      <c r="C24" s="98" t="s">
        <v>199</v>
      </c>
      <c r="D24" s="104"/>
      <c r="E24" s="119">
        <f>+E23/D23</f>
        <v>0.95805741979430725</v>
      </c>
      <c r="F24" s="138"/>
      <c r="G24" s="145"/>
      <c r="H24" s="119">
        <f>+H23/G23</f>
        <v>1.1942312165619913</v>
      </c>
      <c r="I24" s="193"/>
      <c r="J24" s="215"/>
      <c r="K24" s="126">
        <f>+K23/J23</f>
        <v>0.96177716228494403</v>
      </c>
      <c r="L24" s="225"/>
    </row>
    <row r="25" spans="1:12" s="70" customFormat="1" ht="18" customHeight="1">
      <c r="A25" s="80" t="s">
        <v>207</v>
      </c>
      <c r="B25" s="89" t="s">
        <v>197</v>
      </c>
      <c r="C25" s="97"/>
      <c r="D25" s="111">
        <v>1781131</v>
      </c>
      <c r="E25" s="124">
        <v>1294855</v>
      </c>
      <c r="F25" s="139">
        <f>+E25-D25</f>
        <v>-486276</v>
      </c>
      <c r="G25" s="149">
        <v>251918</v>
      </c>
      <c r="H25" s="171">
        <v>237246</v>
      </c>
      <c r="I25" s="194">
        <f>+H25-G25</f>
        <v>-14672</v>
      </c>
      <c r="J25" s="214">
        <f>+D25+G25</f>
        <v>2033049</v>
      </c>
      <c r="K25" s="219">
        <f>+E25+H25</f>
        <v>1532101</v>
      </c>
      <c r="L25" s="131">
        <f>+K25-J25</f>
        <v>-500948</v>
      </c>
    </row>
    <row r="26" spans="1:12" s="70" customFormat="1" ht="18" customHeight="1">
      <c r="A26" s="77"/>
      <c r="B26" s="86"/>
      <c r="C26" s="93" t="s">
        <v>199</v>
      </c>
      <c r="D26" s="104"/>
      <c r="E26" s="119">
        <f>+E25/D25</f>
        <v>0.72698470803102078</v>
      </c>
      <c r="F26" s="132"/>
      <c r="G26" s="145"/>
      <c r="H26" s="119">
        <f>+H25/G25</f>
        <v>0.94175882628474361</v>
      </c>
      <c r="I26" s="188"/>
      <c r="J26" s="209"/>
      <c r="K26" s="119">
        <f>+K25/J25</f>
        <v>0.75359767521589494</v>
      </c>
      <c r="L26" s="221"/>
    </row>
    <row r="27" spans="1:12" s="70" customFormat="1" ht="18" customHeight="1">
      <c r="A27" s="77"/>
      <c r="B27" s="87"/>
      <c r="C27" s="94" t="s">
        <v>200</v>
      </c>
      <c r="D27" s="105">
        <f>+D25/J25</f>
        <v>0.87608857435310206</v>
      </c>
      <c r="E27" s="120">
        <f>+E25/K25</f>
        <v>0.84514989547033781</v>
      </c>
      <c r="F27" s="137"/>
      <c r="G27" s="105">
        <f>+G25/J25</f>
        <v>0.12391142564689785</v>
      </c>
      <c r="H27" s="120">
        <f>+H25/K25</f>
        <v>0.15485010452966222</v>
      </c>
      <c r="I27" s="192"/>
      <c r="J27" s="210"/>
      <c r="K27" s="217"/>
      <c r="L27" s="222"/>
    </row>
    <row r="28" spans="1:12" s="70" customFormat="1" ht="18" customHeight="1">
      <c r="A28" s="77"/>
      <c r="B28" s="85" t="s">
        <v>119</v>
      </c>
      <c r="C28" s="95"/>
      <c r="D28" s="112">
        <f>+D30*1000/D25</f>
        <v>317.76438678569963</v>
      </c>
      <c r="E28" s="125">
        <f>+E30*1000/E25</f>
        <v>293.90240606091032</v>
      </c>
      <c r="F28" s="131">
        <f>+E28-D28</f>
        <v>-23.861980724789305</v>
      </c>
      <c r="G28" s="112">
        <f>+G30*1000/G25</f>
        <v>285.85889059138293</v>
      </c>
      <c r="H28" s="125">
        <f>+H30*1000/H25</f>
        <v>203.82640803216913</v>
      </c>
      <c r="I28" s="131">
        <f>+H28-G28</f>
        <v>-82.032482559213804</v>
      </c>
      <c r="J28" s="211">
        <f>+J30*1000/J25</f>
        <v>313.8109312662902</v>
      </c>
      <c r="K28" s="218">
        <f>+K30*1000/K25</f>
        <v>279.95412835054606</v>
      </c>
      <c r="L28" s="131">
        <f>+K28-J28</f>
        <v>-33.85680291574414</v>
      </c>
    </row>
    <row r="29" spans="1:12" s="70" customFormat="1" ht="18" customHeight="1">
      <c r="A29" s="77"/>
      <c r="B29" s="88"/>
      <c r="C29" s="93" t="s">
        <v>199</v>
      </c>
      <c r="D29" s="104"/>
      <c r="E29" s="119">
        <f>+E28/D28</f>
        <v>0.92490668647244645</v>
      </c>
      <c r="F29" s="132"/>
      <c r="G29" s="145"/>
      <c r="H29" s="119">
        <f>+H28/G28</f>
        <v>0.71303155067346147</v>
      </c>
      <c r="I29" s="188"/>
      <c r="J29" s="209"/>
      <c r="K29" s="119">
        <f>+K28/J28</f>
        <v>0.89211082361240523</v>
      </c>
      <c r="L29" s="221"/>
    </row>
    <row r="30" spans="1:12" s="70" customFormat="1" ht="18" customHeight="1">
      <c r="A30" s="77"/>
      <c r="B30" s="85" t="s">
        <v>202</v>
      </c>
      <c r="C30" s="95"/>
      <c r="D30" s="106">
        <v>565980</v>
      </c>
      <c r="E30" s="107">
        <v>380561</v>
      </c>
      <c r="F30" s="131">
        <f>+E30-D30</f>
        <v>-185419</v>
      </c>
      <c r="G30" s="146">
        <v>72013</v>
      </c>
      <c r="H30" s="150">
        <v>48357</v>
      </c>
      <c r="I30" s="131">
        <f>+H30-G30</f>
        <v>-23656</v>
      </c>
      <c r="J30" s="208">
        <f>+D30+G30</f>
        <v>637993</v>
      </c>
      <c r="K30" s="107">
        <f>+E30+H30</f>
        <v>428918</v>
      </c>
      <c r="L30" s="131">
        <f>+K30-J30</f>
        <v>-209075</v>
      </c>
    </row>
    <row r="31" spans="1:12" s="70" customFormat="1" ht="18" customHeight="1">
      <c r="A31" s="81"/>
      <c r="B31" s="90"/>
      <c r="C31" s="98" t="s">
        <v>199</v>
      </c>
      <c r="D31" s="113"/>
      <c r="E31" s="126">
        <f>+E30/D30</f>
        <v>0.67239301742111024</v>
      </c>
      <c r="F31" s="140"/>
      <c r="G31" s="151"/>
      <c r="H31" s="126">
        <f>+H30/G30</f>
        <v>0.67150375626622971</v>
      </c>
      <c r="I31" s="195"/>
      <c r="J31" s="215"/>
      <c r="K31" s="126">
        <f>+K30/J30</f>
        <v>0.67229264270924605</v>
      </c>
      <c r="L31" s="225"/>
    </row>
    <row r="32" spans="1:12" s="70" customFormat="1" ht="18" customHeight="1">
      <c r="A32" s="77" t="s">
        <v>188</v>
      </c>
      <c r="B32" s="89" t="s">
        <v>197</v>
      </c>
      <c r="C32" s="97"/>
      <c r="D32" s="114">
        <v>4348</v>
      </c>
      <c r="E32" s="127">
        <v>10347</v>
      </c>
      <c r="F32" s="141">
        <f>+E32-D32</f>
        <v>5999</v>
      </c>
      <c r="G32" s="152">
        <v>5763</v>
      </c>
      <c r="H32" s="172">
        <v>4902</v>
      </c>
      <c r="I32" s="141">
        <f>+H32-G32</f>
        <v>-861</v>
      </c>
      <c r="J32" s="214">
        <f>+D32+G32</f>
        <v>10111</v>
      </c>
      <c r="K32" s="219">
        <f>+E32+H32</f>
        <v>15249</v>
      </c>
      <c r="L32" s="141">
        <f>+K32-J32</f>
        <v>5138</v>
      </c>
    </row>
    <row r="33" spans="1:12" s="70" customFormat="1" ht="18" customHeight="1">
      <c r="A33" s="77"/>
      <c r="B33" s="86"/>
      <c r="C33" s="93" t="s">
        <v>199</v>
      </c>
      <c r="D33" s="104"/>
      <c r="E33" s="119">
        <f>+E32/D32</f>
        <v>2.3797148114075437</v>
      </c>
      <c r="F33" s="132"/>
      <c r="G33" s="145"/>
      <c r="H33" s="119">
        <f>+H32/G32</f>
        <v>0.85059864653826123</v>
      </c>
      <c r="I33" s="188"/>
      <c r="J33" s="209"/>
      <c r="K33" s="119">
        <f>+K32/J32</f>
        <v>1.50815943032341</v>
      </c>
      <c r="L33" s="221"/>
    </row>
    <row r="34" spans="1:12" s="70" customFormat="1" ht="18" customHeight="1">
      <c r="A34" s="77"/>
      <c r="B34" s="87"/>
      <c r="C34" s="94" t="s">
        <v>200</v>
      </c>
      <c r="D34" s="105">
        <f>+D32/J32</f>
        <v>0.43002670359014927</v>
      </c>
      <c r="E34" s="120">
        <f>+E32/K32</f>
        <v>0.67853629746212862</v>
      </c>
      <c r="F34" s="137"/>
      <c r="G34" s="105">
        <f>+G32/J32</f>
        <v>0.56997329640985051</v>
      </c>
      <c r="H34" s="120">
        <f>+H32/K32</f>
        <v>0.32146370253787127</v>
      </c>
      <c r="I34" s="192"/>
      <c r="J34" s="210"/>
      <c r="K34" s="217"/>
      <c r="L34" s="222"/>
    </row>
    <row r="35" spans="1:12" s="70" customFormat="1" ht="18" customHeight="1">
      <c r="A35" s="77"/>
      <c r="B35" s="85" t="s">
        <v>119</v>
      </c>
      <c r="C35" s="95"/>
      <c r="D35" s="112">
        <f>+D37*1000/D32</f>
        <v>963.89144434222635</v>
      </c>
      <c r="E35" s="125">
        <v>897</v>
      </c>
      <c r="F35" s="131">
        <f>+E35-D35</f>
        <v>-66.89144434222635</v>
      </c>
      <c r="G35" s="112">
        <f>+G37*1000/G32</f>
        <v>1205.9691133090405</v>
      </c>
      <c r="H35" s="125">
        <f>+H37*1000/H32</f>
        <v>1016.5238678090575</v>
      </c>
      <c r="I35" s="131">
        <f>+H35-G35</f>
        <v>-189.445245499983</v>
      </c>
      <c r="J35" s="211">
        <f>+J37*1000/J32</f>
        <v>1101.869251310454</v>
      </c>
      <c r="K35" s="218">
        <f>+K37*1000/K32</f>
        <v>935.733490720703</v>
      </c>
      <c r="L35" s="131">
        <f>+K35-J35</f>
        <v>-166.13576058975104</v>
      </c>
    </row>
    <row r="36" spans="1:12" s="70" customFormat="1" ht="18" customHeight="1">
      <c r="A36" s="77"/>
      <c r="B36" s="88"/>
      <c r="C36" s="93" t="s">
        <v>199</v>
      </c>
      <c r="D36" s="104"/>
      <c r="E36" s="119">
        <f>+E35/D35</f>
        <v>0.93060272011453105</v>
      </c>
      <c r="F36" s="132"/>
      <c r="G36" s="145"/>
      <c r="H36" s="119">
        <f>+H35/G35</f>
        <v>0.84291036693289179</v>
      </c>
      <c r="I36" s="188"/>
      <c r="J36" s="209"/>
      <c r="K36" s="119">
        <f>+K35/J35</f>
        <v>0.84922370744789755</v>
      </c>
      <c r="L36" s="221"/>
    </row>
    <row r="37" spans="1:12" s="70" customFormat="1" ht="18" customHeight="1">
      <c r="A37" s="77"/>
      <c r="B37" s="85" t="s">
        <v>202</v>
      </c>
      <c r="C37" s="95"/>
      <c r="D37" s="106">
        <v>4191</v>
      </c>
      <c r="E37" s="107">
        <v>9286</v>
      </c>
      <c r="F37" s="131">
        <f>+E37-D37</f>
        <v>5095</v>
      </c>
      <c r="G37" s="146">
        <v>6950</v>
      </c>
      <c r="H37" s="150">
        <v>4983</v>
      </c>
      <c r="I37" s="131">
        <f>+H37-G37</f>
        <v>-1967</v>
      </c>
      <c r="J37" s="208">
        <f>+D37+G37</f>
        <v>11141</v>
      </c>
      <c r="K37" s="107">
        <f>+E37+H37</f>
        <v>14269</v>
      </c>
      <c r="L37" s="131">
        <f>+K37-J37</f>
        <v>3128</v>
      </c>
    </row>
    <row r="38" spans="1:12" s="70" customFormat="1" ht="18" customHeight="1">
      <c r="A38" s="77"/>
      <c r="B38" s="90"/>
      <c r="C38" s="98" t="s">
        <v>199</v>
      </c>
      <c r="D38" s="104"/>
      <c r="E38" s="119">
        <f>+E37/D37</f>
        <v>2.2157003101884993</v>
      </c>
      <c r="F38" s="140"/>
      <c r="G38" s="145"/>
      <c r="H38" s="119">
        <f>+H37/G37</f>
        <v>0.71697841726618716</v>
      </c>
      <c r="I38" s="195"/>
      <c r="J38" s="215"/>
      <c r="K38" s="126">
        <f>+K37/J37</f>
        <v>1.2807647428417557</v>
      </c>
      <c r="L38" s="225"/>
    </row>
    <row r="39" spans="1:12" s="70" customFormat="1" ht="18" customHeight="1">
      <c r="A39" s="80" t="s">
        <v>208</v>
      </c>
      <c r="B39" s="89" t="s">
        <v>197</v>
      </c>
      <c r="C39" s="97"/>
      <c r="D39" s="111">
        <v>38109</v>
      </c>
      <c r="E39" s="124">
        <v>31257</v>
      </c>
      <c r="F39" s="141">
        <f>+E39-D39</f>
        <v>-6852</v>
      </c>
      <c r="G39" s="111">
        <v>37.35</v>
      </c>
      <c r="H39" s="171">
        <v>107.85</v>
      </c>
      <c r="I39" s="131">
        <f>+H39-G39</f>
        <v>70.5</v>
      </c>
      <c r="J39" s="214">
        <f>+D39+G39</f>
        <v>38146.35</v>
      </c>
      <c r="K39" s="219">
        <f>+E39+H39</f>
        <v>31364.85</v>
      </c>
      <c r="L39" s="141">
        <f>+K39-J39</f>
        <v>-6781.5</v>
      </c>
    </row>
    <row r="40" spans="1:12" s="70" customFormat="1" ht="18" customHeight="1">
      <c r="A40" s="77"/>
      <c r="B40" s="86"/>
      <c r="C40" s="93" t="s">
        <v>199</v>
      </c>
      <c r="D40" s="104"/>
      <c r="E40" s="119">
        <f>+E39/D39</f>
        <v>0.82019995276706292</v>
      </c>
      <c r="F40" s="132"/>
      <c r="G40" s="145"/>
      <c r="H40" s="119">
        <f>+H39/G39</f>
        <v>2.8875502008032128</v>
      </c>
      <c r="I40" s="188"/>
      <c r="J40" s="209"/>
      <c r="K40" s="119">
        <f>+K39/J39</f>
        <v>0.82222414464293425</v>
      </c>
      <c r="L40" s="221"/>
    </row>
    <row r="41" spans="1:12" s="70" customFormat="1" ht="18" customHeight="1">
      <c r="A41" s="77"/>
      <c r="B41" s="87"/>
      <c r="C41" s="94" t="s">
        <v>200</v>
      </c>
      <c r="D41" s="105">
        <f>+D39/J39</f>
        <v>0.99902087617819268</v>
      </c>
      <c r="E41" s="120">
        <f>+E39/K39</f>
        <v>0.99656143740524816</v>
      </c>
      <c r="F41" s="137"/>
      <c r="G41" s="105">
        <f>+G39/J39</f>
        <v>9.7912382180732893e-004</v>
      </c>
      <c r="H41" s="120">
        <f>+H39/K39</f>
        <v>3.4385625947517683e-003</v>
      </c>
      <c r="I41" s="192"/>
      <c r="J41" s="210"/>
      <c r="K41" s="217"/>
      <c r="L41" s="222"/>
    </row>
    <row r="42" spans="1:12" s="70" customFormat="1" ht="18" customHeight="1">
      <c r="A42" s="77"/>
      <c r="B42" s="85" t="s">
        <v>119</v>
      </c>
      <c r="C42" s="95"/>
      <c r="D42" s="112">
        <f>+D44*1000/D39</f>
        <v>1141.1215198509537</v>
      </c>
      <c r="E42" s="118">
        <f>+E44*1000/E39</f>
        <v>1263.9728700771027</v>
      </c>
      <c r="F42" s="131">
        <f>+E42-D42</f>
        <v>122.85135022614895</v>
      </c>
      <c r="G42" s="112">
        <v>601.92771084337346</v>
      </c>
      <c r="H42" s="125">
        <v>844.44135373203528</v>
      </c>
      <c r="I42" s="131">
        <f>+H42-G42</f>
        <v>242.51364288866182</v>
      </c>
      <c r="J42" s="211">
        <f>+J44*1000/J39</f>
        <v>1140.580946800939</v>
      </c>
      <c r="K42" s="218">
        <f>+K44*1000/K39</f>
        <v>1262.5279572515094</v>
      </c>
      <c r="L42" s="131">
        <f>+K42-J42</f>
        <v>121.94701045057036</v>
      </c>
    </row>
    <row r="43" spans="1:12" s="70" customFormat="1" ht="18" customHeight="1">
      <c r="A43" s="77"/>
      <c r="B43" s="88"/>
      <c r="C43" s="93" t="s">
        <v>199</v>
      </c>
      <c r="D43" s="104"/>
      <c r="E43" s="119">
        <f>+E42/D42</f>
        <v>1.1076584290884244</v>
      </c>
      <c r="F43" s="132"/>
      <c r="G43" s="145"/>
      <c r="H43" s="119">
        <f>+H42/G42</f>
        <v>1.4028949631657113</v>
      </c>
      <c r="I43" s="188"/>
      <c r="J43" s="209"/>
      <c r="K43" s="119">
        <f>+K42/J42</f>
        <v>1.1069165768484936</v>
      </c>
      <c r="L43" s="221"/>
    </row>
    <row r="44" spans="1:12" s="70" customFormat="1" ht="18" customHeight="1">
      <c r="A44" s="77"/>
      <c r="B44" s="85" t="s">
        <v>202</v>
      </c>
      <c r="C44" s="95"/>
      <c r="D44" s="106">
        <v>43487</v>
      </c>
      <c r="E44" s="107">
        <v>39508</v>
      </c>
      <c r="F44" s="131">
        <f>+E44-D44</f>
        <v>-3979</v>
      </c>
      <c r="G44" s="146">
        <v>22</v>
      </c>
      <c r="H44" s="173">
        <v>91</v>
      </c>
      <c r="I44" s="131">
        <f>+H44-G44</f>
        <v>69</v>
      </c>
      <c r="J44" s="208">
        <f>+D44+G44</f>
        <v>43509</v>
      </c>
      <c r="K44" s="107">
        <f>+E44+H44</f>
        <v>39599</v>
      </c>
      <c r="L44" s="131">
        <f>+K44-J44</f>
        <v>-3910</v>
      </c>
    </row>
    <row r="45" spans="1:12" s="70" customFormat="1" ht="18" customHeight="1">
      <c r="A45" s="81"/>
      <c r="B45" s="90"/>
      <c r="C45" s="98" t="s">
        <v>199</v>
      </c>
      <c r="D45" s="113"/>
      <c r="E45" s="126">
        <f>+E44/D44</f>
        <v>0.90850139122036466</v>
      </c>
      <c r="F45" s="140"/>
      <c r="G45" s="151"/>
      <c r="H45" s="126">
        <f>+H44/G44</f>
        <v>4.1363636363636367</v>
      </c>
      <c r="I45" s="195"/>
      <c r="J45" s="215"/>
      <c r="K45" s="126">
        <f>+K44/J44</f>
        <v>0.91013353559033761</v>
      </c>
      <c r="L45" s="225"/>
    </row>
    <row r="46" spans="1:12" s="70" customFormat="1" ht="18" customHeight="1">
      <c r="A46" s="77" t="s">
        <v>209</v>
      </c>
      <c r="B46" s="91" t="s">
        <v>197</v>
      </c>
      <c r="C46" s="99"/>
      <c r="D46" s="114">
        <v>973838</v>
      </c>
      <c r="E46" s="127">
        <v>999906</v>
      </c>
      <c r="F46" s="141">
        <f>+E46-D46</f>
        <v>26068</v>
      </c>
      <c r="G46" s="152">
        <v>40609</v>
      </c>
      <c r="H46" s="172">
        <v>40610</v>
      </c>
      <c r="I46" s="141">
        <f>+H46-G46</f>
        <v>1</v>
      </c>
      <c r="J46" s="214">
        <f>+D46+G46</f>
        <v>1014447</v>
      </c>
      <c r="K46" s="219">
        <f>+E46+H46</f>
        <v>1040516</v>
      </c>
      <c r="L46" s="141">
        <f>+K46-J46</f>
        <v>26069</v>
      </c>
    </row>
    <row r="47" spans="1:12" s="70" customFormat="1" ht="18" customHeight="1">
      <c r="A47" s="77"/>
      <c r="B47" s="86"/>
      <c r="C47" s="93" t="s">
        <v>199</v>
      </c>
      <c r="D47" s="104"/>
      <c r="E47" s="119">
        <f>+E46/D46</f>
        <v>1.0267683125940865</v>
      </c>
      <c r="F47" s="132"/>
      <c r="G47" s="145"/>
      <c r="H47" s="119">
        <f>+H46/G46</f>
        <v>1.0000246250831097</v>
      </c>
      <c r="I47" s="188"/>
      <c r="J47" s="209"/>
      <c r="K47" s="119">
        <f>+K46/J46</f>
        <v>1.0256977446825708</v>
      </c>
      <c r="L47" s="221"/>
    </row>
    <row r="48" spans="1:12" s="70" customFormat="1" ht="18" customHeight="1">
      <c r="A48" s="77"/>
      <c r="B48" s="87"/>
      <c r="C48" s="94" t="s">
        <v>200</v>
      </c>
      <c r="D48" s="105">
        <f>+D46/J46</f>
        <v>0.9599693231879044</v>
      </c>
      <c r="E48" s="120">
        <f>+E46/K46</f>
        <v>0.96097128732282844</v>
      </c>
      <c r="F48" s="137"/>
      <c r="G48" s="105">
        <f>+G46/J46</f>
        <v>4.0030676812095656e-002</v>
      </c>
      <c r="H48" s="120">
        <f>+H46/K46</f>
        <v>3.9028712677171708e-002</v>
      </c>
      <c r="I48" s="192"/>
      <c r="J48" s="210"/>
      <c r="K48" s="217"/>
      <c r="L48" s="222"/>
    </row>
    <row r="49" spans="1:12" s="70" customFormat="1" ht="18" customHeight="1">
      <c r="A49" s="77"/>
      <c r="B49" s="85" t="s">
        <v>119</v>
      </c>
      <c r="C49" s="95"/>
      <c r="D49" s="112">
        <v>623</v>
      </c>
      <c r="E49" s="128">
        <v>648</v>
      </c>
      <c r="F49" s="131">
        <f>+E49-D49</f>
        <v>25</v>
      </c>
      <c r="G49" s="112">
        <f>+G51*1000/G46</f>
        <v>657.09571769804722</v>
      </c>
      <c r="H49" s="128">
        <f>+H51*1000/H46</f>
        <v>626.66830829844866</v>
      </c>
      <c r="I49" s="196">
        <f>+H49-G49</f>
        <v>-30.42740939959856</v>
      </c>
      <c r="J49" s="216">
        <f>+J51*1000/J46</f>
        <v>623.89262327159531</v>
      </c>
      <c r="K49" s="128">
        <f>+K51*1000/K46</f>
        <v>647.05492274986636</v>
      </c>
      <c r="L49" s="131">
        <f>+K49-J49</f>
        <v>23.162299478271052</v>
      </c>
    </row>
    <row r="50" spans="1:12" s="70" customFormat="1" ht="18" customHeight="1">
      <c r="A50" s="77"/>
      <c r="B50" s="88"/>
      <c r="C50" s="93" t="s">
        <v>199</v>
      </c>
      <c r="D50" s="104"/>
      <c r="E50" s="119">
        <f>+E49/D49</f>
        <v>1.0401284109149278</v>
      </c>
      <c r="F50" s="132"/>
      <c r="G50" s="145"/>
      <c r="H50" s="119">
        <f>+H49/G49</f>
        <v>0.9536940987742355</v>
      </c>
      <c r="I50" s="188"/>
      <c r="J50" s="209"/>
      <c r="K50" s="119">
        <f>+K49/J49</f>
        <v>1.0371254581546605</v>
      </c>
      <c r="L50" s="221"/>
    </row>
    <row r="51" spans="1:12" s="70" customFormat="1" ht="18" customHeight="1">
      <c r="A51" s="77"/>
      <c r="B51" s="85" t="s">
        <v>202</v>
      </c>
      <c r="C51" s="95"/>
      <c r="D51" s="106">
        <v>606222</v>
      </c>
      <c r="E51" s="107">
        <v>647822</v>
      </c>
      <c r="F51" s="131">
        <f>+E51-D51</f>
        <v>41600</v>
      </c>
      <c r="G51" s="146">
        <v>26684</v>
      </c>
      <c r="H51" s="150">
        <v>25449</v>
      </c>
      <c r="I51" s="131">
        <f>+H51-G51</f>
        <v>-1235</v>
      </c>
      <c r="J51" s="208">
        <f>+D51+G51</f>
        <v>632906</v>
      </c>
      <c r="K51" s="107">
        <f>+E51+H51</f>
        <v>673271</v>
      </c>
      <c r="L51" s="131">
        <f>+K51-J51</f>
        <v>40365</v>
      </c>
    </row>
    <row r="52" spans="1:12" s="70" customFormat="1" ht="18" customHeight="1">
      <c r="A52" s="78"/>
      <c r="B52" s="87"/>
      <c r="C52" s="94" t="s">
        <v>199</v>
      </c>
      <c r="D52" s="113"/>
      <c r="E52" s="126">
        <f>+E51/D51</f>
        <v>1.0686217260343571</v>
      </c>
      <c r="F52" s="140"/>
      <c r="G52" s="151"/>
      <c r="H52" s="126">
        <f>+H51/G51</f>
        <v>0.95371758357067904</v>
      </c>
      <c r="I52" s="195"/>
      <c r="J52" s="215"/>
      <c r="K52" s="126">
        <f>+K51/J51</f>
        <v>1.0637772433821135</v>
      </c>
      <c r="L52" s="225"/>
    </row>
    <row r="53" spans="1:12" s="70" customFormat="1" ht="18" customHeight="1">
      <c r="A53" s="77" t="s">
        <v>157</v>
      </c>
      <c r="B53" s="91" t="s">
        <v>197</v>
      </c>
      <c r="C53" s="99"/>
      <c r="D53" s="114">
        <v>909734</v>
      </c>
      <c r="E53" s="127">
        <v>1324397</v>
      </c>
      <c r="F53" s="141">
        <f>+E53-D53</f>
        <v>414663</v>
      </c>
      <c r="G53" s="152">
        <v>506792</v>
      </c>
      <c r="H53" s="172">
        <v>220221</v>
      </c>
      <c r="I53" s="141">
        <f>+H53-G53</f>
        <v>-286571</v>
      </c>
      <c r="J53" s="214">
        <f>+D53+G53</f>
        <v>1416526</v>
      </c>
      <c r="K53" s="219">
        <f>+E53+H53</f>
        <v>1544618</v>
      </c>
      <c r="L53" s="141">
        <f>+K53-J53</f>
        <v>128092</v>
      </c>
    </row>
    <row r="54" spans="1:12" s="70" customFormat="1" ht="18" customHeight="1">
      <c r="A54" s="77"/>
      <c r="B54" s="86"/>
      <c r="C54" s="93" t="s">
        <v>199</v>
      </c>
      <c r="D54" s="104"/>
      <c r="E54" s="119">
        <f>+E53/D53</f>
        <v>1.4558068622256615</v>
      </c>
      <c r="F54" s="132"/>
      <c r="G54" s="145"/>
      <c r="H54" s="119">
        <f>+H53/G53</f>
        <v>0.4345392192457655</v>
      </c>
      <c r="I54" s="188"/>
      <c r="J54" s="209"/>
      <c r="K54" s="119">
        <f>+K53/J53</f>
        <v>1.0904268612083365</v>
      </c>
      <c r="L54" s="221"/>
    </row>
    <row r="55" spans="1:12" s="70" customFormat="1" ht="18" customHeight="1">
      <c r="A55" s="77"/>
      <c r="B55" s="87"/>
      <c r="C55" s="94" t="s">
        <v>200</v>
      </c>
      <c r="D55" s="105">
        <f>+D53/J53</f>
        <v>0.64222894602711145</v>
      </c>
      <c r="E55" s="120">
        <f>+E53/K53</f>
        <v>0.85742688483495599</v>
      </c>
      <c r="F55" s="137"/>
      <c r="G55" s="105">
        <f>+G53/J53</f>
        <v>0.35777105397288861</v>
      </c>
      <c r="H55" s="120">
        <f>+H53/K53</f>
        <v>0.14257311516504403</v>
      </c>
      <c r="I55" s="192"/>
      <c r="J55" s="210"/>
      <c r="K55" s="217"/>
      <c r="L55" s="222"/>
    </row>
    <row r="56" spans="1:12" s="70" customFormat="1" ht="18" customHeight="1">
      <c r="A56" s="77"/>
      <c r="B56" s="85" t="s">
        <v>119</v>
      </c>
      <c r="C56" s="95"/>
      <c r="D56" s="112">
        <f>+D58*1000/D53</f>
        <v>595.68511235152255</v>
      </c>
      <c r="E56" s="128">
        <f>+E58*1000/E53</f>
        <v>574.31797263207329</v>
      </c>
      <c r="F56" s="141">
        <f>+E56-D56</f>
        <v>-21.367139719449256</v>
      </c>
      <c r="G56" s="112">
        <f>+G58*1000/G53</f>
        <v>498.10375854393914</v>
      </c>
      <c r="H56" s="128">
        <f>+H58*1000/H53</f>
        <v>259.91163422198611</v>
      </c>
      <c r="I56" s="196">
        <f>+H56-G56</f>
        <v>-238.19212432195303</v>
      </c>
      <c r="J56" s="128">
        <f>+J58*1000/J53</f>
        <v>560.77332855168208</v>
      </c>
      <c r="K56" s="128">
        <f>+K58*1000/K53</f>
        <v>529.49208153731217</v>
      </c>
      <c r="L56" s="141">
        <v>-32</v>
      </c>
    </row>
    <row r="57" spans="1:12" s="70" customFormat="1" ht="18" customHeight="1">
      <c r="A57" s="77"/>
      <c r="B57" s="88"/>
      <c r="C57" s="93" t="s">
        <v>199</v>
      </c>
      <c r="D57" s="104"/>
      <c r="E57" s="119">
        <f>+E56/D56</f>
        <v>0.96413014313031842</v>
      </c>
      <c r="F57" s="133"/>
      <c r="G57" s="153"/>
      <c r="H57" s="174">
        <f>+H56/G56</f>
        <v>0.52180219434955055</v>
      </c>
      <c r="I57" s="193"/>
      <c r="J57" s="209"/>
      <c r="K57" s="119">
        <f>+K56/J56</f>
        <v>0.94421766260681406</v>
      </c>
      <c r="L57" s="221"/>
    </row>
    <row r="58" spans="1:12" s="70" customFormat="1" ht="18" customHeight="1">
      <c r="A58" s="77"/>
      <c r="B58" s="85" t="s">
        <v>202</v>
      </c>
      <c r="C58" s="95"/>
      <c r="D58" s="106">
        <v>541915</v>
      </c>
      <c r="E58" s="107">
        <v>760625</v>
      </c>
      <c r="F58" s="141">
        <f>+E58-D58</f>
        <v>218710</v>
      </c>
      <c r="G58" s="154">
        <v>252435</v>
      </c>
      <c r="H58" s="167">
        <v>57238</v>
      </c>
      <c r="I58" s="196">
        <f>+H58-G58</f>
        <v>-195197</v>
      </c>
      <c r="J58" s="208">
        <f>+D58+G58</f>
        <v>794350</v>
      </c>
      <c r="K58" s="107">
        <f>+E58+H58</f>
        <v>817863</v>
      </c>
      <c r="L58" s="131">
        <f>+K58-J58</f>
        <v>23513</v>
      </c>
    </row>
    <row r="59" spans="1:12" s="70" customFormat="1" ht="18" customHeight="1">
      <c r="A59" s="81"/>
      <c r="B59" s="90"/>
      <c r="C59" s="98" t="s">
        <v>199</v>
      </c>
      <c r="D59" s="113"/>
      <c r="E59" s="126">
        <f>+E58/D58</f>
        <v>1.403587278447727</v>
      </c>
      <c r="F59" s="140"/>
      <c r="G59" s="151"/>
      <c r="H59" s="126">
        <f>+H58/G58</f>
        <v>0.22674351813338087</v>
      </c>
      <c r="I59" s="195"/>
      <c r="J59" s="215"/>
      <c r="K59" s="126">
        <f>+K58/J58</f>
        <v>1.02960030213382</v>
      </c>
      <c r="L59" s="225"/>
    </row>
    <row r="60" spans="1:12" s="70" customFormat="1" ht="18" customHeight="1">
      <c r="A60" s="77" t="s">
        <v>211</v>
      </c>
      <c r="B60" s="89" t="s">
        <v>197</v>
      </c>
      <c r="C60" s="97"/>
      <c r="D60" s="114">
        <v>336440</v>
      </c>
      <c r="E60" s="127">
        <v>323474</v>
      </c>
      <c r="F60" s="141">
        <f>+E60-D60</f>
        <v>-12966</v>
      </c>
      <c r="G60" s="152">
        <v>134459</v>
      </c>
      <c r="H60" s="172">
        <v>138944</v>
      </c>
      <c r="I60" s="141">
        <f>+H60-G60</f>
        <v>4485</v>
      </c>
      <c r="J60" s="214">
        <f>+D60+G60</f>
        <v>470899</v>
      </c>
      <c r="K60" s="219">
        <f>+E60+H60</f>
        <v>462418</v>
      </c>
      <c r="L60" s="141">
        <f>+K60-J60</f>
        <v>-8481</v>
      </c>
    </row>
    <row r="61" spans="1:12" s="70" customFormat="1" ht="18" customHeight="1">
      <c r="A61" s="77"/>
      <c r="B61" s="86"/>
      <c r="C61" s="93" t="s">
        <v>199</v>
      </c>
      <c r="D61" s="104"/>
      <c r="E61" s="119">
        <f>+E60/D60</f>
        <v>0.96146118178575701</v>
      </c>
      <c r="F61" s="132"/>
      <c r="G61" s="145"/>
      <c r="H61" s="119">
        <f>+H60/G60</f>
        <v>1.0333558928744078</v>
      </c>
      <c r="I61" s="188"/>
      <c r="J61" s="209"/>
      <c r="K61" s="119">
        <f>+K60/J60</f>
        <v>0.98198976850662245</v>
      </c>
      <c r="L61" s="221"/>
    </row>
    <row r="62" spans="1:12" s="70" customFormat="1" ht="18" customHeight="1">
      <c r="A62" s="77"/>
      <c r="B62" s="87"/>
      <c r="C62" s="94" t="s">
        <v>200</v>
      </c>
      <c r="D62" s="105">
        <f>+D60/J60</f>
        <v>0.71446318637329875</v>
      </c>
      <c r="E62" s="120">
        <f>+E60/K60</f>
        <v>0.69952726753716332</v>
      </c>
      <c r="F62" s="137"/>
      <c r="G62" s="105">
        <f>+G60/J60</f>
        <v>0.28553681362670125</v>
      </c>
      <c r="H62" s="120">
        <f>+H60/K60</f>
        <v>0.30047273246283668</v>
      </c>
      <c r="I62" s="192"/>
      <c r="J62" s="210"/>
      <c r="K62" s="217"/>
      <c r="L62" s="222"/>
    </row>
    <row r="63" spans="1:12" s="70" customFormat="1" ht="18" customHeight="1">
      <c r="A63" s="77"/>
      <c r="B63" s="85" t="s">
        <v>119</v>
      </c>
      <c r="C63" s="95"/>
      <c r="D63" s="112">
        <f>+D65*1000/D60</f>
        <v>607.10082035429798</v>
      </c>
      <c r="E63" s="128">
        <f>+E65*1000/E60</f>
        <v>594.36616234998792</v>
      </c>
      <c r="F63" s="141">
        <f>+E63-D63</f>
        <v>-12.734658004310063</v>
      </c>
      <c r="G63" s="112">
        <f>+G65*1000/G60</f>
        <v>385.82021285298862</v>
      </c>
      <c r="H63" s="128">
        <f>+H65*1000/H60</f>
        <v>339.15822201750348</v>
      </c>
      <c r="I63" s="196">
        <f>+H63-G63</f>
        <v>-46.661990835485142</v>
      </c>
      <c r="J63" s="128">
        <f>+J65*1000/J60</f>
        <v>543.91706077099332</v>
      </c>
      <c r="K63" s="128">
        <f>+K65*1000/K60</f>
        <v>517.68313517207378</v>
      </c>
      <c r="L63" s="141">
        <f>+K63-J63</f>
        <v>-26.233925598919541</v>
      </c>
    </row>
    <row r="64" spans="1:12" s="70" customFormat="1" ht="18" customHeight="1">
      <c r="A64" s="77"/>
      <c r="B64" s="88"/>
      <c r="C64" s="93" t="s">
        <v>199</v>
      </c>
      <c r="D64" s="104"/>
      <c r="E64" s="119">
        <f>+E63/D63</f>
        <v>0.97902381684004613</v>
      </c>
      <c r="F64" s="133"/>
      <c r="G64" s="145"/>
      <c r="H64" s="119">
        <f>+H63/G63</f>
        <v>0.87905768209903234</v>
      </c>
      <c r="I64" s="197"/>
      <c r="J64" s="209"/>
      <c r="K64" s="119">
        <f>+K63/J63</f>
        <v>0.9517685186014696</v>
      </c>
      <c r="L64" s="133"/>
    </row>
    <row r="65" spans="1:14" s="70" customFormat="1" ht="18" customHeight="1">
      <c r="A65" s="77"/>
      <c r="B65" s="85" t="s">
        <v>202</v>
      </c>
      <c r="C65" s="95"/>
      <c r="D65" s="106">
        <v>204253</v>
      </c>
      <c r="E65" s="107">
        <v>192262</v>
      </c>
      <c r="F65" s="141">
        <f>+E65-D65</f>
        <v>-11991</v>
      </c>
      <c r="G65" s="146">
        <v>51877</v>
      </c>
      <c r="H65" s="150">
        <v>47124</v>
      </c>
      <c r="I65" s="141">
        <f>+H65-G65</f>
        <v>-4753</v>
      </c>
      <c r="J65" s="208">
        <f>+D65+G65</f>
        <v>256130</v>
      </c>
      <c r="K65" s="107">
        <f>+E65+H65</f>
        <v>239386</v>
      </c>
      <c r="L65" s="141">
        <f>+K65-J65</f>
        <v>-16744</v>
      </c>
    </row>
    <row r="66" spans="1:14" s="70" customFormat="1" ht="18" customHeight="1">
      <c r="A66" s="77"/>
      <c r="B66" s="90"/>
      <c r="C66" s="98" t="s">
        <v>199</v>
      </c>
      <c r="D66" s="104"/>
      <c r="E66" s="119">
        <f>+E65/D65</f>
        <v>0.94129339593543293</v>
      </c>
      <c r="F66" s="138"/>
      <c r="G66" s="155"/>
      <c r="H66" s="174">
        <f>+H65/G65</f>
        <v>0.90837943597355275</v>
      </c>
      <c r="I66" s="193"/>
      <c r="J66" s="215"/>
      <c r="K66" s="126">
        <f>+K65/J65</f>
        <v>0.93462694725334805</v>
      </c>
      <c r="L66" s="225"/>
    </row>
    <row r="67" spans="1:14" s="70" customFormat="1" ht="18" customHeight="1">
      <c r="A67" s="80" t="s">
        <v>67</v>
      </c>
      <c r="B67" s="89" t="s">
        <v>197</v>
      </c>
      <c r="C67" s="97"/>
      <c r="D67" s="111">
        <v>126</v>
      </c>
      <c r="E67" s="124">
        <v>85.36</v>
      </c>
      <c r="F67" s="139">
        <f>+E67-D67</f>
        <v>-40.64</v>
      </c>
      <c r="G67" s="156">
        <v>0</v>
      </c>
      <c r="H67" s="175">
        <v>0</v>
      </c>
      <c r="I67" s="198">
        <f>+H67-G67</f>
        <v>0</v>
      </c>
      <c r="J67" s="214">
        <f>+D67+G67</f>
        <v>126</v>
      </c>
      <c r="K67" s="219">
        <f>+E67+H67</f>
        <v>85.36</v>
      </c>
      <c r="L67" s="141">
        <f>+K67-J67</f>
        <v>-40.64</v>
      </c>
    </row>
    <row r="68" spans="1:14" s="70" customFormat="1" ht="18" customHeight="1">
      <c r="A68" s="77"/>
      <c r="B68" s="86"/>
      <c r="C68" s="93" t="s">
        <v>199</v>
      </c>
      <c r="D68" s="104"/>
      <c r="E68" s="119">
        <v>0.67500000000000004</v>
      </c>
      <c r="F68" s="132"/>
      <c r="G68" s="104"/>
      <c r="H68" s="176"/>
      <c r="I68" s="188"/>
      <c r="J68" s="209"/>
      <c r="K68" s="119">
        <v>0.67500000000000004</v>
      </c>
      <c r="L68" s="221"/>
    </row>
    <row r="69" spans="1:14" s="70" customFormat="1" ht="18" customHeight="1">
      <c r="A69" s="77"/>
      <c r="B69" s="87"/>
      <c r="C69" s="94" t="s">
        <v>200</v>
      </c>
      <c r="D69" s="105">
        <f>+D67/J67</f>
        <v>1</v>
      </c>
      <c r="E69" s="120">
        <f>+E67/K67</f>
        <v>1</v>
      </c>
      <c r="F69" s="137"/>
      <c r="G69" s="157"/>
      <c r="H69" s="177"/>
      <c r="I69" s="197"/>
      <c r="J69" s="210"/>
      <c r="K69" s="217"/>
      <c r="L69" s="222"/>
    </row>
    <row r="70" spans="1:14" s="70" customFormat="1" ht="18" customHeight="1">
      <c r="A70" s="77"/>
      <c r="B70" s="85" t="s">
        <v>119</v>
      </c>
      <c r="C70" s="95"/>
      <c r="D70" s="112">
        <v>3000.7910766553277</v>
      </c>
      <c r="E70" s="128">
        <f>+E72*1000/E67</f>
        <v>2284.4423617619495</v>
      </c>
      <c r="F70" s="141">
        <f>+E70-D70</f>
        <v>-716.3487148933782</v>
      </c>
      <c r="G70" s="158">
        <v>0</v>
      </c>
      <c r="H70" s="178">
        <v>0</v>
      </c>
      <c r="I70" s="199">
        <f>+H70-G70</f>
        <v>0</v>
      </c>
      <c r="J70" s="211">
        <v>3000.7910766553277</v>
      </c>
      <c r="K70" s="218">
        <f>+K72*1000/K67</f>
        <v>2284.4423617619495</v>
      </c>
      <c r="L70" s="131">
        <f>+K70-J70</f>
        <v>-716.3487148933782</v>
      </c>
    </row>
    <row r="71" spans="1:14" s="70" customFormat="1" ht="18" customHeight="1">
      <c r="A71" s="77"/>
      <c r="B71" s="88"/>
      <c r="C71" s="93" t="s">
        <v>199</v>
      </c>
      <c r="D71" s="104"/>
      <c r="E71" s="119">
        <f>+E70/D70</f>
        <v>0.76128004363042223</v>
      </c>
      <c r="F71" s="138"/>
      <c r="G71" s="159"/>
      <c r="H71" s="179"/>
      <c r="I71" s="193"/>
      <c r="J71" s="209"/>
      <c r="K71" s="119">
        <f>+K70/J70</f>
        <v>0.76128004363042223</v>
      </c>
      <c r="L71" s="221"/>
    </row>
    <row r="72" spans="1:14" s="70" customFormat="1" ht="18" customHeight="1">
      <c r="A72" s="77"/>
      <c r="B72" s="85" t="s">
        <v>202</v>
      </c>
      <c r="C72" s="95"/>
      <c r="D72" s="106">
        <v>379</v>
      </c>
      <c r="E72" s="107">
        <v>195</v>
      </c>
      <c r="F72" s="131">
        <f>+E72-D72</f>
        <v>-184</v>
      </c>
      <c r="G72" s="158">
        <v>0</v>
      </c>
      <c r="H72" s="178">
        <v>0</v>
      </c>
      <c r="I72" s="199">
        <f>+H72-G72</f>
        <v>0</v>
      </c>
      <c r="J72" s="208">
        <f>+D72+G72</f>
        <v>379</v>
      </c>
      <c r="K72" s="107">
        <f>+E72+H72</f>
        <v>195</v>
      </c>
      <c r="L72" s="131">
        <f>+K72-J72</f>
        <v>-184</v>
      </c>
    </row>
    <row r="73" spans="1:14" s="70" customFormat="1" ht="18" customHeight="1">
      <c r="A73" s="81"/>
      <c r="B73" s="90"/>
      <c r="C73" s="98" t="s">
        <v>199</v>
      </c>
      <c r="D73" s="113"/>
      <c r="E73" s="126">
        <v>0.51400000000000001</v>
      </c>
      <c r="F73" s="140"/>
      <c r="G73" s="113"/>
      <c r="H73" s="180"/>
      <c r="I73" s="195"/>
      <c r="J73" s="215"/>
      <c r="K73" s="126">
        <v>0.51400000000000001</v>
      </c>
      <c r="L73" s="225"/>
    </row>
    <row r="74" spans="1:14" s="70" customFormat="1" ht="18" customHeight="1">
      <c r="A74" s="77" t="s">
        <v>140</v>
      </c>
      <c r="B74" s="89" t="s">
        <v>197</v>
      </c>
      <c r="C74" s="97"/>
      <c r="D74" s="114">
        <v>22.819999999999997</v>
      </c>
      <c r="E74" s="127">
        <v>22.64</v>
      </c>
      <c r="F74" s="141">
        <f>+E74-D74</f>
        <v>-0.17999999999999616</v>
      </c>
      <c r="G74" s="160">
        <v>0</v>
      </c>
      <c r="H74" s="181">
        <v>0</v>
      </c>
      <c r="I74" s="200">
        <f>+H74-G74</f>
        <v>0</v>
      </c>
      <c r="J74" s="214">
        <f>+D74+G74</f>
        <v>22.819999999999997</v>
      </c>
      <c r="K74" s="219">
        <f>+E74+H74</f>
        <v>22.64</v>
      </c>
      <c r="L74" s="141">
        <f>+K74-J74</f>
        <v>-0.17999999999999616</v>
      </c>
    </row>
    <row r="75" spans="1:14" s="70" customFormat="1" ht="18" customHeight="1">
      <c r="A75" s="77"/>
      <c r="B75" s="86"/>
      <c r="C75" s="93" t="s">
        <v>199</v>
      </c>
      <c r="D75" s="104"/>
      <c r="E75" s="119">
        <f>+E74/D74</f>
        <v>0.99211218229623166</v>
      </c>
      <c r="F75" s="132"/>
      <c r="G75" s="161"/>
      <c r="H75" s="182"/>
      <c r="I75" s="201"/>
      <c r="J75" s="209"/>
      <c r="K75" s="119">
        <f>+K74/J74</f>
        <v>0.99211218229623166</v>
      </c>
      <c r="L75" s="221"/>
    </row>
    <row r="76" spans="1:14" s="70" customFormat="1" ht="18" customHeight="1">
      <c r="A76" s="77"/>
      <c r="B76" s="87"/>
      <c r="C76" s="94" t="s">
        <v>200</v>
      </c>
      <c r="D76" s="105">
        <f>+D74/J74</f>
        <v>1</v>
      </c>
      <c r="E76" s="120">
        <f>+E74/K74</f>
        <v>1</v>
      </c>
      <c r="F76" s="142"/>
      <c r="G76" s="162"/>
      <c r="H76" s="183"/>
      <c r="I76" s="202"/>
      <c r="J76" s="210"/>
      <c r="K76" s="217"/>
      <c r="L76" s="222"/>
      <c r="N76" s="119"/>
    </row>
    <row r="77" spans="1:14" s="70" customFormat="1" ht="18" customHeight="1">
      <c r="A77" s="77"/>
      <c r="B77" s="85" t="s">
        <v>119</v>
      </c>
      <c r="C77" s="95"/>
      <c r="D77" s="112">
        <v>11019.28133216477</v>
      </c>
      <c r="E77" s="128">
        <f>+E79*1000/E74</f>
        <v>11868.197879858657</v>
      </c>
      <c r="F77" s="131">
        <f>+E77-D77</f>
        <v>848.91654769388697</v>
      </c>
      <c r="G77" s="163">
        <v>0</v>
      </c>
      <c r="H77" s="184">
        <v>0</v>
      </c>
      <c r="I77" s="203">
        <f>+H77-G77</f>
        <v>0</v>
      </c>
      <c r="J77" s="128">
        <v>11019.28133216477</v>
      </c>
      <c r="K77" s="128">
        <f>+K79*1000/K74</f>
        <v>11868.197879858657</v>
      </c>
      <c r="L77" s="141">
        <f>+K77-J77</f>
        <v>848.91654769388697</v>
      </c>
    </row>
    <row r="78" spans="1:14" s="70" customFormat="1" ht="18" customHeight="1">
      <c r="A78" s="77"/>
      <c r="B78" s="88"/>
      <c r="C78" s="93" t="s">
        <v>199</v>
      </c>
      <c r="D78" s="104"/>
      <c r="E78" s="119">
        <f>+E77/D77</f>
        <v>1.0770391935829735</v>
      </c>
      <c r="F78" s="138"/>
      <c r="G78" s="164"/>
      <c r="H78" s="185"/>
      <c r="I78" s="204"/>
      <c r="J78" s="209"/>
      <c r="K78" s="119">
        <f>+K77/J77</f>
        <v>1.0770391935829735</v>
      </c>
      <c r="L78" s="221"/>
    </row>
    <row r="79" spans="1:14" s="70" customFormat="1" ht="18" customHeight="1">
      <c r="A79" s="77"/>
      <c r="B79" s="85" t="s">
        <v>202</v>
      </c>
      <c r="C79" s="95"/>
      <c r="D79" s="106">
        <f>251460/1000</f>
        <v>251.46</v>
      </c>
      <c r="E79" s="107">
        <f>268696/1000</f>
        <v>268.69600000000003</v>
      </c>
      <c r="F79" s="131">
        <f>+E79-D79</f>
        <v>17.236000000000018</v>
      </c>
      <c r="G79" s="163">
        <v>0</v>
      </c>
      <c r="H79" s="184">
        <v>0</v>
      </c>
      <c r="I79" s="203">
        <f>+H79-G79</f>
        <v>0</v>
      </c>
      <c r="J79" s="208">
        <f>+D79+G79</f>
        <v>251.46</v>
      </c>
      <c r="K79" s="107">
        <f>+E79+H79</f>
        <v>268.69600000000003</v>
      </c>
      <c r="L79" s="131">
        <f>+K79-J79</f>
        <v>17.236000000000018</v>
      </c>
    </row>
    <row r="80" spans="1:14" s="70" customFormat="1" ht="18" customHeight="1">
      <c r="A80" s="77"/>
      <c r="B80" s="90"/>
      <c r="C80" s="98" t="s">
        <v>199</v>
      </c>
      <c r="D80" s="104"/>
      <c r="E80" s="119">
        <f>+E79/D79</f>
        <v>1.0685437047641773</v>
      </c>
      <c r="F80" s="132"/>
      <c r="G80" s="165"/>
      <c r="H80" s="186"/>
      <c r="I80" s="205"/>
      <c r="J80" s="215"/>
      <c r="K80" s="126">
        <f>+K79/J79</f>
        <v>1.0685437047641773</v>
      </c>
      <c r="L80" s="225"/>
    </row>
    <row r="81" spans="1:12" s="70" customFormat="1" ht="18" customHeight="1">
      <c r="A81" s="80" t="s">
        <v>212</v>
      </c>
      <c r="B81" s="89" t="s">
        <v>197</v>
      </c>
      <c r="C81" s="97"/>
      <c r="D81" s="111">
        <v>3467</v>
      </c>
      <c r="E81" s="124">
        <v>4695</v>
      </c>
      <c r="F81" s="139">
        <f>+E81-D81</f>
        <v>1228</v>
      </c>
      <c r="G81" s="160">
        <v>0</v>
      </c>
      <c r="H81" s="181">
        <v>0</v>
      </c>
      <c r="I81" s="200">
        <f>+H81-G81</f>
        <v>0</v>
      </c>
      <c r="J81" s="214">
        <f>+D81+G81</f>
        <v>3467</v>
      </c>
      <c r="K81" s="219">
        <f>+E81+H81</f>
        <v>4695</v>
      </c>
      <c r="L81" s="141">
        <f>+K81-J81</f>
        <v>1228</v>
      </c>
    </row>
    <row r="82" spans="1:12" s="70" customFormat="1" ht="18" customHeight="1">
      <c r="A82" s="77"/>
      <c r="B82" s="86"/>
      <c r="C82" s="93" t="s">
        <v>199</v>
      </c>
      <c r="D82" s="104"/>
      <c r="E82" s="119">
        <f>+E81/D81</f>
        <v>1.3541967118546294</v>
      </c>
      <c r="F82" s="132"/>
      <c r="G82" s="161"/>
      <c r="H82" s="182"/>
      <c r="I82" s="201"/>
      <c r="J82" s="209"/>
      <c r="K82" s="119">
        <f>+K81/J81</f>
        <v>1.3541967118546294</v>
      </c>
      <c r="L82" s="221"/>
    </row>
    <row r="83" spans="1:12" s="70" customFormat="1" ht="18" customHeight="1">
      <c r="A83" s="77"/>
      <c r="B83" s="87"/>
      <c r="C83" s="94" t="s">
        <v>200</v>
      </c>
      <c r="D83" s="105">
        <f>+D81/J81</f>
        <v>1</v>
      </c>
      <c r="E83" s="120">
        <f>+E81/K81</f>
        <v>1</v>
      </c>
      <c r="F83" s="142"/>
      <c r="G83" s="162"/>
      <c r="H83" s="183"/>
      <c r="I83" s="202"/>
      <c r="J83" s="210"/>
      <c r="K83" s="217"/>
      <c r="L83" s="222"/>
    </row>
    <row r="84" spans="1:12" s="70" customFormat="1" ht="18" customHeight="1">
      <c r="A84" s="77"/>
      <c r="B84" s="85" t="s">
        <v>119</v>
      </c>
      <c r="C84" s="95"/>
      <c r="D84" s="112">
        <v>1554</v>
      </c>
      <c r="E84" s="128">
        <v>1527</v>
      </c>
      <c r="F84" s="131">
        <f>+E84-D84</f>
        <v>-27</v>
      </c>
      <c r="G84" s="163">
        <v>0</v>
      </c>
      <c r="H84" s="184">
        <v>0</v>
      </c>
      <c r="I84" s="203">
        <f>+H84-G84</f>
        <v>0</v>
      </c>
      <c r="J84" s="211">
        <v>1554</v>
      </c>
      <c r="K84" s="218">
        <v>1527</v>
      </c>
      <c r="L84" s="131">
        <f>+K84-J84</f>
        <v>-27</v>
      </c>
    </row>
    <row r="85" spans="1:12" s="70" customFormat="1" ht="18" customHeight="1">
      <c r="A85" s="77"/>
      <c r="B85" s="88"/>
      <c r="C85" s="93" t="s">
        <v>199</v>
      </c>
      <c r="D85" s="104"/>
      <c r="E85" s="119">
        <f>+E84/D84</f>
        <v>0.98262548262548255</v>
      </c>
      <c r="F85" s="133"/>
      <c r="G85" s="164"/>
      <c r="H85" s="185"/>
      <c r="I85" s="204"/>
      <c r="J85" s="209"/>
      <c r="K85" s="119">
        <f>+K84/J84</f>
        <v>0.98262548262548255</v>
      </c>
      <c r="L85" s="221"/>
    </row>
    <row r="86" spans="1:12" s="70" customFormat="1" ht="18" customHeight="1">
      <c r="A86" s="77"/>
      <c r="B86" s="85" t="s">
        <v>202</v>
      </c>
      <c r="C86" s="95"/>
      <c r="D86" s="106">
        <v>5386</v>
      </c>
      <c r="E86" s="107">
        <v>7171</v>
      </c>
      <c r="F86" s="141">
        <f>+E86-D86</f>
        <v>1785</v>
      </c>
      <c r="G86" s="163">
        <v>0</v>
      </c>
      <c r="H86" s="184">
        <v>0</v>
      </c>
      <c r="I86" s="203">
        <f>+H86-G86</f>
        <v>0</v>
      </c>
      <c r="J86" s="208">
        <f>+D86+G86</f>
        <v>5386</v>
      </c>
      <c r="K86" s="107">
        <f>+E86+H86</f>
        <v>7171</v>
      </c>
      <c r="L86" s="131">
        <f>+K86-J86</f>
        <v>1785</v>
      </c>
    </row>
    <row r="87" spans="1:12" s="70" customFormat="1" ht="18" customHeight="1">
      <c r="A87" s="81"/>
      <c r="B87" s="90"/>
      <c r="C87" s="98" t="s">
        <v>199</v>
      </c>
      <c r="D87" s="113"/>
      <c r="E87" s="126">
        <f>+E86/D86</f>
        <v>1.331414779056814</v>
      </c>
      <c r="F87" s="140"/>
      <c r="G87" s="165"/>
      <c r="H87" s="186"/>
      <c r="I87" s="205"/>
      <c r="J87" s="215"/>
      <c r="K87" s="126">
        <f>+K86/J86</f>
        <v>1.331414779056814</v>
      </c>
      <c r="L87" s="225"/>
    </row>
    <row r="88" spans="1:12" s="70" customFormat="1" ht="18" customHeight="1">
      <c r="A88" s="77" t="s">
        <v>213</v>
      </c>
      <c r="B88" s="89" t="s">
        <v>197</v>
      </c>
      <c r="C88" s="97"/>
      <c r="D88" s="114">
        <v>2951</v>
      </c>
      <c r="E88" s="127">
        <v>3064</v>
      </c>
      <c r="F88" s="141">
        <f>+E88-D88</f>
        <v>113</v>
      </c>
      <c r="G88" s="160">
        <v>0</v>
      </c>
      <c r="H88" s="181">
        <v>0</v>
      </c>
      <c r="I88" s="200">
        <f>+H88-G88</f>
        <v>0</v>
      </c>
      <c r="J88" s="214">
        <f>+D88+G88</f>
        <v>2951</v>
      </c>
      <c r="K88" s="219">
        <f>+E88+H88</f>
        <v>3064</v>
      </c>
      <c r="L88" s="141">
        <f>+K88-J88</f>
        <v>113</v>
      </c>
    </row>
    <row r="89" spans="1:12" s="70" customFormat="1" ht="18" customHeight="1">
      <c r="A89" s="77"/>
      <c r="B89" s="86"/>
      <c r="C89" s="93" t="s">
        <v>199</v>
      </c>
      <c r="D89" s="104"/>
      <c r="E89" s="119">
        <f>+E88/D88</f>
        <v>1.0382921043713995</v>
      </c>
      <c r="F89" s="132"/>
      <c r="G89" s="161"/>
      <c r="H89" s="182"/>
      <c r="I89" s="201"/>
      <c r="J89" s="209"/>
      <c r="K89" s="119">
        <f>+K88/J88</f>
        <v>1.0382921043713995</v>
      </c>
      <c r="L89" s="221"/>
    </row>
    <row r="90" spans="1:12" s="70" customFormat="1" ht="18" customHeight="1">
      <c r="A90" s="77"/>
      <c r="B90" s="87"/>
      <c r="C90" s="94" t="s">
        <v>200</v>
      </c>
      <c r="D90" s="105">
        <f>+D88/J88</f>
        <v>1</v>
      </c>
      <c r="E90" s="120">
        <f>+E88/K88</f>
        <v>1</v>
      </c>
      <c r="F90" s="137"/>
      <c r="G90" s="162"/>
      <c r="H90" s="183"/>
      <c r="I90" s="202"/>
      <c r="J90" s="210"/>
      <c r="K90" s="217"/>
      <c r="L90" s="222"/>
    </row>
    <row r="91" spans="1:12" s="70" customFormat="1" ht="18" customHeight="1">
      <c r="A91" s="77"/>
      <c r="B91" s="85" t="s">
        <v>119</v>
      </c>
      <c r="C91" s="95"/>
      <c r="D91" s="112">
        <f>+D93*1000/D88</f>
        <v>774.65266011521521</v>
      </c>
      <c r="E91" s="128">
        <f>+E93*1000/E88</f>
        <v>750</v>
      </c>
      <c r="F91" s="131">
        <f>+E91-D91</f>
        <v>-24.652660115215212</v>
      </c>
      <c r="G91" s="163">
        <v>0</v>
      </c>
      <c r="H91" s="184">
        <v>0</v>
      </c>
      <c r="I91" s="203">
        <f>+H91-G91</f>
        <v>0</v>
      </c>
      <c r="J91" s="211">
        <f>+J93*1000/J88</f>
        <v>774.65266011521521</v>
      </c>
      <c r="K91" s="218">
        <f>+K93*1000/K88</f>
        <v>750</v>
      </c>
      <c r="L91" s="131">
        <f>+K91-J91</f>
        <v>-24.652660115215212</v>
      </c>
    </row>
    <row r="92" spans="1:12" s="70" customFormat="1" ht="18" customHeight="1">
      <c r="A92" s="77"/>
      <c r="B92" s="88"/>
      <c r="C92" s="93" t="s">
        <v>199</v>
      </c>
      <c r="D92" s="104"/>
      <c r="E92" s="119">
        <f>+E91/D91</f>
        <v>0.96817585301837261</v>
      </c>
      <c r="F92" s="132"/>
      <c r="G92" s="164"/>
      <c r="H92" s="185"/>
      <c r="I92" s="204"/>
      <c r="J92" s="209"/>
      <c r="K92" s="119">
        <f>+K91/J91</f>
        <v>0.96817585301837261</v>
      </c>
      <c r="L92" s="221"/>
    </row>
    <row r="93" spans="1:12" s="70" customFormat="1" ht="18" customHeight="1">
      <c r="A93" s="77"/>
      <c r="B93" s="85" t="s">
        <v>202</v>
      </c>
      <c r="C93" s="95"/>
      <c r="D93" s="106">
        <v>2286</v>
      </c>
      <c r="E93" s="107">
        <v>2298</v>
      </c>
      <c r="F93" s="131">
        <f>+E93-D93</f>
        <v>12</v>
      </c>
      <c r="G93" s="163">
        <v>0</v>
      </c>
      <c r="H93" s="184">
        <v>0</v>
      </c>
      <c r="I93" s="203">
        <f>+H93-G93</f>
        <v>0</v>
      </c>
      <c r="J93" s="208">
        <f>+D93+G93</f>
        <v>2286</v>
      </c>
      <c r="K93" s="107">
        <f>+E93+H93</f>
        <v>2298</v>
      </c>
      <c r="L93" s="131">
        <f>+K93-J93</f>
        <v>12</v>
      </c>
    </row>
    <row r="94" spans="1:12" s="70" customFormat="1" ht="18" customHeight="1">
      <c r="A94" s="78"/>
      <c r="B94" s="87"/>
      <c r="C94" s="94" t="s">
        <v>199</v>
      </c>
      <c r="D94" s="115"/>
      <c r="E94" s="120">
        <f>+E93/D93</f>
        <v>1.0052493438320209</v>
      </c>
      <c r="F94" s="133"/>
      <c r="G94" s="165"/>
      <c r="H94" s="186"/>
      <c r="I94" s="205"/>
      <c r="J94" s="210"/>
      <c r="K94" s="120">
        <f>+K93/J93</f>
        <v>1.0052493438320209</v>
      </c>
      <c r="L94" s="226"/>
    </row>
    <row r="95" spans="1:12" s="71" customFormat="1" ht="12" customHeight="1">
      <c r="A95" s="67"/>
      <c r="B95" s="68"/>
      <c r="C95" s="68"/>
    </row>
    <row r="96" spans="1:12" s="71" customFormat="1" ht="12" customHeight="1">
      <c r="A96" s="82"/>
      <c r="C96" s="69"/>
    </row>
    <row r="97" spans="1:3" s="71" customFormat="1" ht="12" customHeight="1">
      <c r="A97" s="82"/>
      <c r="C97" s="69"/>
    </row>
    <row r="98" spans="1:3" s="71" customFormat="1" ht="12" customHeight="1">
      <c r="A98" s="82"/>
      <c r="C98" s="69"/>
    </row>
    <row r="99" spans="1:3" s="71" customFormat="1" ht="12" customHeight="1">
      <c r="A99" s="82"/>
      <c r="C99" s="69"/>
    </row>
    <row r="100" spans="1:3" s="71" customFormat="1" ht="12" customHeight="1">
      <c r="A100" s="82"/>
      <c r="C100" s="69"/>
    </row>
    <row r="101" spans="1:3" s="71" customFormat="1" ht="12" customHeight="1">
      <c r="A101" s="82"/>
      <c r="C101" s="69"/>
    </row>
    <row r="102" spans="1:3" s="71" customFormat="1" ht="12" customHeight="1">
      <c r="A102" s="82"/>
      <c r="C102" s="69"/>
    </row>
    <row r="103" spans="1:3" s="71" customFormat="1" ht="12" customHeight="1">
      <c r="A103" s="82"/>
      <c r="C103" s="69"/>
    </row>
    <row r="104" spans="1:3" s="71" customFormat="1" ht="12" customHeight="1">
      <c r="A104" s="82"/>
      <c r="C104" s="69"/>
    </row>
    <row r="105" spans="1:3" s="71" customFormat="1" ht="12" customHeight="1">
      <c r="A105" s="82"/>
      <c r="C105" s="69"/>
    </row>
    <row r="106" spans="1:3" s="71" customFormat="1" ht="12" customHeight="1">
      <c r="A106" s="82"/>
      <c r="C106" s="69"/>
    </row>
    <row r="107" spans="1:3" s="71" customFormat="1" ht="12" customHeight="1">
      <c r="A107" s="82"/>
      <c r="C107" s="69"/>
    </row>
    <row r="108" spans="1:3" s="71" customFormat="1" ht="12" customHeight="1">
      <c r="A108" s="82"/>
      <c r="C108" s="69"/>
    </row>
    <row r="109" spans="1:3" s="71" customFormat="1" ht="12" customHeight="1">
      <c r="A109" s="82"/>
      <c r="C109" s="69"/>
    </row>
    <row r="110" spans="1:3" s="71" customFormat="1" ht="12" customHeight="1">
      <c r="A110" s="82"/>
      <c r="C110" s="69"/>
    </row>
    <row r="111" spans="1:3" s="71" customFormat="1" ht="12" customHeight="1">
      <c r="A111" s="82"/>
      <c r="C111" s="69"/>
    </row>
    <row r="112" spans="1:3" s="71" customFormat="1" ht="12" customHeight="1">
      <c r="A112" s="82"/>
      <c r="C112" s="69"/>
    </row>
    <row r="113" spans="1:3" s="71" customFormat="1" ht="12" customHeight="1">
      <c r="A113" s="82"/>
      <c r="C113" s="69"/>
    </row>
    <row r="114" spans="1:3" s="71" customFormat="1" ht="12" customHeight="1">
      <c r="A114" s="82"/>
      <c r="C114" s="69"/>
    </row>
    <row r="115" spans="1:3" s="71" customFormat="1" ht="12" customHeight="1">
      <c r="A115" s="82"/>
      <c r="C115" s="69"/>
    </row>
    <row r="116" spans="1:3" s="71" customFormat="1" ht="12" customHeight="1">
      <c r="A116" s="82"/>
      <c r="C116" s="69"/>
    </row>
    <row r="117" spans="1:3" s="71" customFormat="1" ht="12" customHeight="1">
      <c r="A117" s="82"/>
      <c r="C117" s="69"/>
    </row>
    <row r="118" spans="1:3" s="71" customFormat="1" ht="12" customHeight="1">
      <c r="A118" s="82"/>
      <c r="C118" s="69"/>
    </row>
    <row r="119" spans="1:3" s="71" customFormat="1" ht="12" customHeight="1">
      <c r="A119" s="82"/>
      <c r="C119" s="69"/>
    </row>
    <row r="120" spans="1:3" s="71" customFormat="1" ht="12" customHeight="1">
      <c r="A120" s="82"/>
      <c r="C120" s="69"/>
    </row>
    <row r="121" spans="1:3" s="71" customFormat="1" ht="12" customHeight="1">
      <c r="A121" s="82"/>
      <c r="C121" s="69"/>
    </row>
    <row r="122" spans="1:3" s="71" customFormat="1" ht="12" customHeight="1">
      <c r="A122" s="82"/>
      <c r="C122" s="69"/>
    </row>
    <row r="123" spans="1:3" s="71" customFormat="1" ht="12" customHeight="1">
      <c r="A123" s="82"/>
      <c r="C123" s="69"/>
    </row>
    <row r="124" spans="1:3" s="71" customFormat="1" ht="12" customHeight="1">
      <c r="A124" s="82"/>
      <c r="C124" s="69"/>
    </row>
    <row r="125" spans="1:3" s="71" customFormat="1" ht="12" customHeight="1">
      <c r="A125" s="82"/>
      <c r="C125" s="69"/>
    </row>
    <row r="126" spans="1:3" s="71" customFormat="1" ht="12" customHeight="1">
      <c r="A126" s="82"/>
      <c r="C126" s="69"/>
    </row>
    <row r="127" spans="1:3" s="71" customFormat="1" ht="12" customHeight="1">
      <c r="A127" s="82"/>
      <c r="C127" s="69"/>
    </row>
    <row r="128" spans="1:3" s="71" customFormat="1" ht="12" customHeight="1">
      <c r="A128" s="82"/>
      <c r="C128" s="69"/>
    </row>
    <row r="129" spans="1:3" s="71" customFormat="1" ht="12" customHeight="1">
      <c r="A129" s="82"/>
      <c r="C129" s="69"/>
    </row>
    <row r="130" spans="1:3" s="71" customFormat="1" ht="12" customHeight="1">
      <c r="A130" s="82"/>
      <c r="C130" s="69"/>
    </row>
    <row r="131" spans="1:3" s="71" customFormat="1" ht="12" customHeight="1">
      <c r="A131" s="82"/>
      <c r="C131" s="69"/>
    </row>
    <row r="132" spans="1:3" s="71" customFormat="1" ht="12" customHeight="1">
      <c r="A132" s="82"/>
      <c r="C132" s="69"/>
    </row>
    <row r="133" spans="1:3" s="71" customFormat="1" ht="12" customHeight="1">
      <c r="A133" s="82"/>
      <c r="C133" s="69"/>
    </row>
    <row r="134" spans="1:3" s="71" customFormat="1" ht="12" customHeight="1">
      <c r="A134" s="82"/>
      <c r="C134" s="69"/>
    </row>
    <row r="135" spans="1:3" s="71" customFormat="1" ht="12" customHeight="1">
      <c r="A135" s="82"/>
      <c r="C135" s="69"/>
    </row>
    <row r="136" spans="1:3" s="71" customFormat="1" ht="12" customHeight="1">
      <c r="A136" s="82"/>
      <c r="C136" s="69"/>
    </row>
    <row r="137" spans="1:3" s="71" customFormat="1" ht="12" customHeight="1">
      <c r="A137" s="82"/>
      <c r="C137" s="69"/>
    </row>
    <row r="138" spans="1:3" s="71" customFormat="1" ht="12" customHeight="1">
      <c r="A138" s="82"/>
      <c r="C138" s="69"/>
    </row>
    <row r="139" spans="1:3" s="71" customFormat="1" ht="12" customHeight="1">
      <c r="A139" s="82"/>
      <c r="C139" s="69"/>
    </row>
    <row r="140" spans="1:3" s="71" customFormat="1" ht="12" customHeight="1">
      <c r="A140" s="82"/>
      <c r="C140" s="69"/>
    </row>
    <row r="141" spans="1:3" s="71" customFormat="1" ht="12" customHeight="1">
      <c r="A141" s="82"/>
      <c r="C141" s="69"/>
    </row>
    <row r="142" spans="1:3" s="71" customFormat="1" ht="12" customHeight="1">
      <c r="A142" s="82"/>
      <c r="C142" s="69"/>
    </row>
    <row r="143" spans="1:3" s="71" customFormat="1" ht="12" customHeight="1">
      <c r="A143" s="82"/>
      <c r="C143" s="69"/>
    </row>
    <row r="144" spans="1:3" s="71" customFormat="1" ht="12" customHeight="1">
      <c r="A144" s="82"/>
      <c r="C144" s="69"/>
    </row>
    <row r="145" spans="1:3" s="71" customFormat="1" ht="12" customHeight="1">
      <c r="A145" s="82"/>
      <c r="C145" s="69"/>
    </row>
    <row r="146" spans="1:3" s="71" customFormat="1" ht="12" customHeight="1">
      <c r="A146" s="82"/>
      <c r="C146" s="69"/>
    </row>
    <row r="147" spans="1:3" s="71" customFormat="1" ht="12" customHeight="1">
      <c r="A147" s="82"/>
      <c r="C147" s="69"/>
    </row>
    <row r="148" spans="1:3" s="71" customFormat="1" ht="12" customHeight="1">
      <c r="A148" s="82"/>
      <c r="C148" s="69"/>
    </row>
    <row r="149" spans="1:3" s="71" customFormat="1" ht="12" customHeight="1">
      <c r="A149" s="82"/>
      <c r="C149" s="69"/>
    </row>
    <row r="150" spans="1:3" s="71" customFormat="1" ht="12" customHeight="1">
      <c r="A150" s="82"/>
      <c r="C150" s="69"/>
    </row>
    <row r="151" spans="1:3" s="71" customFormat="1" ht="12" customHeight="1">
      <c r="A151" s="82"/>
      <c r="C151" s="69"/>
    </row>
    <row r="152" spans="1:3" s="71" customFormat="1" ht="12" customHeight="1">
      <c r="A152" s="82"/>
      <c r="C152" s="69"/>
    </row>
    <row r="153" spans="1:3" s="71" customFormat="1" ht="12" customHeight="1">
      <c r="A153" s="82"/>
      <c r="C153" s="69"/>
    </row>
    <row r="154" spans="1:3" s="71" customFormat="1" ht="12" customHeight="1">
      <c r="A154" s="82"/>
      <c r="C154" s="69"/>
    </row>
    <row r="155" spans="1:3" s="71" customFormat="1" ht="12" customHeight="1">
      <c r="A155" s="82"/>
      <c r="C155" s="69"/>
    </row>
    <row r="156" spans="1:3" s="71" customFormat="1" ht="12" customHeight="1">
      <c r="A156" s="82"/>
      <c r="C156" s="69"/>
    </row>
    <row r="157" spans="1:3" s="71" customFormat="1" ht="12" customHeight="1">
      <c r="A157" s="82"/>
      <c r="C157" s="69"/>
    </row>
    <row r="158" spans="1:3" s="71" customFormat="1" ht="12" customHeight="1">
      <c r="A158" s="82"/>
      <c r="C158" s="69"/>
    </row>
    <row r="159" spans="1:3" s="71" customFormat="1" ht="12" customHeight="1">
      <c r="A159" s="82"/>
      <c r="C159" s="69"/>
    </row>
    <row r="160" spans="1:3" s="71" customFormat="1" ht="12" customHeight="1">
      <c r="A160" s="82"/>
      <c r="C160" s="69"/>
    </row>
    <row r="161" spans="1:3" s="71" customFormat="1" ht="12" customHeight="1">
      <c r="A161" s="82"/>
      <c r="C161" s="69"/>
    </row>
    <row r="162" spans="1:3" s="71" customFormat="1" ht="12" customHeight="1">
      <c r="A162" s="82"/>
      <c r="C162" s="69"/>
    </row>
    <row r="163" spans="1:3" s="71" customFormat="1" ht="12" customHeight="1">
      <c r="A163" s="82"/>
      <c r="C163" s="69"/>
    </row>
    <row r="164" spans="1:3" s="71" customFormat="1" ht="12" customHeight="1">
      <c r="A164" s="82"/>
      <c r="C164" s="69"/>
    </row>
    <row r="165" spans="1:3" s="71" customFormat="1" ht="12" customHeight="1">
      <c r="A165" s="82"/>
      <c r="C165" s="69"/>
    </row>
    <row r="166" spans="1:3" s="71" customFormat="1" ht="12" customHeight="1">
      <c r="A166" s="82"/>
      <c r="C166" s="69"/>
    </row>
    <row r="167" spans="1:3" s="71" customFormat="1" ht="12" customHeight="1">
      <c r="A167" s="82"/>
      <c r="C167" s="69"/>
    </row>
    <row r="168" spans="1:3" s="71" customFormat="1" ht="12" customHeight="1">
      <c r="A168" s="82"/>
      <c r="C168" s="69"/>
    </row>
    <row r="169" spans="1:3" s="71" customFormat="1" ht="12" customHeight="1">
      <c r="A169" s="82"/>
      <c r="C169" s="69"/>
    </row>
    <row r="170" spans="1:3" s="71" customFormat="1" ht="12" customHeight="1">
      <c r="A170" s="82"/>
      <c r="C170" s="69"/>
    </row>
    <row r="171" spans="1:3" s="71" customFormat="1" ht="12" customHeight="1">
      <c r="A171" s="82"/>
      <c r="C171" s="69"/>
    </row>
    <row r="172" spans="1:3" s="71" customFormat="1" ht="12" customHeight="1">
      <c r="A172" s="82"/>
      <c r="C172" s="69"/>
    </row>
    <row r="173" spans="1:3" s="71" customFormat="1" ht="12" customHeight="1">
      <c r="A173" s="82"/>
      <c r="C173" s="69"/>
    </row>
    <row r="174" spans="1:3" s="71" customFormat="1" ht="12" customHeight="1">
      <c r="A174" s="82"/>
      <c r="C174" s="69"/>
    </row>
    <row r="175" spans="1:3" s="71" customFormat="1" ht="12" customHeight="1">
      <c r="A175" s="82"/>
      <c r="C175" s="69"/>
    </row>
    <row r="176" spans="1:3" s="71" customFormat="1" ht="12" customHeight="1">
      <c r="A176" s="82"/>
      <c r="C176" s="69"/>
    </row>
    <row r="177" spans="1:3" s="71" customFormat="1" ht="12" customHeight="1">
      <c r="A177" s="82"/>
      <c r="C177" s="69"/>
    </row>
    <row r="178" spans="1:3" s="71" customFormat="1" ht="12" customHeight="1">
      <c r="A178" s="82"/>
      <c r="C178" s="69"/>
    </row>
    <row r="179" spans="1:3" s="71" customFormat="1" ht="12" customHeight="1">
      <c r="A179" s="82"/>
      <c r="C179" s="69"/>
    </row>
    <row r="180" spans="1:3" s="71" customFormat="1" ht="12" customHeight="1">
      <c r="A180" s="82"/>
      <c r="C180" s="69"/>
    </row>
    <row r="181" spans="1:3" s="71" customFormat="1" ht="12" customHeight="1">
      <c r="A181" s="82"/>
      <c r="C181" s="69"/>
    </row>
    <row r="182" spans="1:3" s="71" customFormat="1" ht="12" customHeight="1">
      <c r="A182" s="82"/>
      <c r="C182" s="69"/>
    </row>
    <row r="183" spans="1:3" s="71" customFormat="1" ht="12" customHeight="1">
      <c r="A183" s="82"/>
      <c r="C183" s="69"/>
    </row>
    <row r="184" spans="1:3" s="71" customFormat="1" ht="12" customHeight="1">
      <c r="A184" s="82"/>
      <c r="C184" s="69"/>
    </row>
    <row r="185" spans="1:3" s="71" customFormat="1" ht="12" customHeight="1">
      <c r="A185" s="82"/>
      <c r="C185" s="69"/>
    </row>
    <row r="186" spans="1:3" s="71" customFormat="1" ht="12" customHeight="1">
      <c r="A186" s="82"/>
      <c r="C186" s="69"/>
    </row>
    <row r="187" spans="1:3" s="71" customFormat="1" ht="12" customHeight="1">
      <c r="A187" s="82"/>
      <c r="C187" s="69"/>
    </row>
    <row r="188" spans="1:3" s="71" customFormat="1" ht="12" customHeight="1">
      <c r="A188" s="82"/>
      <c r="C188" s="69"/>
    </row>
    <row r="189" spans="1:3" s="71" customFormat="1" ht="12" customHeight="1">
      <c r="A189" s="82"/>
      <c r="C189" s="69"/>
    </row>
    <row r="190" spans="1:3" s="71" customFormat="1" ht="12" customHeight="1">
      <c r="A190" s="82"/>
      <c r="C190" s="69"/>
    </row>
    <row r="191" spans="1:3" s="71" customFormat="1" ht="12" customHeight="1">
      <c r="A191" s="82"/>
      <c r="C191" s="69"/>
    </row>
    <row r="192" spans="1:3" s="71" customFormat="1" ht="12" customHeight="1">
      <c r="A192" s="82"/>
      <c r="C192" s="69"/>
    </row>
    <row r="193" spans="1:3" s="71" customFormat="1" ht="12" customHeight="1">
      <c r="A193" s="82"/>
      <c r="C193" s="69"/>
    </row>
    <row r="194" spans="1:3" s="71" customFormat="1" ht="12" customHeight="1">
      <c r="A194" s="82"/>
      <c r="C194" s="69"/>
    </row>
    <row r="195" spans="1:3" s="71" customFormat="1" ht="12" customHeight="1">
      <c r="A195" s="82"/>
      <c r="C195" s="69"/>
    </row>
    <row r="196" spans="1:3" s="71" customFormat="1" ht="12" customHeight="1">
      <c r="A196" s="82"/>
      <c r="C196" s="69"/>
    </row>
    <row r="197" spans="1:3" s="71" customFormat="1" ht="12" customHeight="1">
      <c r="A197" s="82"/>
      <c r="C197" s="69"/>
    </row>
    <row r="198" spans="1:3" s="71" customFormat="1" ht="12" customHeight="1">
      <c r="A198" s="82"/>
      <c r="C198" s="69"/>
    </row>
    <row r="199" spans="1:3" s="71" customFormat="1" ht="12" customHeight="1">
      <c r="A199" s="82"/>
      <c r="C199" s="69"/>
    </row>
    <row r="200" spans="1:3" s="71" customFormat="1" ht="12" customHeight="1">
      <c r="A200" s="82"/>
      <c r="C200" s="69"/>
    </row>
    <row r="201" spans="1:3" s="71" customFormat="1" ht="12" customHeight="1">
      <c r="A201" s="82"/>
      <c r="C201" s="69"/>
    </row>
    <row r="202" spans="1:3" s="71" customFormat="1" ht="12" customHeight="1">
      <c r="A202" s="82"/>
      <c r="C202" s="69"/>
    </row>
    <row r="203" spans="1:3" s="71" customFormat="1" ht="12" customHeight="1">
      <c r="A203" s="82"/>
      <c r="C203" s="69"/>
    </row>
    <row r="204" spans="1:3" s="71" customFormat="1" ht="12" customHeight="1">
      <c r="A204" s="82"/>
      <c r="C204" s="69"/>
    </row>
    <row r="205" spans="1:3" s="71" customFormat="1" ht="12" customHeight="1">
      <c r="A205" s="82"/>
      <c r="C205" s="69"/>
    </row>
    <row r="206" spans="1:3" s="71" customFormat="1" ht="12" customHeight="1">
      <c r="A206" s="82"/>
      <c r="C206" s="69"/>
    </row>
    <row r="207" spans="1:3" s="71" customFormat="1" ht="12" customHeight="1">
      <c r="A207" s="82"/>
      <c r="C207" s="69"/>
    </row>
    <row r="208" spans="1:3" s="71" customFormat="1" ht="12" customHeight="1">
      <c r="A208" s="82"/>
      <c r="C208" s="69"/>
    </row>
    <row r="209" spans="1:3" s="71" customFormat="1" ht="12" customHeight="1">
      <c r="A209" s="82"/>
      <c r="C209" s="69"/>
    </row>
    <row r="210" spans="1:3" s="71" customFormat="1" ht="12" customHeight="1">
      <c r="A210" s="82"/>
      <c r="C210" s="69"/>
    </row>
    <row r="211" spans="1:3" s="71" customFormat="1" ht="12" customHeight="1">
      <c r="A211" s="82"/>
      <c r="C211" s="69"/>
    </row>
    <row r="212" spans="1:3" s="71" customFormat="1" ht="12" customHeight="1">
      <c r="A212" s="82"/>
      <c r="C212" s="69"/>
    </row>
    <row r="213" spans="1:3" s="71" customFormat="1" ht="12">
      <c r="A213" s="82"/>
      <c r="C213" s="69"/>
    </row>
    <row r="214" spans="1:3" s="71" customFormat="1" ht="12">
      <c r="A214" s="82"/>
      <c r="C214" s="69"/>
    </row>
    <row r="215" spans="1:3" s="71" customFormat="1" ht="12">
      <c r="A215" s="82"/>
      <c r="C215" s="69"/>
    </row>
    <row r="216" spans="1:3" s="71" customFormat="1" ht="12">
      <c r="A216" s="82"/>
      <c r="C216" s="69"/>
    </row>
    <row r="217" spans="1:3" s="71" customFormat="1" ht="12">
      <c r="A217" s="82"/>
      <c r="C217" s="69"/>
    </row>
    <row r="218" spans="1:3" s="71" customFormat="1" ht="12">
      <c r="A218" s="82"/>
      <c r="C218" s="69"/>
    </row>
    <row r="219" spans="1:3" s="71" customFormat="1" ht="12">
      <c r="A219" s="82"/>
      <c r="C219" s="69"/>
    </row>
    <row r="220" spans="1:3" s="71" customFormat="1" ht="12">
      <c r="A220" s="82"/>
      <c r="C220" s="69"/>
    </row>
    <row r="221" spans="1:3" s="71" customFormat="1" ht="12">
      <c r="A221" s="82"/>
      <c r="C221" s="69"/>
    </row>
    <row r="222" spans="1:3" s="71" customFormat="1" ht="12">
      <c r="A222" s="82"/>
      <c r="C222" s="69"/>
    </row>
    <row r="223" spans="1:3" s="71" customFormat="1" ht="12">
      <c r="A223" s="82"/>
      <c r="C223" s="69"/>
    </row>
    <row r="224" spans="1:3" s="71" customFormat="1" ht="12">
      <c r="A224" s="82"/>
      <c r="C224" s="69"/>
    </row>
    <row r="225" spans="1:3" s="71" customFormat="1" ht="12">
      <c r="A225" s="82"/>
      <c r="C225" s="69"/>
    </row>
    <row r="226" spans="1:3" s="71" customFormat="1" ht="12">
      <c r="A226" s="82"/>
      <c r="C226" s="69"/>
    </row>
    <row r="227" spans="1:3" s="71" customFormat="1" ht="12">
      <c r="A227" s="82"/>
      <c r="C227" s="69"/>
    </row>
    <row r="228" spans="1:3" s="71" customFormat="1" ht="12">
      <c r="A228" s="82"/>
      <c r="C228" s="69"/>
    </row>
    <row r="229" spans="1:3" s="71" customFormat="1" ht="12">
      <c r="A229" s="82"/>
      <c r="C229" s="69"/>
    </row>
    <row r="230" spans="1:3" s="71" customFormat="1" ht="12">
      <c r="A230" s="82"/>
      <c r="C230" s="69"/>
    </row>
    <row r="231" spans="1:3" s="71" customFormat="1" ht="12">
      <c r="A231" s="82"/>
      <c r="C231" s="69"/>
    </row>
    <row r="232" spans="1:3" s="71" customFormat="1" ht="12">
      <c r="A232" s="82"/>
      <c r="C232" s="69"/>
    </row>
    <row r="233" spans="1:3" s="71" customFormat="1" ht="12">
      <c r="A233" s="82"/>
      <c r="C233" s="69"/>
    </row>
    <row r="234" spans="1:3" s="71" customFormat="1" ht="12">
      <c r="A234" s="82"/>
      <c r="C234" s="69"/>
    </row>
    <row r="235" spans="1:3" s="71" customFormat="1" ht="12">
      <c r="A235" s="82"/>
      <c r="C235" s="69"/>
    </row>
    <row r="236" spans="1:3" s="71" customFormat="1" ht="12">
      <c r="A236" s="82"/>
      <c r="C236" s="69"/>
    </row>
    <row r="237" spans="1:3" s="71" customFormat="1" ht="12">
      <c r="A237" s="82"/>
      <c r="C237" s="69"/>
    </row>
    <row r="238" spans="1:3" s="71" customFormat="1" ht="12">
      <c r="A238" s="82"/>
      <c r="C238" s="69"/>
    </row>
    <row r="239" spans="1:3" s="71" customFormat="1" ht="12">
      <c r="A239" s="82"/>
      <c r="C239" s="69"/>
    </row>
    <row r="240" spans="1:3" s="71" customFormat="1" ht="12">
      <c r="A240" s="82"/>
      <c r="C240" s="69"/>
    </row>
    <row r="241" spans="1:3" s="71" customFormat="1" ht="12">
      <c r="A241" s="82"/>
      <c r="C241" s="69"/>
    </row>
    <row r="242" spans="1:3" s="71" customFormat="1" ht="12">
      <c r="A242" s="82"/>
      <c r="C242" s="69"/>
    </row>
    <row r="243" spans="1:3" s="71" customFormat="1" ht="12">
      <c r="A243" s="82"/>
      <c r="C243" s="69"/>
    </row>
    <row r="244" spans="1:3" s="71" customFormat="1" ht="12">
      <c r="A244" s="82"/>
      <c r="C244" s="69"/>
    </row>
    <row r="245" spans="1:3" s="71" customFormat="1" ht="12">
      <c r="A245" s="82"/>
      <c r="C245" s="69"/>
    </row>
    <row r="246" spans="1:3" s="71" customFormat="1" ht="12">
      <c r="A246" s="82"/>
      <c r="C246" s="69"/>
    </row>
    <row r="247" spans="1:3" s="71" customFormat="1" ht="12">
      <c r="A247" s="82"/>
      <c r="C247" s="69"/>
    </row>
    <row r="248" spans="1:3" s="71" customFormat="1" ht="12">
      <c r="A248" s="82"/>
      <c r="C248" s="69"/>
    </row>
    <row r="249" spans="1:3" s="71" customFormat="1" ht="12">
      <c r="A249" s="82"/>
      <c r="C249" s="69"/>
    </row>
    <row r="250" spans="1:3" s="71" customFormat="1" ht="12">
      <c r="A250" s="82"/>
      <c r="C250" s="69"/>
    </row>
    <row r="251" spans="1:3" s="71" customFormat="1" ht="12">
      <c r="A251" s="82"/>
      <c r="C251" s="69"/>
    </row>
    <row r="252" spans="1:3" s="71" customFormat="1" ht="12">
      <c r="A252" s="82"/>
      <c r="C252" s="69"/>
    </row>
    <row r="253" spans="1:3" s="71" customFormat="1" ht="12">
      <c r="A253" s="82"/>
      <c r="C253" s="69"/>
    </row>
    <row r="254" spans="1:3" s="71" customFormat="1" ht="12">
      <c r="A254" s="82"/>
      <c r="C254" s="69"/>
    </row>
    <row r="255" spans="1:3" s="71" customFormat="1" ht="12">
      <c r="A255" s="82"/>
      <c r="C255" s="69"/>
    </row>
    <row r="256" spans="1:3" s="71" customFormat="1" ht="12">
      <c r="A256" s="82"/>
      <c r="C256" s="69"/>
    </row>
    <row r="257" spans="1:3" s="71" customFormat="1" ht="12">
      <c r="A257" s="82"/>
      <c r="C257" s="69"/>
    </row>
    <row r="258" spans="1:3" s="71" customFormat="1" ht="12">
      <c r="A258" s="82"/>
      <c r="C258" s="69"/>
    </row>
    <row r="259" spans="1:3" s="71" customFormat="1" ht="12">
      <c r="A259" s="82"/>
      <c r="C259" s="69"/>
    </row>
    <row r="260" spans="1:3" s="71" customFormat="1" ht="12">
      <c r="A260" s="82"/>
      <c r="C260" s="69"/>
    </row>
    <row r="261" spans="1:3" s="71" customFormat="1" ht="12">
      <c r="A261" s="82"/>
      <c r="C261" s="69"/>
    </row>
    <row r="262" spans="1:3" s="71" customFormat="1" ht="12">
      <c r="A262" s="82"/>
      <c r="C262" s="69"/>
    </row>
    <row r="263" spans="1:3" s="71" customFormat="1" ht="12">
      <c r="A263" s="82"/>
      <c r="C263" s="69"/>
    </row>
    <row r="264" spans="1:3" s="71" customFormat="1" ht="12">
      <c r="A264" s="82"/>
      <c r="C264" s="69"/>
    </row>
    <row r="265" spans="1:3" s="71" customFormat="1" ht="12">
      <c r="A265" s="82"/>
      <c r="C265" s="69"/>
    </row>
    <row r="266" spans="1:3" s="71" customFormat="1" ht="12">
      <c r="A266" s="82"/>
      <c r="C266" s="69"/>
    </row>
    <row r="267" spans="1:3" s="71" customFormat="1" ht="12">
      <c r="A267" s="82"/>
      <c r="C267" s="69"/>
    </row>
    <row r="268" spans="1:3" s="71" customFormat="1" ht="12">
      <c r="A268" s="82"/>
      <c r="C268" s="69"/>
    </row>
    <row r="269" spans="1:3" s="71" customFormat="1" ht="12">
      <c r="A269" s="82"/>
      <c r="C269" s="69"/>
    </row>
    <row r="270" spans="1:3" s="71" customFormat="1" ht="12">
      <c r="A270" s="82"/>
      <c r="C270" s="69"/>
    </row>
    <row r="271" spans="1:3" s="71" customFormat="1" ht="12">
      <c r="A271" s="82"/>
      <c r="C271" s="69"/>
    </row>
    <row r="272" spans="1:3" s="71" customFormat="1" ht="12">
      <c r="A272" s="82"/>
      <c r="C272" s="69"/>
    </row>
    <row r="273" spans="1:3" s="71" customFormat="1" ht="12">
      <c r="A273" s="82"/>
      <c r="C273" s="69"/>
    </row>
    <row r="274" spans="1:3" s="71" customFormat="1" ht="12">
      <c r="A274" s="82"/>
      <c r="C274" s="69"/>
    </row>
    <row r="275" spans="1:3" s="71" customFormat="1" ht="12">
      <c r="A275" s="82"/>
      <c r="C275" s="69"/>
    </row>
    <row r="276" spans="1:3" s="71" customFormat="1" ht="12">
      <c r="A276" s="82"/>
      <c r="C276" s="69"/>
    </row>
    <row r="277" spans="1:3" s="71" customFormat="1" ht="12">
      <c r="A277" s="82"/>
      <c r="C277" s="69"/>
    </row>
    <row r="278" spans="1:3" s="71" customFormat="1" ht="12">
      <c r="A278" s="82"/>
      <c r="C278" s="69"/>
    </row>
    <row r="279" spans="1:3" s="71" customFormat="1" ht="12">
      <c r="A279" s="82"/>
      <c r="C279" s="69"/>
    </row>
    <row r="280" spans="1:3" s="71" customFormat="1" ht="12">
      <c r="A280" s="82"/>
      <c r="C280" s="69"/>
    </row>
    <row r="281" spans="1:3" s="71" customFormat="1" ht="12">
      <c r="A281" s="82"/>
      <c r="C281" s="69"/>
    </row>
    <row r="282" spans="1:3" s="71" customFormat="1" ht="12">
      <c r="A282" s="82"/>
      <c r="C282" s="69"/>
    </row>
    <row r="283" spans="1:3" s="71" customFormat="1" ht="12">
      <c r="A283" s="82"/>
      <c r="C283" s="69"/>
    </row>
    <row r="284" spans="1:3" s="71" customFormat="1" ht="12">
      <c r="A284" s="82"/>
      <c r="C284" s="69"/>
    </row>
    <row r="285" spans="1:3" s="71" customFormat="1" ht="12">
      <c r="A285" s="82"/>
      <c r="C285" s="69"/>
    </row>
    <row r="286" spans="1:3" s="71" customFormat="1" ht="12">
      <c r="A286" s="82"/>
      <c r="C286" s="69"/>
    </row>
    <row r="287" spans="1:3" s="71" customFormat="1" ht="12">
      <c r="A287" s="82"/>
      <c r="C287" s="69"/>
    </row>
    <row r="288" spans="1:3" s="71" customFormat="1" ht="12">
      <c r="A288" s="82"/>
      <c r="C288" s="69"/>
    </row>
    <row r="289" spans="1:3" s="71" customFormat="1" ht="12">
      <c r="A289" s="82"/>
      <c r="C289" s="69"/>
    </row>
    <row r="290" spans="1:3" s="71" customFormat="1" ht="12">
      <c r="A290" s="82"/>
      <c r="C290" s="69"/>
    </row>
    <row r="291" spans="1:3" s="71" customFormat="1" ht="12">
      <c r="A291" s="82"/>
      <c r="C291" s="69"/>
    </row>
    <row r="292" spans="1:3" s="71" customFormat="1" ht="12">
      <c r="A292" s="82"/>
      <c r="C292" s="69"/>
    </row>
    <row r="293" spans="1:3" s="71" customFormat="1" ht="12">
      <c r="A293" s="82"/>
      <c r="C293" s="69"/>
    </row>
    <row r="294" spans="1:3" s="71" customFormat="1" ht="12">
      <c r="A294" s="82"/>
      <c r="C294" s="69"/>
    </row>
    <row r="295" spans="1:3" s="71" customFormat="1" ht="12">
      <c r="A295" s="82"/>
      <c r="C295" s="69"/>
    </row>
    <row r="296" spans="1:3" s="71" customFormat="1" ht="12">
      <c r="A296" s="82"/>
      <c r="C296" s="69"/>
    </row>
    <row r="297" spans="1:3" s="71" customFormat="1" ht="12">
      <c r="A297" s="82"/>
      <c r="C297" s="69"/>
    </row>
    <row r="298" spans="1:3" s="71" customFormat="1" ht="12">
      <c r="A298" s="82"/>
      <c r="C298" s="69"/>
    </row>
    <row r="299" spans="1:3" s="71" customFormat="1" ht="12">
      <c r="A299" s="82"/>
      <c r="C299" s="69"/>
    </row>
    <row r="300" spans="1:3" s="71" customFormat="1" ht="12">
      <c r="A300" s="82"/>
      <c r="C300" s="69"/>
    </row>
    <row r="301" spans="1:3" s="71" customFormat="1" ht="12">
      <c r="A301" s="82"/>
      <c r="C301" s="69"/>
    </row>
    <row r="302" spans="1:3" s="71" customFormat="1" ht="12">
      <c r="A302" s="82"/>
      <c r="C302" s="69"/>
    </row>
    <row r="303" spans="1:3" s="71" customFormat="1" ht="12">
      <c r="A303" s="82"/>
      <c r="C303" s="69"/>
    </row>
    <row r="304" spans="1:3" s="71" customFormat="1" ht="12">
      <c r="A304" s="82"/>
      <c r="C304" s="69"/>
    </row>
    <row r="305" spans="1:3" s="71" customFormat="1" ht="12">
      <c r="A305" s="82"/>
      <c r="C305" s="69"/>
    </row>
    <row r="306" spans="1:3" s="71" customFormat="1" ht="12">
      <c r="A306" s="82"/>
      <c r="C306" s="69"/>
    </row>
    <row r="307" spans="1:3" s="71" customFormat="1" ht="12">
      <c r="A307" s="82"/>
      <c r="C307" s="69"/>
    </row>
    <row r="308" spans="1:3" s="71" customFormat="1" ht="12">
      <c r="A308" s="82"/>
      <c r="C308" s="69"/>
    </row>
    <row r="309" spans="1:3" s="71" customFormat="1" ht="12">
      <c r="A309" s="82"/>
      <c r="C309" s="69"/>
    </row>
    <row r="310" spans="1:3" s="71" customFormat="1" ht="12">
      <c r="A310" s="82"/>
      <c r="C310" s="69"/>
    </row>
    <row r="311" spans="1:3" s="71" customFormat="1" ht="12">
      <c r="A311" s="82"/>
      <c r="C311" s="69"/>
    </row>
    <row r="312" spans="1:3" s="71" customFormat="1" ht="12">
      <c r="A312" s="82"/>
      <c r="C312" s="69"/>
    </row>
    <row r="313" spans="1:3" s="71" customFormat="1" ht="12">
      <c r="A313" s="82"/>
      <c r="C313" s="69"/>
    </row>
    <row r="314" spans="1:3" s="71" customFormat="1" ht="12">
      <c r="A314" s="82"/>
      <c r="C314" s="69"/>
    </row>
    <row r="315" spans="1:3" s="71" customFormat="1" ht="12">
      <c r="A315" s="82"/>
      <c r="C315" s="69"/>
    </row>
    <row r="316" spans="1:3" s="71" customFormat="1" ht="12">
      <c r="A316" s="82"/>
      <c r="C316" s="69"/>
    </row>
    <row r="317" spans="1:3" s="71" customFormat="1" ht="12">
      <c r="A317" s="82"/>
      <c r="C317" s="69"/>
    </row>
    <row r="318" spans="1:3" s="71" customFormat="1" ht="12">
      <c r="A318" s="82"/>
      <c r="C318" s="69"/>
    </row>
    <row r="319" spans="1:3" s="71" customFormat="1" ht="12">
      <c r="A319" s="82"/>
      <c r="C319" s="69"/>
    </row>
    <row r="320" spans="1:3" s="71" customFormat="1" ht="12">
      <c r="A320" s="82"/>
      <c r="C320" s="69"/>
    </row>
    <row r="321" spans="1:3" s="71" customFormat="1" ht="12">
      <c r="A321" s="82"/>
      <c r="C321" s="69"/>
    </row>
    <row r="322" spans="1:3" s="71" customFormat="1" ht="12">
      <c r="A322" s="82"/>
      <c r="C322" s="69"/>
    </row>
    <row r="323" spans="1:3" s="71" customFormat="1" ht="12">
      <c r="A323" s="82"/>
      <c r="C323" s="69"/>
    </row>
    <row r="324" spans="1:3" s="71" customFormat="1" ht="12">
      <c r="A324" s="82"/>
      <c r="C324" s="69"/>
    </row>
    <row r="325" spans="1:3" s="71" customFormat="1" ht="12">
      <c r="A325" s="82"/>
      <c r="C325" s="69"/>
    </row>
    <row r="326" spans="1:3" s="71" customFormat="1" ht="12">
      <c r="A326" s="82"/>
      <c r="C326" s="69"/>
    </row>
    <row r="327" spans="1:3" s="71" customFormat="1" ht="12">
      <c r="A327" s="82"/>
      <c r="C327" s="69"/>
    </row>
    <row r="328" spans="1:3" s="71" customFormat="1" ht="12">
      <c r="A328" s="82"/>
      <c r="C328" s="69"/>
    </row>
    <row r="329" spans="1:3" s="71" customFormat="1" ht="12">
      <c r="A329" s="82"/>
      <c r="C329" s="69"/>
    </row>
    <row r="330" spans="1:3" s="71" customFormat="1" ht="12">
      <c r="A330" s="82"/>
      <c r="C330" s="69"/>
    </row>
    <row r="331" spans="1:3" s="71" customFormat="1" ht="12">
      <c r="A331" s="82"/>
      <c r="C331" s="69"/>
    </row>
    <row r="332" spans="1:3" s="71" customFormat="1" ht="12">
      <c r="A332" s="82"/>
      <c r="C332" s="69"/>
    </row>
    <row r="333" spans="1:3" s="71" customFormat="1" ht="12">
      <c r="A333" s="82"/>
      <c r="C333" s="69"/>
    </row>
    <row r="334" spans="1:3" s="71" customFormat="1" ht="12">
      <c r="A334" s="82"/>
      <c r="C334" s="69"/>
    </row>
    <row r="335" spans="1:3" s="71" customFormat="1" ht="12">
      <c r="A335" s="82"/>
      <c r="C335" s="69"/>
    </row>
    <row r="336" spans="1:3" s="71" customFormat="1" ht="12">
      <c r="A336" s="82"/>
      <c r="C336" s="69"/>
    </row>
    <row r="337" spans="1:3" s="71" customFormat="1" ht="12">
      <c r="A337" s="82"/>
      <c r="C337" s="69"/>
    </row>
    <row r="338" spans="1:3" s="71" customFormat="1" ht="12">
      <c r="A338" s="82"/>
      <c r="C338" s="69"/>
    </row>
    <row r="339" spans="1:3" s="71" customFormat="1" ht="12">
      <c r="A339" s="82"/>
      <c r="C339" s="69"/>
    </row>
    <row r="340" spans="1:3" s="71" customFormat="1" ht="12">
      <c r="A340" s="82"/>
      <c r="C340" s="69"/>
    </row>
    <row r="341" spans="1:3" s="71" customFormat="1" ht="12">
      <c r="A341" s="82"/>
      <c r="C341" s="69"/>
    </row>
    <row r="342" spans="1:3" s="71" customFormat="1" ht="12">
      <c r="A342" s="82"/>
      <c r="C342" s="69"/>
    </row>
    <row r="343" spans="1:3" s="71" customFormat="1" ht="12">
      <c r="A343" s="82"/>
      <c r="C343" s="69"/>
    </row>
    <row r="344" spans="1:3" s="71" customFormat="1" ht="12">
      <c r="A344" s="82"/>
      <c r="C344" s="69"/>
    </row>
    <row r="345" spans="1:3" s="71" customFormat="1" ht="12">
      <c r="A345" s="82"/>
      <c r="C345" s="69"/>
    </row>
    <row r="346" spans="1:3" s="71" customFormat="1" ht="12">
      <c r="A346" s="82"/>
      <c r="C346" s="69"/>
    </row>
    <row r="347" spans="1:3" s="71" customFormat="1" ht="12">
      <c r="A347" s="82"/>
      <c r="C347" s="69"/>
    </row>
    <row r="348" spans="1:3" s="71" customFormat="1" ht="12">
      <c r="A348" s="82"/>
      <c r="C348" s="69"/>
    </row>
    <row r="349" spans="1:3" s="71" customFormat="1" ht="12">
      <c r="A349" s="82"/>
      <c r="C349" s="69"/>
    </row>
    <row r="350" spans="1:3" s="71" customFormat="1" ht="12">
      <c r="A350" s="82"/>
      <c r="C350" s="69"/>
    </row>
    <row r="351" spans="1:3" s="71" customFormat="1" ht="12">
      <c r="A351" s="82"/>
      <c r="C351" s="69"/>
    </row>
    <row r="352" spans="1:3" s="71" customFormat="1" ht="12">
      <c r="A352" s="82"/>
      <c r="C352" s="69"/>
    </row>
    <row r="353" spans="1:3" s="71" customFormat="1" ht="12">
      <c r="A353" s="82"/>
      <c r="C353" s="69"/>
    </row>
    <row r="354" spans="1:3" s="71" customFormat="1" ht="12">
      <c r="A354" s="82"/>
      <c r="C354" s="69"/>
    </row>
    <row r="355" spans="1:3" s="71" customFormat="1" ht="12">
      <c r="A355" s="82"/>
      <c r="C355" s="69"/>
    </row>
    <row r="356" spans="1:3" s="71" customFormat="1" ht="12">
      <c r="A356" s="82"/>
      <c r="C356" s="69"/>
    </row>
    <row r="357" spans="1:3" s="71" customFormat="1" ht="12">
      <c r="A357" s="82"/>
      <c r="C357" s="69"/>
    </row>
    <row r="358" spans="1:3" s="71" customFormat="1" ht="12">
      <c r="A358" s="82"/>
      <c r="C358" s="69"/>
    </row>
    <row r="359" spans="1:3" s="71" customFormat="1" ht="12">
      <c r="A359" s="82"/>
      <c r="C359" s="69"/>
    </row>
    <row r="360" spans="1:3" s="71" customFormat="1" ht="12">
      <c r="A360" s="82"/>
      <c r="C360" s="69"/>
    </row>
    <row r="361" spans="1:3" s="71" customFormat="1" ht="12">
      <c r="A361" s="82"/>
      <c r="C361" s="69"/>
    </row>
    <row r="362" spans="1:3" s="71" customFormat="1" ht="12">
      <c r="A362" s="82"/>
      <c r="C362" s="69"/>
    </row>
    <row r="363" spans="1:3" s="71" customFormat="1" ht="12">
      <c r="A363" s="82"/>
      <c r="C363" s="69"/>
    </row>
    <row r="364" spans="1:3" s="71" customFormat="1" ht="12">
      <c r="A364" s="82"/>
      <c r="C364" s="69"/>
    </row>
    <row r="365" spans="1:3" s="71" customFormat="1" ht="12">
      <c r="A365" s="82"/>
      <c r="C365" s="69"/>
    </row>
    <row r="366" spans="1:3" s="71" customFormat="1" ht="12">
      <c r="A366" s="82"/>
      <c r="C366" s="69"/>
    </row>
    <row r="367" spans="1:3" s="71" customFormat="1" ht="12">
      <c r="A367" s="82"/>
      <c r="C367" s="69"/>
    </row>
    <row r="368" spans="1:3" s="71" customFormat="1" ht="12">
      <c r="A368" s="82"/>
      <c r="C368" s="69"/>
    </row>
    <row r="369" spans="1:3" s="71" customFormat="1" ht="12">
      <c r="A369" s="82"/>
      <c r="C369" s="69"/>
    </row>
    <row r="370" spans="1:3" s="71" customFormat="1" ht="12">
      <c r="A370" s="82"/>
      <c r="C370" s="69"/>
    </row>
    <row r="371" spans="1:3" s="71" customFormat="1" ht="12">
      <c r="A371" s="82"/>
      <c r="C371" s="69"/>
    </row>
    <row r="372" spans="1:3" s="71" customFormat="1" ht="12">
      <c r="A372" s="82"/>
      <c r="C372" s="69"/>
    </row>
    <row r="373" spans="1:3" s="71" customFormat="1" ht="12">
      <c r="A373" s="82"/>
      <c r="C373" s="69"/>
    </row>
    <row r="374" spans="1:3" s="71" customFormat="1" ht="12">
      <c r="A374" s="82"/>
      <c r="C374" s="69"/>
    </row>
    <row r="375" spans="1:3" s="71" customFormat="1" ht="12">
      <c r="A375" s="82"/>
      <c r="C375" s="69"/>
    </row>
    <row r="376" spans="1:3" s="71" customFormat="1" ht="12">
      <c r="A376" s="82"/>
      <c r="C376" s="69"/>
    </row>
    <row r="377" spans="1:3" s="71" customFormat="1" ht="12">
      <c r="A377" s="82"/>
      <c r="C377" s="69"/>
    </row>
    <row r="378" spans="1:3" s="71" customFormat="1" ht="12">
      <c r="A378" s="82"/>
      <c r="C378" s="69"/>
    </row>
    <row r="379" spans="1:3" s="71" customFormat="1" ht="12">
      <c r="A379" s="82"/>
      <c r="C379" s="69"/>
    </row>
    <row r="380" spans="1:3" s="71" customFormat="1" ht="12">
      <c r="A380" s="82"/>
      <c r="C380" s="69"/>
    </row>
    <row r="381" spans="1:3" s="71" customFormat="1" ht="12">
      <c r="A381" s="82"/>
      <c r="C381" s="69"/>
    </row>
    <row r="382" spans="1:3" s="71" customFormat="1" ht="12">
      <c r="A382" s="82"/>
      <c r="C382" s="69"/>
    </row>
    <row r="383" spans="1:3" s="71" customFormat="1" ht="12">
      <c r="A383" s="82"/>
      <c r="C383" s="69"/>
    </row>
    <row r="384" spans="1:3" s="71" customFormat="1" ht="12">
      <c r="A384" s="82"/>
      <c r="C384" s="69"/>
    </row>
    <row r="385" spans="1:3" s="71" customFormat="1" ht="12">
      <c r="A385" s="82"/>
      <c r="C385" s="69"/>
    </row>
    <row r="386" spans="1:3" s="71" customFormat="1" ht="12">
      <c r="A386" s="82"/>
      <c r="C386" s="69"/>
    </row>
    <row r="387" spans="1:3" s="71" customFormat="1" ht="12">
      <c r="A387" s="82"/>
      <c r="C387" s="69"/>
    </row>
    <row r="388" spans="1:3" s="71" customFormat="1" ht="12">
      <c r="A388" s="82"/>
      <c r="C388" s="69"/>
    </row>
    <row r="389" spans="1:3" s="71" customFormat="1" ht="12">
      <c r="A389" s="82"/>
      <c r="C389" s="69"/>
    </row>
    <row r="390" spans="1:3" s="71" customFormat="1" ht="12">
      <c r="A390" s="82"/>
      <c r="C390" s="69"/>
    </row>
    <row r="391" spans="1:3" s="71" customFormat="1" ht="12">
      <c r="A391" s="82"/>
      <c r="C391" s="69"/>
    </row>
    <row r="392" spans="1:3" s="71" customFormat="1" ht="12">
      <c r="A392" s="82"/>
      <c r="C392" s="69"/>
    </row>
    <row r="393" spans="1:3" s="71" customFormat="1" ht="12">
      <c r="A393" s="82"/>
      <c r="C393" s="69"/>
    </row>
    <row r="394" spans="1:3" s="71" customFormat="1" ht="12">
      <c r="A394" s="82"/>
      <c r="C394" s="69"/>
    </row>
    <row r="395" spans="1:3" s="71" customFormat="1" ht="12">
      <c r="A395" s="82"/>
      <c r="C395" s="69"/>
    </row>
    <row r="396" spans="1:3" s="71" customFormat="1" ht="12">
      <c r="A396" s="82"/>
      <c r="C396" s="69"/>
    </row>
    <row r="397" spans="1:3" s="71" customFormat="1" ht="12">
      <c r="A397" s="82"/>
      <c r="C397" s="69"/>
    </row>
    <row r="398" spans="1:3" s="71" customFormat="1" ht="12">
      <c r="A398" s="82"/>
      <c r="C398" s="69"/>
    </row>
    <row r="399" spans="1:3" s="71" customFormat="1" ht="12">
      <c r="A399" s="82"/>
      <c r="C399" s="69"/>
    </row>
    <row r="400" spans="1:3" s="71" customFormat="1" ht="12">
      <c r="A400" s="82"/>
      <c r="C400" s="69"/>
    </row>
    <row r="401" spans="1:3" s="71" customFormat="1" ht="12">
      <c r="A401" s="82"/>
      <c r="C401" s="69"/>
    </row>
    <row r="402" spans="1:3" s="71" customFormat="1" ht="12">
      <c r="A402" s="82"/>
      <c r="C402" s="69"/>
    </row>
    <row r="403" spans="1:3" s="71" customFormat="1" ht="12">
      <c r="A403" s="82"/>
      <c r="C403" s="69"/>
    </row>
    <row r="404" spans="1:3" s="71" customFormat="1" ht="12">
      <c r="A404" s="82"/>
      <c r="C404" s="69"/>
    </row>
    <row r="405" spans="1:3" s="71" customFormat="1" ht="12">
      <c r="A405" s="82"/>
      <c r="C405" s="69"/>
    </row>
    <row r="406" spans="1:3" s="71" customFormat="1" ht="12">
      <c r="A406" s="82"/>
      <c r="C406" s="69"/>
    </row>
    <row r="407" spans="1:3" s="71" customFormat="1" ht="12">
      <c r="A407" s="82"/>
      <c r="C407" s="69"/>
    </row>
    <row r="408" spans="1:3" s="71" customFormat="1" ht="12">
      <c r="A408" s="82"/>
      <c r="C408" s="69"/>
    </row>
    <row r="409" spans="1:3" s="71" customFormat="1" ht="12">
      <c r="A409" s="82"/>
      <c r="C409" s="69"/>
    </row>
    <row r="410" spans="1:3" s="71" customFormat="1" ht="12">
      <c r="A410" s="82"/>
      <c r="C410" s="69"/>
    </row>
    <row r="411" spans="1:3" s="71" customFormat="1" ht="12">
      <c r="A411" s="82"/>
      <c r="C411" s="69"/>
    </row>
    <row r="412" spans="1:3" s="71" customFormat="1" ht="12">
      <c r="A412" s="82"/>
      <c r="C412" s="69"/>
    </row>
    <row r="413" spans="1:3" s="71" customFormat="1" ht="12">
      <c r="A413" s="82"/>
      <c r="C413" s="69"/>
    </row>
    <row r="414" spans="1:3" s="71" customFormat="1" ht="12">
      <c r="A414" s="82"/>
      <c r="C414" s="69"/>
    </row>
    <row r="415" spans="1:3" s="71" customFormat="1" ht="12">
      <c r="A415" s="82"/>
      <c r="C415" s="69"/>
    </row>
    <row r="416" spans="1:3" s="71" customFormat="1" ht="12">
      <c r="A416" s="82"/>
      <c r="C416" s="69"/>
    </row>
    <row r="417" spans="1:3" s="71" customFormat="1" ht="12">
      <c r="A417" s="82"/>
      <c r="C417" s="69"/>
    </row>
    <row r="418" spans="1:3" s="71" customFormat="1" ht="12">
      <c r="A418" s="82"/>
      <c r="C418" s="69"/>
    </row>
    <row r="419" spans="1:3" s="71" customFormat="1" ht="12">
      <c r="A419" s="82"/>
      <c r="C419" s="69"/>
    </row>
    <row r="420" spans="1:3" s="71" customFormat="1" ht="12">
      <c r="A420" s="82"/>
      <c r="C420" s="69"/>
    </row>
    <row r="421" spans="1:3" s="71" customFormat="1" ht="12">
      <c r="A421" s="82"/>
      <c r="C421" s="69"/>
    </row>
    <row r="422" spans="1:3" s="71" customFormat="1" ht="12">
      <c r="A422" s="82"/>
      <c r="C422" s="69"/>
    </row>
    <row r="423" spans="1:3" s="71" customFormat="1" ht="12">
      <c r="A423" s="82"/>
      <c r="C423" s="69"/>
    </row>
    <row r="424" spans="1:3" s="71" customFormat="1" ht="12">
      <c r="A424" s="82"/>
      <c r="C424" s="69"/>
    </row>
    <row r="425" spans="1:3" s="71" customFormat="1" ht="12">
      <c r="A425" s="82"/>
      <c r="C425" s="69"/>
    </row>
    <row r="426" spans="1:3" s="71" customFormat="1" ht="12">
      <c r="A426" s="82"/>
      <c r="C426" s="69"/>
    </row>
    <row r="427" spans="1:3" s="71" customFormat="1" ht="12">
      <c r="A427" s="82"/>
      <c r="C427" s="69"/>
    </row>
    <row r="428" spans="1:3" s="71" customFormat="1" ht="12">
      <c r="A428" s="82"/>
      <c r="C428" s="69"/>
    </row>
    <row r="429" spans="1:3" s="71" customFormat="1" ht="12">
      <c r="A429" s="82"/>
      <c r="C429" s="69"/>
    </row>
    <row r="430" spans="1:3" s="71" customFormat="1" ht="12">
      <c r="A430" s="82"/>
      <c r="C430" s="69"/>
    </row>
    <row r="431" spans="1:3" s="71" customFormat="1" ht="12">
      <c r="A431" s="82"/>
      <c r="C431" s="69"/>
    </row>
    <row r="432" spans="1:3" s="71" customFormat="1" ht="12">
      <c r="A432" s="82"/>
      <c r="C432" s="69"/>
    </row>
    <row r="433" spans="1:3" s="71" customFormat="1" ht="12">
      <c r="A433" s="82"/>
      <c r="C433" s="69"/>
    </row>
    <row r="434" spans="1:3" s="71" customFormat="1" ht="12">
      <c r="A434" s="82"/>
      <c r="C434" s="69"/>
    </row>
    <row r="435" spans="1:3" s="71" customFormat="1" ht="12">
      <c r="A435" s="82"/>
      <c r="C435" s="69"/>
    </row>
    <row r="436" spans="1:3" s="71" customFormat="1" ht="12">
      <c r="A436" s="82"/>
      <c r="C436" s="69"/>
    </row>
    <row r="437" spans="1:3" s="71" customFormat="1" ht="12">
      <c r="A437" s="82"/>
      <c r="C437" s="69"/>
    </row>
    <row r="438" spans="1:3" s="71" customFormat="1" ht="12">
      <c r="A438" s="82"/>
      <c r="C438" s="69"/>
    </row>
    <row r="439" spans="1:3" s="71" customFormat="1" ht="12">
      <c r="A439" s="82"/>
      <c r="C439" s="69"/>
    </row>
    <row r="440" spans="1:3" s="71" customFormat="1" ht="12">
      <c r="A440" s="82"/>
      <c r="C440" s="69"/>
    </row>
    <row r="441" spans="1:3" s="71" customFormat="1" ht="12">
      <c r="A441" s="82"/>
      <c r="C441" s="69"/>
    </row>
    <row r="442" spans="1:3" s="71" customFormat="1" ht="12">
      <c r="A442" s="82"/>
      <c r="C442" s="69"/>
    </row>
    <row r="443" spans="1:3" s="71" customFormat="1" ht="12">
      <c r="A443" s="82"/>
      <c r="C443" s="69"/>
    </row>
    <row r="444" spans="1:3" s="71" customFormat="1" ht="12">
      <c r="A444" s="82"/>
      <c r="C444" s="69"/>
    </row>
    <row r="445" spans="1:3" s="71" customFormat="1" ht="12">
      <c r="A445" s="82"/>
      <c r="C445" s="69"/>
    </row>
    <row r="446" spans="1:3" s="71" customFormat="1" ht="12">
      <c r="A446" s="82"/>
      <c r="C446" s="69"/>
    </row>
    <row r="447" spans="1:3" s="71" customFormat="1" ht="12">
      <c r="A447" s="82"/>
      <c r="C447" s="69"/>
    </row>
    <row r="448" spans="1:3" s="71" customFormat="1" ht="12">
      <c r="A448" s="82"/>
      <c r="C448" s="69"/>
    </row>
    <row r="449" spans="1:3" s="71" customFormat="1" ht="12">
      <c r="A449" s="82"/>
      <c r="C449" s="69"/>
    </row>
    <row r="450" spans="1:3" s="71" customFormat="1" ht="12">
      <c r="A450" s="82"/>
      <c r="C450" s="69"/>
    </row>
    <row r="451" spans="1:3" s="71" customFormat="1" ht="12">
      <c r="A451" s="82"/>
      <c r="C451" s="69"/>
    </row>
    <row r="452" spans="1:3" s="71" customFormat="1" ht="12">
      <c r="A452" s="82"/>
      <c r="C452" s="69"/>
    </row>
    <row r="453" spans="1:3" s="71" customFormat="1" ht="12">
      <c r="A453" s="82"/>
      <c r="C453" s="69"/>
    </row>
    <row r="454" spans="1:3" s="71" customFormat="1" ht="12">
      <c r="A454" s="82"/>
      <c r="C454" s="69"/>
    </row>
    <row r="455" spans="1:3" s="71" customFormat="1" ht="12">
      <c r="A455" s="82"/>
      <c r="C455" s="69"/>
    </row>
    <row r="456" spans="1:3" s="71" customFormat="1" ht="12">
      <c r="A456" s="82"/>
      <c r="C456" s="69"/>
    </row>
    <row r="457" spans="1:3" s="71" customFormat="1" ht="12">
      <c r="A457" s="82"/>
      <c r="C457" s="69"/>
    </row>
    <row r="458" spans="1:3" s="71" customFormat="1" ht="12">
      <c r="A458" s="82"/>
      <c r="C458" s="69"/>
    </row>
  </sheetData>
  <mergeCells count="62">
    <mergeCell ref="D3:F3"/>
    <mergeCell ref="G3:I3"/>
    <mergeCell ref="J3:L3"/>
    <mergeCell ref="B5:C5"/>
    <mergeCell ref="B8:C8"/>
    <mergeCell ref="B10:C10"/>
    <mergeCell ref="B12:C12"/>
    <mergeCell ref="D12:F12"/>
    <mergeCell ref="G12:I12"/>
    <mergeCell ref="J12:L12"/>
    <mergeCell ref="D13:F13"/>
    <mergeCell ref="G13:I13"/>
    <mergeCell ref="J13:L13"/>
    <mergeCell ref="B14:C14"/>
    <mergeCell ref="D14:F14"/>
    <mergeCell ref="G14:I14"/>
    <mergeCell ref="J14:L14"/>
    <mergeCell ref="D15:F15"/>
    <mergeCell ref="G15:I15"/>
    <mergeCell ref="J15:L15"/>
    <mergeCell ref="B16:C16"/>
    <mergeCell ref="D16:F16"/>
    <mergeCell ref="G16:I16"/>
    <mergeCell ref="J16:L16"/>
    <mergeCell ref="D17:F17"/>
    <mergeCell ref="G17:I17"/>
    <mergeCell ref="J17:L17"/>
    <mergeCell ref="B18:C18"/>
    <mergeCell ref="B21:C21"/>
    <mergeCell ref="B23:C23"/>
    <mergeCell ref="B25:C25"/>
    <mergeCell ref="B28:C28"/>
    <mergeCell ref="B30:C30"/>
    <mergeCell ref="B32:C32"/>
    <mergeCell ref="B35:C35"/>
    <mergeCell ref="B37:C37"/>
    <mergeCell ref="B39:C39"/>
    <mergeCell ref="B42:C42"/>
    <mergeCell ref="B44:C44"/>
    <mergeCell ref="B46:C46"/>
    <mergeCell ref="B49:C49"/>
    <mergeCell ref="B51:C51"/>
    <mergeCell ref="B53:C53"/>
    <mergeCell ref="B56:C56"/>
    <mergeCell ref="B58:C58"/>
    <mergeCell ref="B60:C60"/>
    <mergeCell ref="B63:C63"/>
    <mergeCell ref="B65:C65"/>
    <mergeCell ref="B67:C67"/>
    <mergeCell ref="B70:C70"/>
    <mergeCell ref="B72:C72"/>
    <mergeCell ref="B74:C74"/>
    <mergeCell ref="B77:C77"/>
    <mergeCell ref="B79:C79"/>
    <mergeCell ref="B81:C81"/>
    <mergeCell ref="B84:C84"/>
    <mergeCell ref="B86:C86"/>
    <mergeCell ref="B88:C88"/>
    <mergeCell ref="B91:C91"/>
    <mergeCell ref="B93:C93"/>
    <mergeCell ref="A3:C4"/>
    <mergeCell ref="A13:A15"/>
  </mergeCells>
  <phoneticPr fontId="2"/>
  <pageMargins left="0.59055118110236227" right="0.19685039370078741" top="0.59055118110236227" bottom="0.39370078740157483" header="0.31496062992125984" footer="0.23622047244094488"/>
  <pageSetup paperSize="9" fitToWidth="1" fitToHeight="1" orientation="portrait"/>
  <headerFooter>
    <oddFooter>&amp;C- &amp;P -</oddFooter>
  </headerFooter>
  <rowBreaks count="1" manualBreakCount="1">
    <brk id="52" max="11" man="1"/>
  </rowBreaks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O95"/>
  <sheetViews>
    <sheetView view="pageBreakPreview" topLeftCell="A18" zoomScale="120" zoomScaleSheetLayoutView="120" workbookViewId="0">
      <selection activeCell="D23" sqref="D23"/>
    </sheetView>
  </sheetViews>
  <sheetFormatPr defaultColWidth="9" defaultRowHeight="12"/>
  <cols>
    <col min="1" max="1" width="8.625" style="227" customWidth="1"/>
    <col min="2" max="2" width="4.625" style="227" customWidth="1"/>
    <col min="3" max="3" width="6.625" style="227" customWidth="1"/>
    <col min="4" max="15" width="7.625" style="228" customWidth="1"/>
    <col min="16" max="17" width="8.625" style="228" customWidth="1"/>
    <col min="18" max="18" width="10.625" style="228" customWidth="1"/>
    <col min="19" max="19" width="7.875" style="228" customWidth="1"/>
    <col min="20" max="20" width="10.625" style="228" customWidth="1"/>
    <col min="21" max="21" width="7.875" style="228" customWidth="1"/>
    <col min="22" max="22" width="10.625" style="228" customWidth="1"/>
    <col min="23" max="23" width="7.875" style="228" customWidth="1"/>
    <col min="24" max="24" width="10.625" style="228" customWidth="1"/>
    <col min="25" max="25" width="7.875" style="228" customWidth="1"/>
    <col min="26" max="26" width="10.625" style="228" customWidth="1"/>
    <col min="27" max="27" width="7.875" style="228" customWidth="1"/>
    <col min="28" max="28" width="10.625" style="228" customWidth="1"/>
    <col min="29" max="29" width="7.875" style="228" customWidth="1"/>
    <col min="30" max="30" width="10.625" style="228" customWidth="1"/>
    <col min="31" max="31" width="7.875" style="228" customWidth="1"/>
    <col min="32" max="32" width="10.625" style="228" customWidth="1"/>
    <col min="33" max="33" width="7.875" style="228" customWidth="1"/>
    <col min="34" max="34" width="10.625" style="228" customWidth="1"/>
    <col min="35" max="35" width="7.875" style="228" customWidth="1"/>
    <col min="36" max="36" width="10.625" style="228" customWidth="1"/>
    <col min="37" max="37" width="7.875" style="228" customWidth="1"/>
    <col min="38" max="38" width="10.625" style="228" customWidth="1"/>
    <col min="39" max="39" width="7.875" style="228" customWidth="1"/>
    <col min="40" max="40" width="10.625" style="228" customWidth="1"/>
    <col min="41" max="41" width="7.875" style="228" customWidth="1"/>
    <col min="42" max="16384" width="9" style="228"/>
  </cols>
  <sheetData>
    <row r="1" spans="1:41" ht="20.100000000000001" customHeight="1">
      <c r="A1" s="229" t="s">
        <v>214</v>
      </c>
      <c r="B1" s="237"/>
      <c r="C1" s="237"/>
      <c r="R1" s="293" t="str">
        <f>A4</f>
        <v>生しいたけ</v>
      </c>
      <c r="S1" s="295"/>
      <c r="T1" s="293" t="str">
        <f>A10</f>
        <v>なめこ</v>
      </c>
      <c r="U1" s="295"/>
      <c r="V1" s="293" t="str">
        <f>A16</f>
        <v>えのきたけ</v>
      </c>
      <c r="W1" s="295"/>
      <c r="X1" s="293" t="str">
        <f>A22</f>
        <v>ひらたけ</v>
      </c>
      <c r="Y1" s="295"/>
      <c r="Z1" s="293" t="str">
        <f>A28</f>
        <v>たもぎたけ</v>
      </c>
      <c r="AA1" s="295"/>
      <c r="AB1" s="293" t="str">
        <f>A34</f>
        <v>まいたけ</v>
      </c>
      <c r="AC1" s="295"/>
      <c r="AD1" s="293" t="str">
        <f>A40</f>
        <v>ぶなしめじ</v>
      </c>
      <c r="AE1" s="295"/>
      <c r="AF1" s="293" t="str">
        <f>A46</f>
        <v>エリンギ</v>
      </c>
      <c r="AG1" s="295"/>
      <c r="AH1" s="293" t="str">
        <f>A52</f>
        <v>乾しいたけ</v>
      </c>
      <c r="AI1" s="295"/>
      <c r="AJ1" s="293" t="str">
        <f>A58</f>
        <v>乾きくらげ</v>
      </c>
      <c r="AK1" s="295"/>
      <c r="AL1" s="293" t="str">
        <f>A64</f>
        <v>生きくらげ</v>
      </c>
      <c r="AM1" s="295"/>
      <c r="AN1" s="293" t="str">
        <f>A70</f>
        <v>えぞ雪の下</v>
      </c>
      <c r="AO1" s="295"/>
    </row>
    <row r="2" spans="1:41" ht="20.100000000000001" customHeight="1">
      <c r="A2" s="230"/>
      <c r="B2" s="230"/>
      <c r="C2" s="23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R2" s="294">
        <f>D4</f>
        <v>115492.7</v>
      </c>
      <c r="S2" s="296" t="s">
        <v>216</v>
      </c>
      <c r="T2" s="294">
        <f>D10</f>
        <v>58268.499999999993</v>
      </c>
      <c r="U2" s="296" t="s">
        <v>216</v>
      </c>
      <c r="V2" s="294">
        <f>D16</f>
        <v>147343.91999999998</v>
      </c>
      <c r="W2" s="296" t="s">
        <v>216</v>
      </c>
      <c r="X2" s="294">
        <f>D22</f>
        <v>691</v>
      </c>
      <c r="Y2" s="296" t="s">
        <v>216</v>
      </c>
      <c r="Z2" s="294">
        <f>D28</f>
        <v>2721.45</v>
      </c>
      <c r="AA2" s="296" t="s">
        <v>216</v>
      </c>
      <c r="AB2" s="294">
        <f>D34</f>
        <v>78685</v>
      </c>
      <c r="AC2" s="296" t="s">
        <v>216</v>
      </c>
      <c r="AD2" s="294">
        <f>D40</f>
        <v>99755</v>
      </c>
      <c r="AE2" s="296" t="s">
        <v>216</v>
      </c>
      <c r="AF2" s="294">
        <f>D46</f>
        <v>23530.8</v>
      </c>
      <c r="AG2" s="296" t="s">
        <v>216</v>
      </c>
      <c r="AH2" s="294" t="str">
        <f>D52</f>
        <v>－</v>
      </c>
      <c r="AI2" s="296" t="s">
        <v>216</v>
      </c>
      <c r="AJ2" s="294">
        <f>D58</f>
        <v>1</v>
      </c>
      <c r="AK2" s="296" t="s">
        <v>216</v>
      </c>
      <c r="AL2" s="294">
        <f>D64</f>
        <v>323</v>
      </c>
      <c r="AM2" s="296" t="s">
        <v>216</v>
      </c>
      <c r="AN2" s="294">
        <f>D70</f>
        <v>321</v>
      </c>
      <c r="AO2" s="296" t="s">
        <v>216</v>
      </c>
    </row>
    <row r="3" spans="1:41" ht="20.100000000000001" customHeight="1">
      <c r="A3" s="231" t="s">
        <v>217</v>
      </c>
      <c r="B3" s="238"/>
      <c r="C3" s="207"/>
      <c r="D3" s="117" t="s">
        <v>216</v>
      </c>
      <c r="E3" s="117" t="s">
        <v>218</v>
      </c>
      <c r="F3" s="117" t="s">
        <v>219</v>
      </c>
      <c r="G3" s="117" t="s">
        <v>220</v>
      </c>
      <c r="H3" s="117" t="s">
        <v>223</v>
      </c>
      <c r="I3" s="117" t="s">
        <v>88</v>
      </c>
      <c r="J3" s="117" t="s">
        <v>224</v>
      </c>
      <c r="K3" s="117" t="s">
        <v>45</v>
      </c>
      <c r="L3" s="117" t="s">
        <v>101</v>
      </c>
      <c r="M3" s="117" t="s">
        <v>225</v>
      </c>
      <c r="N3" s="117" t="s">
        <v>227</v>
      </c>
      <c r="O3" s="187" t="s">
        <v>228</v>
      </c>
      <c r="P3" s="130" t="s">
        <v>107</v>
      </c>
      <c r="R3" s="294">
        <f>E4</f>
        <v>105890.4</v>
      </c>
      <c r="S3" s="296" t="s">
        <v>218</v>
      </c>
      <c r="T3" s="294">
        <f>E10</f>
        <v>61924.92</v>
      </c>
      <c r="U3" s="296" t="s">
        <v>218</v>
      </c>
      <c r="V3" s="294">
        <f>E16</f>
        <v>127921.04</v>
      </c>
      <c r="W3" s="296" t="s">
        <v>218</v>
      </c>
      <c r="X3" s="294">
        <f>E22</f>
        <v>855</v>
      </c>
      <c r="Y3" s="296" t="s">
        <v>218</v>
      </c>
      <c r="Z3" s="294">
        <f>E28</f>
        <v>2750.45</v>
      </c>
      <c r="AA3" s="296" t="s">
        <v>218</v>
      </c>
      <c r="AB3" s="294">
        <f>E34</f>
        <v>77195.2</v>
      </c>
      <c r="AC3" s="296" t="s">
        <v>218</v>
      </c>
      <c r="AD3" s="294">
        <f>E40</f>
        <v>127106</v>
      </c>
      <c r="AE3" s="296" t="s">
        <v>218</v>
      </c>
      <c r="AF3" s="294">
        <f>E46</f>
        <v>27782.4</v>
      </c>
      <c r="AG3" s="296" t="s">
        <v>218</v>
      </c>
      <c r="AH3" s="294">
        <f>E52</f>
        <v>8.26</v>
      </c>
      <c r="AI3" s="296" t="s">
        <v>218</v>
      </c>
      <c r="AJ3" s="294">
        <f>E58</f>
        <v>2.2000000000000002</v>
      </c>
      <c r="AK3" s="296" t="s">
        <v>218</v>
      </c>
      <c r="AL3" s="294">
        <f>E64</f>
        <v>345</v>
      </c>
      <c r="AM3" s="296" t="s">
        <v>218</v>
      </c>
      <c r="AN3" s="294">
        <f>E70</f>
        <v>344</v>
      </c>
      <c r="AO3" s="296" t="s">
        <v>218</v>
      </c>
    </row>
    <row r="4" spans="1:41" ht="20.100000000000001" customHeight="1">
      <c r="A4" s="232" t="s">
        <v>190</v>
      </c>
      <c r="B4" s="239" t="s">
        <v>113</v>
      </c>
      <c r="C4" s="92"/>
      <c r="D4" s="248">
        <v>115492.7</v>
      </c>
      <c r="E4" s="259">
        <v>105890.4</v>
      </c>
      <c r="F4" s="259">
        <v>116408.3</v>
      </c>
      <c r="G4" s="259">
        <v>101875.6</v>
      </c>
      <c r="H4" s="259">
        <v>108083.4</v>
      </c>
      <c r="I4" s="259">
        <v>98746.9</v>
      </c>
      <c r="J4" s="259">
        <v>93186.7</v>
      </c>
      <c r="K4" s="259">
        <v>96812.799999999988</v>
      </c>
      <c r="L4" s="259">
        <v>110525.7</v>
      </c>
      <c r="M4" s="259">
        <v>129136.2</v>
      </c>
      <c r="N4" s="259">
        <v>129117</v>
      </c>
      <c r="O4" s="270">
        <v>144348.20000000001</v>
      </c>
      <c r="P4" s="280">
        <v>1349623.9</v>
      </c>
      <c r="R4" s="294">
        <f>F4</f>
        <v>116408.3</v>
      </c>
      <c r="S4" s="296" t="s">
        <v>219</v>
      </c>
      <c r="T4" s="294">
        <f>F10</f>
        <v>70063.72</v>
      </c>
      <c r="U4" s="296" t="s">
        <v>219</v>
      </c>
      <c r="V4" s="294">
        <f>F16</f>
        <v>119936.43999999999</v>
      </c>
      <c r="W4" s="296" t="s">
        <v>219</v>
      </c>
      <c r="X4" s="294">
        <f>F22</f>
        <v>755</v>
      </c>
      <c r="Y4" s="296" t="s">
        <v>219</v>
      </c>
      <c r="Z4" s="294">
        <f>F28</f>
        <v>2869.5</v>
      </c>
      <c r="AA4" s="296" t="s">
        <v>219</v>
      </c>
      <c r="AB4" s="294">
        <f>F34</f>
        <v>77242.8</v>
      </c>
      <c r="AC4" s="296" t="s">
        <v>219</v>
      </c>
      <c r="AD4" s="294">
        <f>F40</f>
        <v>98795</v>
      </c>
      <c r="AE4" s="296" t="s">
        <v>219</v>
      </c>
      <c r="AF4" s="294">
        <f>F46</f>
        <v>24619.8</v>
      </c>
      <c r="AG4" s="296" t="s">
        <v>219</v>
      </c>
      <c r="AH4" s="294" t="str">
        <f>F52</f>
        <v>－</v>
      </c>
      <c r="AI4" s="296" t="s">
        <v>219</v>
      </c>
      <c r="AJ4" s="294">
        <f>F58</f>
        <v>2</v>
      </c>
      <c r="AK4" s="296" t="s">
        <v>219</v>
      </c>
      <c r="AL4" s="294">
        <f>F64</f>
        <v>392</v>
      </c>
      <c r="AM4" s="296" t="s">
        <v>219</v>
      </c>
      <c r="AN4" s="294">
        <f>F70</f>
        <v>413.8</v>
      </c>
      <c r="AO4" s="296" t="s">
        <v>219</v>
      </c>
    </row>
    <row r="5" spans="1:41" ht="20.100000000000001" customHeight="1">
      <c r="A5" s="233"/>
      <c r="B5" s="240"/>
      <c r="C5" s="244" t="s">
        <v>230</v>
      </c>
      <c r="D5" s="249">
        <v>96.658501087581485</v>
      </c>
      <c r="E5" s="260">
        <v>89.604814558759955</v>
      </c>
      <c r="F5" s="260">
        <v>97.777320470876788</v>
      </c>
      <c r="G5" s="260">
        <v>87.741399391071823</v>
      </c>
      <c r="H5" s="260">
        <v>97.966755255146523</v>
      </c>
      <c r="I5" s="260">
        <v>88.155375446113695</v>
      </c>
      <c r="J5" s="260">
        <v>82.587480556602074</v>
      </c>
      <c r="K5" s="260">
        <v>100.69028207232307</v>
      </c>
      <c r="L5" s="260">
        <v>99.792047420988936</v>
      </c>
      <c r="M5" s="260">
        <v>101.12073955467353</v>
      </c>
      <c r="N5" s="260">
        <v>98.615343336699254</v>
      </c>
      <c r="O5" s="271">
        <v>100.75915483549109</v>
      </c>
      <c r="P5" s="281">
        <v>95.258642892442751</v>
      </c>
      <c r="R5" s="294">
        <f>G4</f>
        <v>101875.6</v>
      </c>
      <c r="S5" s="296" t="s">
        <v>220</v>
      </c>
      <c r="T5" s="294">
        <f>G10</f>
        <v>58407.16</v>
      </c>
      <c r="U5" s="296" t="s">
        <v>220</v>
      </c>
      <c r="V5" s="294">
        <f>G16</f>
        <v>97926.87999999999</v>
      </c>
      <c r="W5" s="296" t="s">
        <v>220</v>
      </c>
      <c r="X5" s="294">
        <f>G22</f>
        <v>678</v>
      </c>
      <c r="Y5" s="296" t="s">
        <v>220</v>
      </c>
      <c r="Z5" s="294">
        <f>G28</f>
        <v>2808.4</v>
      </c>
      <c r="AA5" s="296" t="s">
        <v>220</v>
      </c>
      <c r="AB5" s="294">
        <f>G34</f>
        <v>78616.3</v>
      </c>
      <c r="AC5" s="296" t="s">
        <v>220</v>
      </c>
      <c r="AD5" s="294">
        <f>G40</f>
        <v>95765</v>
      </c>
      <c r="AE5" s="296" t="s">
        <v>220</v>
      </c>
      <c r="AF5" s="294">
        <f>G46</f>
        <v>28870.6</v>
      </c>
      <c r="AG5" s="296" t="s">
        <v>220</v>
      </c>
      <c r="AH5" s="294" t="str">
        <f>G52</f>
        <v>－</v>
      </c>
      <c r="AI5" s="296" t="s">
        <v>220</v>
      </c>
      <c r="AJ5" s="294">
        <f>G58</f>
        <v>2.92</v>
      </c>
      <c r="AK5" s="296" t="s">
        <v>220</v>
      </c>
      <c r="AL5" s="294">
        <f>G64</f>
        <v>386</v>
      </c>
      <c r="AM5" s="296" t="s">
        <v>220</v>
      </c>
      <c r="AN5" s="294">
        <f>G70</f>
        <v>327</v>
      </c>
      <c r="AO5" s="296" t="s">
        <v>220</v>
      </c>
    </row>
    <row r="6" spans="1:41" ht="20.100000000000001" customHeight="1">
      <c r="A6" s="233"/>
      <c r="B6" s="239" t="s">
        <v>231</v>
      </c>
      <c r="C6" s="245"/>
      <c r="D6" s="248">
        <v>777.1169779561825</v>
      </c>
      <c r="E6" s="259">
        <v>755.44256136533613</v>
      </c>
      <c r="F6" s="259">
        <v>706.24659066406775</v>
      </c>
      <c r="G6" s="259">
        <v>699.88101174373446</v>
      </c>
      <c r="H6" s="259">
        <v>697.45287435443379</v>
      </c>
      <c r="I6" s="259">
        <v>678.86112880505607</v>
      </c>
      <c r="J6" s="259">
        <v>676.76088969777879</v>
      </c>
      <c r="K6" s="259">
        <v>685.25952146823568</v>
      </c>
      <c r="L6" s="259">
        <v>717.96384913192139</v>
      </c>
      <c r="M6" s="259">
        <v>728.53872113319119</v>
      </c>
      <c r="N6" s="259">
        <v>738.11032629320698</v>
      </c>
      <c r="O6" s="270">
        <v>781.58953142470773</v>
      </c>
      <c r="P6" s="280">
        <v>723.64052311166097</v>
      </c>
      <c r="R6" s="294">
        <f>H4</f>
        <v>108083.4</v>
      </c>
      <c r="S6" s="296" t="s">
        <v>223</v>
      </c>
      <c r="T6" s="294">
        <f>H10</f>
        <v>55205.64</v>
      </c>
      <c r="U6" s="296" t="s">
        <v>223</v>
      </c>
      <c r="V6" s="294">
        <f>H16</f>
        <v>78123.08</v>
      </c>
      <c r="W6" s="296" t="s">
        <v>223</v>
      </c>
      <c r="X6" s="294">
        <f>H22</f>
        <v>516</v>
      </c>
      <c r="Y6" s="296" t="s">
        <v>223</v>
      </c>
      <c r="Z6" s="294">
        <f>H28</f>
        <v>2552.15</v>
      </c>
      <c r="AA6" s="296" t="s">
        <v>223</v>
      </c>
      <c r="AB6" s="294">
        <f>H34</f>
        <v>66052.899999999994</v>
      </c>
      <c r="AC6" s="296" t="s">
        <v>223</v>
      </c>
      <c r="AD6" s="294">
        <f>H40</f>
        <v>83490</v>
      </c>
      <c r="AE6" s="296" t="s">
        <v>223</v>
      </c>
      <c r="AF6" s="294">
        <f>H46</f>
        <v>26582.6</v>
      </c>
      <c r="AG6" s="296" t="s">
        <v>223</v>
      </c>
      <c r="AH6" s="294">
        <f>H52</f>
        <v>2.1</v>
      </c>
      <c r="AI6" s="296" t="s">
        <v>223</v>
      </c>
      <c r="AJ6" s="294">
        <f>H58</f>
        <v>2.2000000000000002</v>
      </c>
      <c r="AK6" s="296" t="s">
        <v>223</v>
      </c>
      <c r="AL6" s="294">
        <f>H64</f>
        <v>382</v>
      </c>
      <c r="AM6" s="296" t="s">
        <v>223</v>
      </c>
      <c r="AN6" s="294">
        <f>H70</f>
        <v>51</v>
      </c>
      <c r="AO6" s="296" t="s">
        <v>223</v>
      </c>
    </row>
    <row r="7" spans="1:41" ht="20.100000000000001" customHeight="1">
      <c r="A7" s="233"/>
      <c r="B7" s="240"/>
      <c r="C7" s="244" t="s">
        <v>230</v>
      </c>
      <c r="D7" s="250">
        <v>101.15354588665642</v>
      </c>
      <c r="E7" s="261">
        <v>97.730955992398464</v>
      </c>
      <c r="F7" s="261">
        <v>93.278487262090138</v>
      </c>
      <c r="G7" s="261">
        <v>92.876115308176026</v>
      </c>
      <c r="H7" s="261">
        <v>93.612470495530232</v>
      </c>
      <c r="I7" s="261">
        <v>95.911151937154727</v>
      </c>
      <c r="J7" s="261">
        <v>101.92653945197272</v>
      </c>
      <c r="K7" s="261">
        <v>97.949357950806942</v>
      </c>
      <c r="L7" s="261">
        <v>93.539540621492506</v>
      </c>
      <c r="M7" s="261">
        <v>96.336347043386567</v>
      </c>
      <c r="N7" s="261">
        <v>94.927380519388066</v>
      </c>
      <c r="O7" s="272">
        <v>96.590101382814481</v>
      </c>
      <c r="P7" s="282">
        <v>96.380033883852292</v>
      </c>
      <c r="R7" s="294">
        <f>I4</f>
        <v>98746.9</v>
      </c>
      <c r="S7" s="296" t="s">
        <v>88</v>
      </c>
      <c r="T7" s="294">
        <f>I10</f>
        <v>51005.88</v>
      </c>
      <c r="U7" s="296" t="s">
        <v>88</v>
      </c>
      <c r="V7" s="294">
        <f>I16</f>
        <v>50558.64</v>
      </c>
      <c r="W7" s="296" t="s">
        <v>88</v>
      </c>
      <c r="X7" s="294">
        <f>I22</f>
        <v>562</v>
      </c>
      <c r="Y7" s="296" t="s">
        <v>88</v>
      </c>
      <c r="Z7" s="294">
        <f>I28</f>
        <v>2415.75</v>
      </c>
      <c r="AA7" s="296" t="s">
        <v>88</v>
      </c>
      <c r="AB7" s="294">
        <f>I34</f>
        <v>78681.2</v>
      </c>
      <c r="AC7" s="296" t="s">
        <v>88</v>
      </c>
      <c r="AD7" s="294">
        <f>I40</f>
        <v>89282</v>
      </c>
      <c r="AE7" s="296" t="s">
        <v>88</v>
      </c>
      <c r="AF7" s="294">
        <f>I46</f>
        <v>24019</v>
      </c>
      <c r="AG7" s="296" t="s">
        <v>88</v>
      </c>
      <c r="AH7" s="294" t="str">
        <f>I52</f>
        <v>－</v>
      </c>
      <c r="AI7" s="296" t="s">
        <v>88</v>
      </c>
      <c r="AJ7" s="294">
        <f>I58</f>
        <v>2</v>
      </c>
      <c r="AK7" s="296" t="s">
        <v>88</v>
      </c>
      <c r="AL7" s="294">
        <f>I64</f>
        <v>388.4</v>
      </c>
      <c r="AM7" s="296" t="s">
        <v>88</v>
      </c>
      <c r="AN7" s="294">
        <f>I70</f>
        <v>51</v>
      </c>
      <c r="AO7" s="296" t="s">
        <v>88</v>
      </c>
    </row>
    <row r="8" spans="1:41" ht="20.100000000000001" customHeight="1">
      <c r="A8" s="233"/>
      <c r="B8" s="239" t="s">
        <v>232</v>
      </c>
      <c r="C8" s="92"/>
      <c r="D8" s="248">
        <v>89751</v>
      </c>
      <c r="E8" s="259">
        <v>79994</v>
      </c>
      <c r="F8" s="259">
        <v>82213</v>
      </c>
      <c r="G8" s="259">
        <v>71301</v>
      </c>
      <c r="H8" s="259">
        <v>75383</v>
      </c>
      <c r="I8" s="259">
        <v>67035</v>
      </c>
      <c r="J8" s="259">
        <v>63065</v>
      </c>
      <c r="K8" s="259">
        <v>66342</v>
      </c>
      <c r="L8" s="259">
        <v>79353</v>
      </c>
      <c r="M8" s="259">
        <v>94081</v>
      </c>
      <c r="N8" s="259">
        <v>95303</v>
      </c>
      <c r="O8" s="270">
        <v>112821</v>
      </c>
      <c r="P8" s="280">
        <v>976643</v>
      </c>
      <c r="R8" s="294">
        <f>J4</f>
        <v>93186.7</v>
      </c>
      <c r="S8" s="296" t="s">
        <v>224</v>
      </c>
      <c r="T8" s="294">
        <f>J10</f>
        <v>44925.68</v>
      </c>
      <c r="U8" s="296" t="s">
        <v>224</v>
      </c>
      <c r="V8" s="294">
        <f>J16</f>
        <v>50038.4</v>
      </c>
      <c r="W8" s="296" t="s">
        <v>224</v>
      </c>
      <c r="X8" s="294">
        <f>J22</f>
        <v>300</v>
      </c>
      <c r="Y8" s="296" t="s">
        <v>224</v>
      </c>
      <c r="Z8" s="294">
        <f>J28</f>
        <v>2649.15</v>
      </c>
      <c r="AA8" s="296" t="s">
        <v>224</v>
      </c>
      <c r="AB8" s="294">
        <f>J34</f>
        <v>63380.2</v>
      </c>
      <c r="AC8" s="296" t="s">
        <v>224</v>
      </c>
      <c r="AD8" s="294">
        <f>J40</f>
        <v>82064</v>
      </c>
      <c r="AE8" s="296" t="s">
        <v>224</v>
      </c>
      <c r="AF8" s="294">
        <f>J46</f>
        <v>23350.2</v>
      </c>
      <c r="AG8" s="296" t="s">
        <v>224</v>
      </c>
      <c r="AH8" s="294">
        <f>J52</f>
        <v>37.5</v>
      </c>
      <c r="AI8" s="296" t="s">
        <v>224</v>
      </c>
      <c r="AJ8" s="294">
        <f>J58</f>
        <v>1</v>
      </c>
      <c r="AK8" s="296" t="s">
        <v>224</v>
      </c>
      <c r="AL8" s="294">
        <f>J64</f>
        <v>464.4</v>
      </c>
      <c r="AM8" s="296" t="s">
        <v>224</v>
      </c>
      <c r="AN8" s="294">
        <f>J70</f>
        <v>39</v>
      </c>
      <c r="AO8" s="296" t="s">
        <v>224</v>
      </c>
    </row>
    <row r="9" spans="1:41" ht="20.100000000000001" customHeight="1">
      <c r="A9" s="233"/>
      <c r="B9" s="241"/>
      <c r="C9" s="246" t="s">
        <v>230</v>
      </c>
      <c r="D9" s="251">
        <v>97.773501250981042</v>
      </c>
      <c r="E9" s="262">
        <v>87.571641883491935</v>
      </c>
      <c r="F9" s="262">
        <v>91.205205420639857</v>
      </c>
      <c r="G9" s="262">
        <v>81.490803271459114</v>
      </c>
      <c r="H9" s="262">
        <v>91.709099858652337</v>
      </c>
      <c r="I9" s="262">
        <v>84.550836084891287</v>
      </c>
      <c r="J9" s="262">
        <v>84.178560951915316</v>
      </c>
      <c r="K9" s="262">
        <v>98.62548480869691</v>
      </c>
      <c r="L9" s="262">
        <v>93.345022734375021</v>
      </c>
      <c r="M9" s="262">
        <v>97.41602659022935</v>
      </c>
      <c r="N9" s="262">
        <v>93.612962219729496</v>
      </c>
      <c r="O9" s="273">
        <v>97.323369808067866</v>
      </c>
      <c r="P9" s="283">
        <v>91.810312297034173</v>
      </c>
      <c r="R9" s="294">
        <f>K4</f>
        <v>96812.799999999988</v>
      </c>
      <c r="S9" s="296" t="s">
        <v>45</v>
      </c>
      <c r="T9" s="294">
        <f>K10</f>
        <v>48099.42</v>
      </c>
      <c r="U9" s="296" t="s">
        <v>45</v>
      </c>
      <c r="V9" s="294">
        <f>K16</f>
        <v>61200.5</v>
      </c>
      <c r="W9" s="296" t="s">
        <v>45</v>
      </c>
      <c r="X9" s="294">
        <f>K22</f>
        <v>153</v>
      </c>
      <c r="Y9" s="296" t="s">
        <v>45</v>
      </c>
      <c r="Z9" s="294">
        <f>K28</f>
        <v>2542.3000000000002</v>
      </c>
      <c r="AA9" s="296" t="s">
        <v>45</v>
      </c>
      <c r="AB9" s="294">
        <f>K34</f>
        <v>80702.5</v>
      </c>
      <c r="AC9" s="296" t="s">
        <v>45</v>
      </c>
      <c r="AD9" s="294">
        <f>K40</f>
        <v>103748</v>
      </c>
      <c r="AE9" s="296" t="s">
        <v>45</v>
      </c>
      <c r="AF9" s="294">
        <f>K46</f>
        <v>23854.6</v>
      </c>
      <c r="AG9" s="296" t="s">
        <v>45</v>
      </c>
      <c r="AH9" s="294" t="str">
        <f>K52</f>
        <v>－</v>
      </c>
      <c r="AI9" s="296" t="s">
        <v>45</v>
      </c>
      <c r="AJ9" s="294">
        <f>K58</f>
        <v>2.12</v>
      </c>
      <c r="AK9" s="296" t="s">
        <v>45</v>
      </c>
      <c r="AL9" s="294">
        <f>K64</f>
        <v>358</v>
      </c>
      <c r="AM9" s="296" t="s">
        <v>45</v>
      </c>
      <c r="AN9" s="294">
        <f>K70</f>
        <v>21</v>
      </c>
      <c r="AO9" s="296" t="s">
        <v>45</v>
      </c>
    </row>
    <row r="10" spans="1:41" ht="20.100000000000001" customHeight="1">
      <c r="A10" s="234" t="s">
        <v>205</v>
      </c>
      <c r="B10" s="242" t="s">
        <v>113</v>
      </c>
      <c r="C10" s="97"/>
      <c r="D10" s="252">
        <v>58268.499999999993</v>
      </c>
      <c r="E10" s="263">
        <v>61924.92</v>
      </c>
      <c r="F10" s="263">
        <v>70063.72</v>
      </c>
      <c r="G10" s="263">
        <v>58407.16</v>
      </c>
      <c r="H10" s="263">
        <v>55205.64</v>
      </c>
      <c r="I10" s="263">
        <v>51005.88</v>
      </c>
      <c r="J10" s="263">
        <v>44925.68</v>
      </c>
      <c r="K10" s="263">
        <v>48099.42</v>
      </c>
      <c r="L10" s="263">
        <v>53974.560000000005</v>
      </c>
      <c r="M10" s="263">
        <v>59564.36</v>
      </c>
      <c r="N10" s="263">
        <v>60802.9</v>
      </c>
      <c r="O10" s="274">
        <v>53428.039999999994</v>
      </c>
      <c r="P10" s="284">
        <v>675670.78</v>
      </c>
      <c r="R10" s="294">
        <f>L4</f>
        <v>110525.7</v>
      </c>
      <c r="S10" s="296" t="s">
        <v>101</v>
      </c>
      <c r="T10" s="294">
        <f>L10</f>
        <v>53974.560000000005</v>
      </c>
      <c r="U10" s="296" t="s">
        <v>101</v>
      </c>
      <c r="V10" s="294">
        <f>L16</f>
        <v>87773.44</v>
      </c>
      <c r="W10" s="296" t="s">
        <v>101</v>
      </c>
      <c r="X10" s="294">
        <f>L22</f>
        <v>463.8</v>
      </c>
      <c r="Y10" s="296" t="s">
        <v>101</v>
      </c>
      <c r="Z10" s="294">
        <f>L28</f>
        <v>3931.1</v>
      </c>
      <c r="AA10" s="296" t="s">
        <v>101</v>
      </c>
      <c r="AB10" s="294">
        <f>L34</f>
        <v>103621.26</v>
      </c>
      <c r="AC10" s="296" t="s">
        <v>101</v>
      </c>
      <c r="AD10" s="294">
        <f>L40</f>
        <v>123117</v>
      </c>
      <c r="AE10" s="296" t="s">
        <v>101</v>
      </c>
      <c r="AF10" s="294">
        <f>L46</f>
        <v>28502.5</v>
      </c>
      <c r="AG10" s="296" t="s">
        <v>101</v>
      </c>
      <c r="AH10" s="294" t="str">
        <f>L52</f>
        <v>－</v>
      </c>
      <c r="AI10" s="296" t="s">
        <v>101</v>
      </c>
      <c r="AJ10" s="294">
        <f>L58</f>
        <v>1</v>
      </c>
      <c r="AK10" s="296" t="s">
        <v>101</v>
      </c>
      <c r="AL10" s="294">
        <f>L64</f>
        <v>361</v>
      </c>
      <c r="AM10" s="296" t="s">
        <v>101</v>
      </c>
      <c r="AN10" s="294">
        <f>L70</f>
        <v>39</v>
      </c>
      <c r="AO10" s="296" t="s">
        <v>101</v>
      </c>
    </row>
    <row r="11" spans="1:41" ht="20.100000000000001" customHeight="1">
      <c r="A11" s="233"/>
      <c r="B11" s="240"/>
      <c r="C11" s="244" t="s">
        <v>230</v>
      </c>
      <c r="D11" s="250">
        <v>93.845859482380121</v>
      </c>
      <c r="E11" s="261">
        <v>91.683113140587082</v>
      </c>
      <c r="F11" s="261">
        <v>102.35853329149217</v>
      </c>
      <c r="G11" s="261">
        <v>90.946087726679465</v>
      </c>
      <c r="H11" s="261">
        <v>93.33857238359991</v>
      </c>
      <c r="I11" s="261">
        <v>94.919418981472006</v>
      </c>
      <c r="J11" s="261">
        <v>106.2697870520533</v>
      </c>
      <c r="K11" s="261">
        <v>113.60230400532072</v>
      </c>
      <c r="L11" s="261">
        <v>94.970189938409206</v>
      </c>
      <c r="M11" s="261">
        <v>96.130963524552598</v>
      </c>
      <c r="N11" s="261">
        <v>96.566463622067062</v>
      </c>
      <c r="O11" s="272">
        <v>90.668398078567208</v>
      </c>
      <c r="P11" s="282">
        <v>96.457378556236293</v>
      </c>
      <c r="R11" s="294">
        <f>M4</f>
        <v>129136.2</v>
      </c>
      <c r="S11" s="296" t="s">
        <v>225</v>
      </c>
      <c r="T11" s="294">
        <f>M10</f>
        <v>59564.36</v>
      </c>
      <c r="U11" s="296" t="s">
        <v>225</v>
      </c>
      <c r="V11" s="294">
        <f>M16</f>
        <v>130696.76</v>
      </c>
      <c r="W11" s="296" t="s">
        <v>225</v>
      </c>
      <c r="X11" s="294">
        <f>M22</f>
        <v>988</v>
      </c>
      <c r="Y11" s="296" t="s">
        <v>225</v>
      </c>
      <c r="Z11" s="294">
        <f>M28</f>
        <v>3438.9</v>
      </c>
      <c r="AA11" s="296" t="s">
        <v>225</v>
      </c>
      <c r="AB11" s="294">
        <f>M34</f>
        <v>101825</v>
      </c>
      <c r="AC11" s="296" t="s">
        <v>225</v>
      </c>
      <c r="AD11" s="294">
        <f>M40</f>
        <v>142709</v>
      </c>
      <c r="AE11" s="296" t="s">
        <v>225</v>
      </c>
      <c r="AF11" s="294">
        <f>M46</f>
        <v>31191</v>
      </c>
      <c r="AG11" s="296" t="s">
        <v>225</v>
      </c>
      <c r="AH11" s="294">
        <f>M52</f>
        <v>4.5</v>
      </c>
      <c r="AI11" s="296" t="s">
        <v>225</v>
      </c>
      <c r="AJ11" s="294">
        <f>M58</f>
        <v>1</v>
      </c>
      <c r="AK11" s="296" t="s">
        <v>225</v>
      </c>
      <c r="AL11" s="294">
        <f>M64</f>
        <v>351</v>
      </c>
      <c r="AM11" s="296" t="s">
        <v>225</v>
      </c>
      <c r="AN11" s="294">
        <f>M70</f>
        <v>336</v>
      </c>
      <c r="AO11" s="296" t="s">
        <v>225</v>
      </c>
    </row>
    <row r="12" spans="1:41" ht="20.100000000000001" customHeight="1">
      <c r="A12" s="233"/>
      <c r="B12" s="239" t="s">
        <v>231</v>
      </c>
      <c r="C12" s="245"/>
      <c r="D12" s="248">
        <v>365.23052764358107</v>
      </c>
      <c r="E12" s="259">
        <v>365.56552677015975</v>
      </c>
      <c r="F12" s="259">
        <v>356.17143936976225</v>
      </c>
      <c r="G12" s="259">
        <v>385.30402779385264</v>
      </c>
      <c r="H12" s="259">
        <v>400.38479764024112</v>
      </c>
      <c r="I12" s="259">
        <v>389.33756264963961</v>
      </c>
      <c r="J12" s="259">
        <v>373.71679182151502</v>
      </c>
      <c r="K12" s="259">
        <v>370.93050186467946</v>
      </c>
      <c r="L12" s="259">
        <v>383.92837292235447</v>
      </c>
      <c r="M12" s="259">
        <v>373.15152886726224</v>
      </c>
      <c r="N12" s="259">
        <v>390.4093554748211</v>
      </c>
      <c r="O12" s="270">
        <v>425.3729502336227</v>
      </c>
      <c r="P12" s="280">
        <v>380.93263260548281</v>
      </c>
      <c r="R12" s="294">
        <f>N4</f>
        <v>129117</v>
      </c>
      <c r="S12" s="296" t="s">
        <v>227</v>
      </c>
      <c r="T12" s="294">
        <f>N10</f>
        <v>60802.9</v>
      </c>
      <c r="U12" s="296" t="s">
        <v>227</v>
      </c>
      <c r="V12" s="294">
        <f>N16</f>
        <v>146098.68</v>
      </c>
      <c r="W12" s="296" t="s">
        <v>227</v>
      </c>
      <c r="X12" s="294">
        <f>N22</f>
        <v>903</v>
      </c>
      <c r="Y12" s="296" t="s">
        <v>227</v>
      </c>
      <c r="Z12" s="294">
        <f>N28</f>
        <v>1937</v>
      </c>
      <c r="AA12" s="296" t="s">
        <v>227</v>
      </c>
      <c r="AB12" s="294">
        <f>N34</f>
        <v>101745.05</v>
      </c>
      <c r="AC12" s="296" t="s">
        <v>227</v>
      </c>
      <c r="AD12" s="294">
        <f>N40</f>
        <v>140338</v>
      </c>
      <c r="AE12" s="296" t="s">
        <v>227</v>
      </c>
      <c r="AF12" s="294">
        <f>N46</f>
        <v>36777.4</v>
      </c>
      <c r="AG12" s="296" t="s">
        <v>227</v>
      </c>
      <c r="AH12" s="294">
        <f>N52</f>
        <v>9</v>
      </c>
      <c r="AI12" s="296" t="s">
        <v>227</v>
      </c>
      <c r="AJ12" s="294">
        <f>N58</f>
        <v>3.2</v>
      </c>
      <c r="AK12" s="296" t="s">
        <v>227</v>
      </c>
      <c r="AL12" s="294">
        <f>N64</f>
        <v>412</v>
      </c>
      <c r="AM12" s="296" t="s">
        <v>227</v>
      </c>
      <c r="AN12" s="294">
        <f>N70</f>
        <v>558</v>
      </c>
      <c r="AO12" s="296" t="s">
        <v>227</v>
      </c>
    </row>
    <row r="13" spans="1:41" ht="20.100000000000001" customHeight="1">
      <c r="A13" s="233"/>
      <c r="B13" s="240"/>
      <c r="C13" s="244" t="s">
        <v>230</v>
      </c>
      <c r="D13" s="250">
        <v>104.41718556173166</v>
      </c>
      <c r="E13" s="261">
        <v>98.808609808021032</v>
      </c>
      <c r="F13" s="261">
        <v>96.069630113004834</v>
      </c>
      <c r="G13" s="261">
        <v>103.73201709692648</v>
      </c>
      <c r="H13" s="261">
        <v>106.03994018672857</v>
      </c>
      <c r="I13" s="261">
        <v>103.36980976511751</v>
      </c>
      <c r="J13" s="261">
        <v>96.941967011033952</v>
      </c>
      <c r="K13" s="261">
        <v>96.089902515762432</v>
      </c>
      <c r="L13" s="261">
        <v>96.572165119241433</v>
      </c>
      <c r="M13" s="261">
        <v>91.127271425576311</v>
      </c>
      <c r="N13" s="261">
        <v>94.190162754843939</v>
      </c>
      <c r="O13" s="272">
        <v>106.95136186586704</v>
      </c>
      <c r="P13" s="282">
        <v>99.2</v>
      </c>
      <c r="R13" s="294">
        <f>O4</f>
        <v>144348.20000000001</v>
      </c>
      <c r="S13" s="296" t="s">
        <v>228</v>
      </c>
      <c r="T13" s="294">
        <f>O10</f>
        <v>53428.039999999994</v>
      </c>
      <c r="U13" s="296" t="s">
        <v>228</v>
      </c>
      <c r="V13" s="294">
        <f>O16</f>
        <v>197237.48</v>
      </c>
      <c r="W13" s="296" t="s">
        <v>228</v>
      </c>
      <c r="X13" s="294">
        <f>O22</f>
        <v>3482</v>
      </c>
      <c r="Y13" s="296" t="s">
        <v>228</v>
      </c>
      <c r="Z13" s="294">
        <f>O28</f>
        <v>640.9</v>
      </c>
      <c r="AA13" s="296" t="s">
        <v>228</v>
      </c>
      <c r="AB13" s="294">
        <f>O34</f>
        <v>92158.4</v>
      </c>
      <c r="AC13" s="296" t="s">
        <v>228</v>
      </c>
      <c r="AD13" s="294">
        <f>O40</f>
        <v>138228</v>
      </c>
      <c r="AE13" s="296" t="s">
        <v>228</v>
      </c>
      <c r="AF13" s="294">
        <f>O46</f>
        <v>24393.4</v>
      </c>
      <c r="AG13" s="296" t="s">
        <v>228</v>
      </c>
      <c r="AH13" s="294">
        <f>O52</f>
        <v>24</v>
      </c>
      <c r="AI13" s="296" t="s">
        <v>228</v>
      </c>
      <c r="AJ13" s="294">
        <f>O58</f>
        <v>2</v>
      </c>
      <c r="AK13" s="296" t="s">
        <v>228</v>
      </c>
      <c r="AL13" s="294">
        <f>O64</f>
        <v>532</v>
      </c>
      <c r="AM13" s="296" t="s">
        <v>228</v>
      </c>
      <c r="AN13" s="294">
        <f>O70</f>
        <v>563.6</v>
      </c>
      <c r="AO13" s="296" t="s">
        <v>228</v>
      </c>
    </row>
    <row r="14" spans="1:41" ht="20.100000000000001" customHeight="1">
      <c r="A14" s="233"/>
      <c r="B14" s="239" t="s">
        <v>232</v>
      </c>
      <c r="C14" s="92"/>
      <c r="D14" s="248">
        <v>21281</v>
      </c>
      <c r="E14" s="259">
        <v>22638</v>
      </c>
      <c r="F14" s="259">
        <v>24955</v>
      </c>
      <c r="G14" s="259">
        <v>22505</v>
      </c>
      <c r="H14" s="259">
        <v>22103</v>
      </c>
      <c r="I14" s="259">
        <v>19859</v>
      </c>
      <c r="J14" s="259">
        <v>16789</v>
      </c>
      <c r="K14" s="259">
        <v>17842</v>
      </c>
      <c r="L14" s="259">
        <v>20722</v>
      </c>
      <c r="M14" s="259">
        <v>22227</v>
      </c>
      <c r="N14" s="259">
        <v>23738</v>
      </c>
      <c r="O14" s="270">
        <v>22727</v>
      </c>
      <c r="P14" s="280">
        <v>257385</v>
      </c>
    </row>
    <row r="15" spans="1:41" ht="20.100000000000001" customHeight="1">
      <c r="A15" s="235"/>
      <c r="B15" s="243"/>
      <c r="C15" s="247" t="s">
        <v>230</v>
      </c>
      <c r="D15" s="253">
        <v>97.991205237718788</v>
      </c>
      <c r="E15" s="264">
        <v>90.590809522929135</v>
      </c>
      <c r="F15" s="264">
        <v>98.33546432223342</v>
      </c>
      <c r="G15" s="264">
        <v>94.340211269624902</v>
      </c>
      <c r="H15" s="264">
        <v>98.976166326715713</v>
      </c>
      <c r="I15" s="264">
        <v>98.118022831302468</v>
      </c>
      <c r="J15" s="264">
        <v>103.02002190669755</v>
      </c>
      <c r="K15" s="264">
        <v>109.16034317437273</v>
      </c>
      <c r="L15" s="264">
        <v>91.714768641377759</v>
      </c>
      <c r="M15" s="264">
        <v>87.601524055040798</v>
      </c>
      <c r="N15" s="264">
        <v>90.956109252222134</v>
      </c>
      <c r="O15" s="275">
        <v>96.971086526993261</v>
      </c>
      <c r="P15" s="285">
        <v>95.805682476507698</v>
      </c>
    </row>
    <row r="16" spans="1:41" ht="20.100000000000001" customHeight="1">
      <c r="A16" s="233" t="s">
        <v>207</v>
      </c>
      <c r="B16" s="241" t="s">
        <v>113</v>
      </c>
      <c r="C16" s="99"/>
      <c r="D16" s="254">
        <v>147343.91999999998</v>
      </c>
      <c r="E16" s="265">
        <v>127921.04</v>
      </c>
      <c r="F16" s="265">
        <v>119936.43999999999</v>
      </c>
      <c r="G16" s="265">
        <v>97926.87999999999</v>
      </c>
      <c r="H16" s="265">
        <v>78123.08</v>
      </c>
      <c r="I16" s="265">
        <v>50558.64</v>
      </c>
      <c r="J16" s="265">
        <v>50038.4</v>
      </c>
      <c r="K16" s="265">
        <v>61200.5</v>
      </c>
      <c r="L16" s="265">
        <v>87773.44</v>
      </c>
      <c r="M16" s="265">
        <v>130696.76</v>
      </c>
      <c r="N16" s="265">
        <v>146098.68</v>
      </c>
      <c r="O16" s="276">
        <v>197237.48</v>
      </c>
      <c r="P16" s="286">
        <v>1294855.26</v>
      </c>
      <c r="Q16" s="290"/>
    </row>
    <row r="17" spans="1:17" ht="20.100000000000001" customHeight="1">
      <c r="A17" s="233"/>
      <c r="B17" s="240"/>
      <c r="C17" s="244" t="s">
        <v>230</v>
      </c>
      <c r="D17" s="250">
        <v>71.538711395540673</v>
      </c>
      <c r="E17" s="261">
        <v>56.868682512888938</v>
      </c>
      <c r="F17" s="261">
        <v>72.795695008910045</v>
      </c>
      <c r="G17" s="261">
        <v>96.650799494277052</v>
      </c>
      <c r="H17" s="261">
        <v>91.915453352864006</v>
      </c>
      <c r="I17" s="261">
        <v>69.765789833184073</v>
      </c>
      <c r="J17" s="261">
        <v>64.463367816240037</v>
      </c>
      <c r="K17" s="261">
        <v>74.56482883734644</v>
      </c>
      <c r="L17" s="261">
        <v>64.563457941244181</v>
      </c>
      <c r="M17" s="261">
        <v>64.928713261832144</v>
      </c>
      <c r="N17" s="261">
        <v>69.484407719735117</v>
      </c>
      <c r="O17" s="272">
        <v>89.865236872008296</v>
      </c>
      <c r="P17" s="282">
        <v>72.698497645344048</v>
      </c>
      <c r="Q17" s="291"/>
    </row>
    <row r="18" spans="1:17" ht="20.100000000000001" customHeight="1">
      <c r="A18" s="233"/>
      <c r="B18" s="239" t="s">
        <v>231</v>
      </c>
      <c r="C18" s="245"/>
      <c r="D18" s="248">
        <v>310.62812092959115</v>
      </c>
      <c r="E18" s="259">
        <v>293.90610801788353</v>
      </c>
      <c r="F18" s="259">
        <v>285.81018412752627</v>
      </c>
      <c r="G18" s="259">
        <v>286.60052275738798</v>
      </c>
      <c r="H18" s="259">
        <v>300.39865299729604</v>
      </c>
      <c r="I18" s="259">
        <v>298.96059308557352</v>
      </c>
      <c r="J18" s="259">
        <v>298.84936368868711</v>
      </c>
      <c r="K18" s="259">
        <v>290.5492111992549</v>
      </c>
      <c r="L18" s="259">
        <v>297.01388028086853</v>
      </c>
      <c r="M18" s="259">
        <v>288.46292746660288</v>
      </c>
      <c r="N18" s="259">
        <v>286.69953760020286</v>
      </c>
      <c r="O18" s="270">
        <v>293.42155456457868</v>
      </c>
      <c r="P18" s="280">
        <v>293.90231074938833</v>
      </c>
      <c r="Q18" s="291"/>
    </row>
    <row r="19" spans="1:17" ht="20.100000000000001" customHeight="1">
      <c r="A19" s="233"/>
      <c r="B19" s="240"/>
      <c r="C19" s="244" t="s">
        <v>230</v>
      </c>
      <c r="D19" s="250">
        <v>102.9521263917502</v>
      </c>
      <c r="E19" s="261">
        <v>95.524902467510614</v>
      </c>
      <c r="F19" s="261">
        <v>89.503294657323323</v>
      </c>
      <c r="G19" s="261">
        <v>85.198917358378665</v>
      </c>
      <c r="H19" s="261">
        <v>89.352692039090414</v>
      </c>
      <c r="I19" s="261">
        <v>87.857572890728704</v>
      </c>
      <c r="J19" s="261">
        <v>93.123783098091508</v>
      </c>
      <c r="K19" s="261">
        <v>93.684872978144128</v>
      </c>
      <c r="L19" s="261">
        <v>96.914228730385219</v>
      </c>
      <c r="M19" s="261">
        <v>95.277007861837191</v>
      </c>
      <c r="N19" s="261">
        <v>86.800932920518747</v>
      </c>
      <c r="O19" s="272">
        <v>89.103065519404979</v>
      </c>
      <c r="P19" s="282">
        <v>92.490593005757177</v>
      </c>
      <c r="Q19" s="291"/>
    </row>
    <row r="20" spans="1:17" ht="20.100000000000001" customHeight="1">
      <c r="A20" s="233"/>
      <c r="B20" s="239" t="s">
        <v>232</v>
      </c>
      <c r="C20" s="92"/>
      <c r="D20" s="248">
        <v>45770</v>
      </c>
      <c r="E20" s="259">
        <v>37597</v>
      </c>
      <c r="F20" s="259">
        <v>34279</v>
      </c>
      <c r="G20" s="259">
        <v>28066</v>
      </c>
      <c r="H20" s="259">
        <v>23468</v>
      </c>
      <c r="I20" s="259">
        <v>15115</v>
      </c>
      <c r="J20" s="259">
        <v>14954</v>
      </c>
      <c r="K20" s="259">
        <v>17782</v>
      </c>
      <c r="L20" s="259">
        <v>26070</v>
      </c>
      <c r="M20" s="259">
        <v>37701</v>
      </c>
      <c r="N20" s="259">
        <v>41886</v>
      </c>
      <c r="O20" s="270">
        <v>57874</v>
      </c>
      <c r="P20" s="280">
        <v>380561</v>
      </c>
      <c r="Q20" s="291"/>
    </row>
    <row r="21" spans="1:17" ht="20.100000000000001" customHeight="1">
      <c r="A21" s="233"/>
      <c r="B21" s="241"/>
      <c r="C21" s="246" t="s">
        <v>230</v>
      </c>
      <c r="D21" s="255">
        <v>73.650624574966429</v>
      </c>
      <c r="E21" s="266">
        <v>54.323753504995423</v>
      </c>
      <c r="F21" s="266">
        <v>65.154545401671157</v>
      </c>
      <c r="G21" s="266">
        <v>82.345434787341375</v>
      </c>
      <c r="H21" s="266">
        <v>82.128931970718398</v>
      </c>
      <c r="I21" s="266">
        <v>61.294529655482286</v>
      </c>
      <c r="J21" s="266">
        <v>60.0307268229203</v>
      </c>
      <c r="K21" s="266">
        <v>69.855965182638599</v>
      </c>
      <c r="L21" s="266">
        <v>62.571177305423454</v>
      </c>
      <c r="M21" s="266">
        <v>61.86213523906553</v>
      </c>
      <c r="N21" s="266">
        <v>60.313114135027035</v>
      </c>
      <c r="O21" s="277">
        <v>80.072680889234036</v>
      </c>
      <c r="P21" s="287">
        <v>67.239271578455117</v>
      </c>
      <c r="Q21" s="291"/>
    </row>
    <row r="22" spans="1:17" ht="20.100000000000001" customHeight="1">
      <c r="A22" s="234" t="s">
        <v>188</v>
      </c>
      <c r="B22" s="242" t="s">
        <v>113</v>
      </c>
      <c r="C22" s="97"/>
      <c r="D22" s="252">
        <v>691</v>
      </c>
      <c r="E22" s="263">
        <v>855</v>
      </c>
      <c r="F22" s="263">
        <v>755</v>
      </c>
      <c r="G22" s="263">
        <v>678</v>
      </c>
      <c r="H22" s="263">
        <v>516</v>
      </c>
      <c r="I22" s="263">
        <v>562</v>
      </c>
      <c r="J22" s="263">
        <v>300</v>
      </c>
      <c r="K22" s="263">
        <v>153</v>
      </c>
      <c r="L22" s="263">
        <v>463.8</v>
      </c>
      <c r="M22" s="263">
        <v>988</v>
      </c>
      <c r="N22" s="263">
        <v>903</v>
      </c>
      <c r="O22" s="274">
        <v>3482</v>
      </c>
      <c r="P22" s="284">
        <v>10346.799999999999</v>
      </c>
      <c r="Q22" s="290"/>
    </row>
    <row r="23" spans="1:17" ht="20.100000000000001" customHeight="1">
      <c r="A23" s="233"/>
      <c r="B23" s="240"/>
      <c r="C23" s="244" t="s">
        <v>230</v>
      </c>
      <c r="D23" s="250">
        <v>182.80423280423281</v>
      </c>
      <c r="E23" s="261">
        <v>205.52884615384616</v>
      </c>
      <c r="F23" s="261">
        <v>197.64397905759162</v>
      </c>
      <c r="G23" s="261">
        <v>246.54545454545453</v>
      </c>
      <c r="H23" s="261">
        <v>430</v>
      </c>
      <c r="I23" s="261">
        <v>302.15053763440858</v>
      </c>
      <c r="J23" s="261">
        <v>211.26760563380282</v>
      </c>
      <c r="K23" s="261">
        <v>106.25</v>
      </c>
      <c r="L23" s="261">
        <v>163.30985915492957</v>
      </c>
      <c r="M23" s="261">
        <v>163.57615894039733</v>
      </c>
      <c r="N23" s="261">
        <v>120.23968042609854</v>
      </c>
      <c r="O23" s="272">
        <v>522.82282282282279</v>
      </c>
      <c r="P23" s="282">
        <v>237.96688132474699</v>
      </c>
      <c r="Q23" s="292"/>
    </row>
    <row r="24" spans="1:17" ht="20.100000000000001" customHeight="1">
      <c r="A24" s="233"/>
      <c r="B24" s="239" t="s">
        <v>231</v>
      </c>
      <c r="C24" s="245"/>
      <c r="D24" s="248">
        <v>913.80897250361795</v>
      </c>
      <c r="E24" s="259">
        <v>981.75672514619885</v>
      </c>
      <c r="F24" s="259">
        <v>937.34039735099338</v>
      </c>
      <c r="G24" s="259">
        <v>862.35398230088492</v>
      </c>
      <c r="H24" s="259">
        <v>713.62403100775191</v>
      </c>
      <c r="I24" s="259">
        <v>798.51957295373666</v>
      </c>
      <c r="J24" s="259">
        <v>878.01333333333332</v>
      </c>
      <c r="K24" s="259">
        <v>901.51633986928107</v>
      </c>
      <c r="L24" s="259">
        <v>862.28546787408368</v>
      </c>
      <c r="M24" s="259">
        <v>834.31983805668017</v>
      </c>
      <c r="N24" s="259">
        <v>842.68438538205976</v>
      </c>
      <c r="O24" s="270">
        <v>953.19069500287196</v>
      </c>
      <c r="P24" s="280">
        <v>897.45003286040139</v>
      </c>
      <c r="Q24" s="292"/>
    </row>
    <row r="25" spans="1:17" ht="20.100000000000001" customHeight="1">
      <c r="A25" s="233"/>
      <c r="B25" s="240"/>
      <c r="C25" s="244" t="s">
        <v>230</v>
      </c>
      <c r="D25" s="250">
        <v>104.79333523644428</v>
      </c>
      <c r="E25" s="261">
        <v>116.69813518247709</v>
      </c>
      <c r="F25" s="261">
        <v>107.77724554612809</v>
      </c>
      <c r="G25" s="261">
        <v>84.922952599012831</v>
      </c>
      <c r="H25" s="261">
        <v>58.30261691239803</v>
      </c>
      <c r="I25" s="261">
        <v>70.175310217623135</v>
      </c>
      <c r="J25" s="261">
        <v>84.527385310734459</v>
      </c>
      <c r="K25" s="261">
        <v>91.757388281860671</v>
      </c>
      <c r="L25" s="261">
        <v>72.064349619280733</v>
      </c>
      <c r="M25" s="261">
        <v>88.757429580497899</v>
      </c>
      <c r="N25" s="261">
        <v>86.722298516194158</v>
      </c>
      <c r="O25" s="272">
        <v>103.16486599039779</v>
      </c>
      <c r="P25" s="282">
        <v>93.101274245167204</v>
      </c>
      <c r="Q25" s="292"/>
    </row>
    <row r="26" spans="1:17" ht="20.100000000000001" customHeight="1">
      <c r="A26" s="233"/>
      <c r="B26" s="239" t="s">
        <v>232</v>
      </c>
      <c r="C26" s="92"/>
      <c r="D26" s="248">
        <v>631</v>
      </c>
      <c r="E26" s="259">
        <v>839</v>
      </c>
      <c r="F26" s="259">
        <v>708</v>
      </c>
      <c r="G26" s="259">
        <v>585</v>
      </c>
      <c r="H26" s="259">
        <v>368</v>
      </c>
      <c r="I26" s="259">
        <v>449</v>
      </c>
      <c r="J26" s="259">
        <v>263</v>
      </c>
      <c r="K26" s="259">
        <v>138</v>
      </c>
      <c r="L26" s="259">
        <v>400</v>
      </c>
      <c r="M26" s="259">
        <v>824</v>
      </c>
      <c r="N26" s="259">
        <v>761</v>
      </c>
      <c r="O26" s="270">
        <v>3319</v>
      </c>
      <c r="P26" s="280">
        <v>9286</v>
      </c>
      <c r="Q26" s="292"/>
    </row>
    <row r="27" spans="1:17" ht="20.100000000000001" customHeight="1">
      <c r="A27" s="235"/>
      <c r="B27" s="243"/>
      <c r="C27" s="247" t="s">
        <v>230</v>
      </c>
      <c r="D27" s="256">
        <v>191.56665250894972</v>
      </c>
      <c r="E27" s="267">
        <v>239.84833072360075</v>
      </c>
      <c r="F27" s="267">
        <v>213.01523661603849</v>
      </c>
      <c r="G27" s="267">
        <v>209.37367949865711</v>
      </c>
      <c r="H27" s="267">
        <v>250.70125272331154</v>
      </c>
      <c r="I27" s="267">
        <v>212.03507710916236</v>
      </c>
      <c r="J27" s="267">
        <v>178.57898305084746</v>
      </c>
      <c r="K27" s="267">
        <v>97.492225049476957</v>
      </c>
      <c r="L27" s="267">
        <v>117.68818786416337</v>
      </c>
      <c r="M27" s="267">
        <v>145.18599408200649</v>
      </c>
      <c r="N27" s="267">
        <v>104.27461459403906</v>
      </c>
      <c r="O27" s="278">
        <v>539.36946453237999</v>
      </c>
      <c r="P27" s="288">
        <v>221.5501987948243</v>
      </c>
      <c r="Q27" s="292"/>
    </row>
    <row r="28" spans="1:17" ht="20.100000000000001" customHeight="1">
      <c r="A28" s="233" t="s">
        <v>208</v>
      </c>
      <c r="B28" s="241" t="s">
        <v>113</v>
      </c>
      <c r="C28" s="99"/>
      <c r="D28" s="254">
        <v>2721.45</v>
      </c>
      <c r="E28" s="265">
        <v>2750.45</v>
      </c>
      <c r="F28" s="265">
        <v>2869.5</v>
      </c>
      <c r="G28" s="265">
        <v>2808.4</v>
      </c>
      <c r="H28" s="265">
        <v>2552.15</v>
      </c>
      <c r="I28" s="265">
        <v>2415.75</v>
      </c>
      <c r="J28" s="265">
        <v>2649.15</v>
      </c>
      <c r="K28" s="265">
        <v>2542.3000000000002</v>
      </c>
      <c r="L28" s="265">
        <v>3931.1</v>
      </c>
      <c r="M28" s="265">
        <v>3438.9</v>
      </c>
      <c r="N28" s="265">
        <v>1937</v>
      </c>
      <c r="O28" s="276">
        <v>640.9</v>
      </c>
      <c r="P28" s="286">
        <v>31257.05</v>
      </c>
      <c r="Q28" s="290"/>
    </row>
    <row r="29" spans="1:17" ht="20.100000000000001" customHeight="1">
      <c r="A29" s="233"/>
      <c r="B29" s="240"/>
      <c r="C29" s="244" t="s">
        <v>230</v>
      </c>
      <c r="D29" s="250">
        <v>111.98921855067692</v>
      </c>
      <c r="E29" s="261">
        <v>97.293903323369719</v>
      </c>
      <c r="F29" s="261">
        <v>100.02614379084966</v>
      </c>
      <c r="G29" s="261">
        <v>101.24556122357014</v>
      </c>
      <c r="H29" s="261">
        <v>100.84559913069249</v>
      </c>
      <c r="I29" s="261">
        <v>105.26143790849673</v>
      </c>
      <c r="J29" s="261">
        <v>107.06015478187072</v>
      </c>
      <c r="K29" s="261">
        <v>71.650414294571902</v>
      </c>
      <c r="L29" s="261">
        <v>79.943465484458102</v>
      </c>
      <c r="M29" s="261">
        <v>82.529968681378023</v>
      </c>
      <c r="N29" s="261">
        <v>55.50858993279936</v>
      </c>
      <c r="O29" s="272">
        <v>16.922122328277027</v>
      </c>
      <c r="P29" s="282">
        <v>82.019803642957129</v>
      </c>
      <c r="Q29" s="292"/>
    </row>
    <row r="30" spans="1:17" ht="20.100000000000001" customHeight="1">
      <c r="A30" s="233"/>
      <c r="B30" s="239" t="s">
        <v>231</v>
      </c>
      <c r="C30" s="245"/>
      <c r="D30" s="248">
        <v>1233.2319168090542</v>
      </c>
      <c r="E30" s="259">
        <v>1251.1407224272393</v>
      </c>
      <c r="F30" s="259">
        <v>1252.8949294302142</v>
      </c>
      <c r="G30" s="259">
        <v>1293.0764848312206</v>
      </c>
      <c r="H30" s="259">
        <v>1291.3723723135395</v>
      </c>
      <c r="I30" s="259">
        <v>1287.2279830280452</v>
      </c>
      <c r="J30" s="259">
        <v>1254.8957212690864</v>
      </c>
      <c r="K30" s="259">
        <v>1237.1600519214883</v>
      </c>
      <c r="L30" s="259">
        <v>1164.2751392739947</v>
      </c>
      <c r="M30" s="259">
        <v>1344.8381749978191</v>
      </c>
      <c r="N30" s="259">
        <v>1316.4321115126484</v>
      </c>
      <c r="O30" s="270">
        <v>1337.1633640193479</v>
      </c>
      <c r="P30" s="280">
        <v>1263.9592028038476</v>
      </c>
      <c r="Q30" s="292"/>
    </row>
    <row r="31" spans="1:17" ht="20.100000000000001" customHeight="1">
      <c r="A31" s="233"/>
      <c r="B31" s="240"/>
      <c r="C31" s="244" t="s">
        <v>230</v>
      </c>
      <c r="D31" s="250">
        <v>106.97252049811487</v>
      </c>
      <c r="E31" s="261">
        <v>109.11489078108036</v>
      </c>
      <c r="F31" s="261">
        <v>112.16573972758506</v>
      </c>
      <c r="G31" s="261">
        <v>112.91513916689613</v>
      </c>
      <c r="H31" s="261">
        <v>116.81981502058343</v>
      </c>
      <c r="I31" s="261">
        <v>110.48973008597618</v>
      </c>
      <c r="J31" s="261">
        <v>113.7983021561184</v>
      </c>
      <c r="K31" s="261">
        <v>131.83063755941276</v>
      </c>
      <c r="L31" s="261">
        <v>124.4992077077686</v>
      </c>
      <c r="M31" s="261">
        <v>102.70737352859267</v>
      </c>
      <c r="N31" s="261">
        <v>101.38981789757808</v>
      </c>
      <c r="O31" s="272">
        <v>102.35192439346761</v>
      </c>
      <c r="P31" s="282">
        <v>110.76506589929932</v>
      </c>
      <c r="Q31" s="292"/>
    </row>
    <row r="32" spans="1:17" ht="20.100000000000001" customHeight="1">
      <c r="A32" s="233"/>
      <c r="B32" s="239" t="s">
        <v>232</v>
      </c>
      <c r="C32" s="92"/>
      <c r="D32" s="248">
        <v>3356</v>
      </c>
      <c r="E32" s="259">
        <v>3441</v>
      </c>
      <c r="F32" s="259">
        <v>3595</v>
      </c>
      <c r="G32" s="259">
        <v>3631</v>
      </c>
      <c r="H32" s="259">
        <v>3296</v>
      </c>
      <c r="I32" s="259">
        <v>3110</v>
      </c>
      <c r="J32" s="259">
        <v>3324</v>
      </c>
      <c r="K32" s="259">
        <v>3145</v>
      </c>
      <c r="L32" s="259">
        <v>4577</v>
      </c>
      <c r="M32" s="259">
        <v>4625</v>
      </c>
      <c r="N32" s="259">
        <v>2550</v>
      </c>
      <c r="O32" s="270">
        <v>857</v>
      </c>
      <c r="P32" s="280">
        <v>39508</v>
      </c>
      <c r="Q32" s="292"/>
    </row>
    <row r="33" spans="1:17" ht="20.100000000000001" customHeight="1">
      <c r="A33" s="233"/>
      <c r="B33" s="241"/>
      <c r="C33" s="246" t="s">
        <v>230</v>
      </c>
      <c r="D33" s="255">
        <v>119.79768976980152</v>
      </c>
      <c r="E33" s="266">
        <v>106.16213634794475</v>
      </c>
      <c r="F33" s="266">
        <v>112.19506410398444</v>
      </c>
      <c r="G33" s="266">
        <v>114.32156635589925</v>
      </c>
      <c r="H33" s="266">
        <v>117.80764236087404</v>
      </c>
      <c r="I33" s="266">
        <v>116.30307862971543</v>
      </c>
      <c r="J33" s="266">
        <v>121.83263842748127</v>
      </c>
      <c r="K33" s="266">
        <v>94.457197978494776</v>
      </c>
      <c r="L33" s="266">
        <v>99.528981142283783</v>
      </c>
      <c r="M33" s="266">
        <v>84.764363206613453</v>
      </c>
      <c r="N33" s="266">
        <v>56.28005825037863</v>
      </c>
      <c r="O33" s="277">
        <v>17.320117851208199</v>
      </c>
      <c r="P33" s="287">
        <v>90.9</v>
      </c>
      <c r="Q33" s="292"/>
    </row>
    <row r="34" spans="1:17" ht="20.100000000000001" customHeight="1">
      <c r="A34" s="234" t="s">
        <v>209</v>
      </c>
      <c r="B34" s="242" t="s">
        <v>113</v>
      </c>
      <c r="C34" s="97"/>
      <c r="D34" s="252">
        <v>78685</v>
      </c>
      <c r="E34" s="263">
        <v>77195.2</v>
      </c>
      <c r="F34" s="263">
        <v>77242.8</v>
      </c>
      <c r="G34" s="263">
        <v>78616.3</v>
      </c>
      <c r="H34" s="263">
        <v>66052.899999999994</v>
      </c>
      <c r="I34" s="263">
        <v>78681.2</v>
      </c>
      <c r="J34" s="263">
        <v>63380.2</v>
      </c>
      <c r="K34" s="263">
        <v>80702.5</v>
      </c>
      <c r="L34" s="263">
        <v>103621.26</v>
      </c>
      <c r="M34" s="263">
        <v>101825</v>
      </c>
      <c r="N34" s="263">
        <v>101745.05</v>
      </c>
      <c r="O34" s="274">
        <v>92158.4</v>
      </c>
      <c r="P34" s="284">
        <v>999905.81</v>
      </c>
      <c r="Q34" s="290"/>
    </row>
    <row r="35" spans="1:17" ht="20.100000000000001" customHeight="1">
      <c r="A35" s="233"/>
      <c r="B35" s="240"/>
      <c r="C35" s="244" t="s">
        <v>230</v>
      </c>
      <c r="D35" s="250">
        <v>94.414106980656427</v>
      </c>
      <c r="E35" s="261">
        <v>107.68097666581113</v>
      </c>
      <c r="F35" s="261">
        <v>99.051453851825727</v>
      </c>
      <c r="G35" s="261">
        <v>100.66262221698669</v>
      </c>
      <c r="H35" s="261">
        <v>95.54301633634293</v>
      </c>
      <c r="I35" s="261">
        <v>98.54205570021027</v>
      </c>
      <c r="J35" s="261">
        <v>95.709977635527039</v>
      </c>
      <c r="K35" s="261">
        <v>118.56715953032992</v>
      </c>
      <c r="L35" s="261">
        <v>97.781827069251378</v>
      </c>
      <c r="M35" s="261">
        <v>84.494922421504583</v>
      </c>
      <c r="N35" s="261">
        <v>128.23314487080276</v>
      </c>
      <c r="O35" s="272">
        <v>125.15366083529568</v>
      </c>
      <c r="P35" s="282">
        <v>102.67682229249857</v>
      </c>
      <c r="Q35" s="291"/>
    </row>
    <row r="36" spans="1:17" ht="20.100000000000001" customHeight="1">
      <c r="A36" s="233"/>
      <c r="B36" s="239" t="s">
        <v>231</v>
      </c>
      <c r="C36" s="245"/>
      <c r="D36" s="248">
        <v>677.11993391370652</v>
      </c>
      <c r="E36" s="259">
        <v>649.39961292930138</v>
      </c>
      <c r="F36" s="259">
        <v>640.70200717736793</v>
      </c>
      <c r="G36" s="259">
        <v>574.6688155000935</v>
      </c>
      <c r="H36" s="259">
        <v>566.73252801920887</v>
      </c>
      <c r="I36" s="259">
        <v>496.07381432921716</v>
      </c>
      <c r="J36" s="259">
        <v>481.32446726264669</v>
      </c>
      <c r="K36" s="259">
        <v>482.35708930950096</v>
      </c>
      <c r="L36" s="259">
        <v>641.4098419571427</v>
      </c>
      <c r="M36" s="259">
        <v>719.45659710287259</v>
      </c>
      <c r="N36" s="259">
        <v>854.98260603341384</v>
      </c>
      <c r="O36" s="270">
        <v>836.95387506727548</v>
      </c>
      <c r="P36" s="280">
        <v>647.88350814763237</v>
      </c>
      <c r="Q36" s="291"/>
    </row>
    <row r="37" spans="1:17" ht="20.100000000000001" customHeight="1">
      <c r="A37" s="233"/>
      <c r="B37" s="240"/>
      <c r="C37" s="244" t="s">
        <v>230</v>
      </c>
      <c r="D37" s="250">
        <v>109.03346285894466</v>
      </c>
      <c r="E37" s="261">
        <v>112.27175962802407</v>
      </c>
      <c r="F37" s="261">
        <v>105.29992742993697</v>
      </c>
      <c r="G37" s="261">
        <v>103.17315731103858</v>
      </c>
      <c r="H37" s="261">
        <v>99.173744795073048</v>
      </c>
      <c r="I37" s="261">
        <v>101.48151158344736</v>
      </c>
      <c r="J37" s="261">
        <v>93.433742067121059</v>
      </c>
      <c r="K37" s="261">
        <v>118.45231996756023</v>
      </c>
      <c r="L37" s="261">
        <v>101.65991342409816</v>
      </c>
      <c r="M37" s="261">
        <v>92.823749810129783</v>
      </c>
      <c r="N37" s="261">
        <v>123.54476603217424</v>
      </c>
      <c r="O37" s="272">
        <v>117.78797595334827</v>
      </c>
      <c r="P37" s="282">
        <v>104</v>
      </c>
      <c r="Q37" s="291"/>
    </row>
    <row r="38" spans="1:17" ht="20.100000000000001" customHeight="1">
      <c r="A38" s="233"/>
      <c r="B38" s="239" t="s">
        <v>232</v>
      </c>
      <c r="C38" s="92"/>
      <c r="D38" s="248">
        <v>53279</v>
      </c>
      <c r="E38" s="259">
        <v>50131</v>
      </c>
      <c r="F38" s="259">
        <v>49490</v>
      </c>
      <c r="G38" s="259">
        <v>45178</v>
      </c>
      <c r="H38" s="259">
        <v>37434</v>
      </c>
      <c r="I38" s="259">
        <v>39032</v>
      </c>
      <c r="J38" s="259">
        <v>30506</v>
      </c>
      <c r="K38" s="259">
        <v>38927</v>
      </c>
      <c r="L38" s="259">
        <v>66464</v>
      </c>
      <c r="M38" s="259">
        <v>73259</v>
      </c>
      <c r="N38" s="259">
        <v>86990</v>
      </c>
      <c r="O38" s="270">
        <v>77132</v>
      </c>
      <c r="P38" s="280">
        <f>SUM(D38:O38)</f>
        <v>647822</v>
      </c>
      <c r="Q38" s="291"/>
    </row>
    <row r="39" spans="1:17" ht="20.100000000000001" customHeight="1">
      <c r="A39" s="235"/>
      <c r="B39" s="243"/>
      <c r="C39" s="247" t="s">
        <v>230</v>
      </c>
      <c r="D39" s="253">
        <v>109.03346285894466</v>
      </c>
      <c r="E39" s="264">
        <v>112.27175962802407</v>
      </c>
      <c r="F39" s="264">
        <v>105.29992742993697</v>
      </c>
      <c r="G39" s="264">
        <v>103.17315731103858</v>
      </c>
      <c r="H39" s="264">
        <v>99.173744795073048</v>
      </c>
      <c r="I39" s="264">
        <v>101.48151158344736</v>
      </c>
      <c r="J39" s="264">
        <v>93.433742067121059</v>
      </c>
      <c r="K39" s="264">
        <v>118.45231996756023</v>
      </c>
      <c r="L39" s="264">
        <v>101.65991342409816</v>
      </c>
      <c r="M39" s="264">
        <v>92.823749810129783</v>
      </c>
      <c r="N39" s="264">
        <v>123.54476603217424</v>
      </c>
      <c r="O39" s="275">
        <v>117.78797595334827</v>
      </c>
      <c r="P39" s="285">
        <v>106.86222247530142</v>
      </c>
      <c r="Q39" s="291"/>
    </row>
    <row r="40" spans="1:17" ht="20.100000000000001" customHeight="1">
      <c r="A40" s="233" t="s">
        <v>157</v>
      </c>
      <c r="B40" s="241" t="s">
        <v>113</v>
      </c>
      <c r="C40" s="99"/>
      <c r="D40" s="254">
        <v>99755</v>
      </c>
      <c r="E40" s="265">
        <v>127106</v>
      </c>
      <c r="F40" s="265">
        <v>98795</v>
      </c>
      <c r="G40" s="265">
        <v>95765</v>
      </c>
      <c r="H40" s="265">
        <v>83490</v>
      </c>
      <c r="I40" s="265">
        <v>89282</v>
      </c>
      <c r="J40" s="265">
        <v>82064</v>
      </c>
      <c r="K40" s="265">
        <v>103748</v>
      </c>
      <c r="L40" s="265">
        <v>123117</v>
      </c>
      <c r="M40" s="265">
        <v>142709</v>
      </c>
      <c r="N40" s="265">
        <v>140338</v>
      </c>
      <c r="O40" s="276">
        <v>138228</v>
      </c>
      <c r="P40" s="286">
        <v>1324397</v>
      </c>
      <c r="Q40" s="290"/>
    </row>
    <row r="41" spans="1:17" ht="20.100000000000001" customHeight="1">
      <c r="A41" s="233"/>
      <c r="B41" s="240"/>
      <c r="C41" s="244" t="s">
        <v>230</v>
      </c>
      <c r="D41" s="250">
        <v>702.59895759966196</v>
      </c>
      <c r="E41" s="261">
        <v>650.7410725713554</v>
      </c>
      <c r="F41" s="261">
        <v>569.71916267804625</v>
      </c>
      <c r="G41" s="261">
        <v>416.71380705800448</v>
      </c>
      <c r="H41" s="261">
        <v>112.5071757181782</v>
      </c>
      <c r="I41" s="261">
        <v>83.059358946449862</v>
      </c>
      <c r="J41" s="261">
        <v>97.120607832230732</v>
      </c>
      <c r="K41" s="261">
        <v>136.12722072060251</v>
      </c>
      <c r="L41" s="261">
        <v>102.82319691723332</v>
      </c>
      <c r="M41" s="261">
        <v>97.94728613217039</v>
      </c>
      <c r="N41" s="261">
        <v>116.90196222165208</v>
      </c>
      <c r="O41" s="272">
        <v>128.24347593741649</v>
      </c>
      <c r="P41" s="282">
        <v>145.58076623538651</v>
      </c>
      <c r="Q41" s="292"/>
    </row>
    <row r="42" spans="1:17" ht="20.100000000000001" customHeight="1">
      <c r="A42" s="233"/>
      <c r="B42" s="239" t="s">
        <v>231</v>
      </c>
      <c r="C42" s="245"/>
      <c r="D42" s="248">
        <v>600.47289860157389</v>
      </c>
      <c r="E42" s="259">
        <v>549.61623369471147</v>
      </c>
      <c r="F42" s="259">
        <v>565.71313325573158</v>
      </c>
      <c r="G42" s="259">
        <v>527.52276927896412</v>
      </c>
      <c r="H42" s="259">
        <v>527.42618277638041</v>
      </c>
      <c r="I42" s="259">
        <v>495.88808494433368</v>
      </c>
      <c r="J42" s="259">
        <v>406.42288945213494</v>
      </c>
      <c r="K42" s="259">
        <v>394.0937560242125</v>
      </c>
      <c r="L42" s="259">
        <v>562.7718430436089</v>
      </c>
      <c r="M42" s="259">
        <v>572.32448549145465</v>
      </c>
      <c r="N42" s="259">
        <v>730.31649303823622</v>
      </c>
      <c r="O42" s="270">
        <v>784.61834794687036</v>
      </c>
      <c r="P42" s="280">
        <v>574.31825804498203</v>
      </c>
      <c r="Q42" s="292"/>
    </row>
    <row r="43" spans="1:17" ht="20.100000000000001" customHeight="1">
      <c r="A43" s="233"/>
      <c r="B43" s="240"/>
      <c r="C43" s="244" t="s">
        <v>230</v>
      </c>
      <c r="D43" s="257">
        <v>75.96768947622833</v>
      </c>
      <c r="E43" s="268">
        <v>70.70243390637242</v>
      </c>
      <c r="F43" s="268">
        <v>81.967106010514499</v>
      </c>
      <c r="G43" s="268">
        <v>93.070031534638758</v>
      </c>
      <c r="H43" s="268">
        <v>102.65051019420839</v>
      </c>
      <c r="I43" s="268">
        <v>113.55596836127626</v>
      </c>
      <c r="J43" s="268">
        <v>86.783003214562058</v>
      </c>
      <c r="K43" s="268">
        <v>83.359830875061419</v>
      </c>
      <c r="L43" s="268">
        <v>98.183174477882361</v>
      </c>
      <c r="M43" s="268">
        <v>94.508569829693315</v>
      </c>
      <c r="N43" s="268">
        <v>95.92213085377837</v>
      </c>
      <c r="O43" s="279">
        <v>103.66815314863753</v>
      </c>
      <c r="P43" s="289">
        <v>96.413021868449889</v>
      </c>
      <c r="Q43" s="292"/>
    </row>
    <row r="44" spans="1:17" ht="20.100000000000001" customHeight="1">
      <c r="A44" s="233"/>
      <c r="B44" s="239" t="s">
        <v>232</v>
      </c>
      <c r="C44" s="92"/>
      <c r="D44" s="248">
        <v>59900</v>
      </c>
      <c r="E44" s="259">
        <v>69860</v>
      </c>
      <c r="F44" s="259">
        <v>55890</v>
      </c>
      <c r="G44" s="259">
        <v>50518</v>
      </c>
      <c r="H44" s="259">
        <v>44035</v>
      </c>
      <c r="I44" s="259">
        <v>44274</v>
      </c>
      <c r="J44" s="259">
        <v>33353</v>
      </c>
      <c r="K44" s="259">
        <v>40886</v>
      </c>
      <c r="L44" s="259">
        <v>69287</v>
      </c>
      <c r="M44" s="259">
        <v>81676</v>
      </c>
      <c r="N44" s="259">
        <v>102491</v>
      </c>
      <c r="O44" s="270">
        <v>108456</v>
      </c>
      <c r="P44" s="280">
        <v>760625</v>
      </c>
      <c r="Q44" s="292"/>
    </row>
    <row r="45" spans="1:17" ht="20.100000000000001" customHeight="1">
      <c r="A45" s="233"/>
      <c r="B45" s="241"/>
      <c r="C45" s="246" t="s">
        <v>230</v>
      </c>
      <c r="D45" s="255">
        <v>533.74819437252825</v>
      </c>
      <c r="E45" s="266">
        <v>460.08977673638157</v>
      </c>
      <c r="F45" s="266">
        <v>466.98231003452963</v>
      </c>
      <c r="G45" s="266">
        <v>387.83567163807851</v>
      </c>
      <c r="H45" s="266">
        <v>115.48918987980443</v>
      </c>
      <c r="I45" s="266">
        <v>94.318859366309511</v>
      </c>
      <c r="J45" s="266">
        <v>84.284180217046995</v>
      </c>
      <c r="K45" s="266">
        <v>113.47542096761583</v>
      </c>
      <c r="L45" s="266">
        <v>100.95507883298376</v>
      </c>
      <c r="M45" s="266">
        <v>92.568579310511794</v>
      </c>
      <c r="N45" s="266">
        <v>112.13485317288767</v>
      </c>
      <c r="O45" s="277">
        <v>132.94764303793707</v>
      </c>
      <c r="P45" s="287">
        <v>140.35881598678012</v>
      </c>
      <c r="Q45" s="292"/>
    </row>
    <row r="46" spans="1:17" ht="20.100000000000001" customHeight="1">
      <c r="A46" s="234" t="s">
        <v>211</v>
      </c>
      <c r="B46" s="242" t="s">
        <v>113</v>
      </c>
      <c r="C46" s="97"/>
      <c r="D46" s="252">
        <v>23530.8</v>
      </c>
      <c r="E46" s="263">
        <v>27782.4</v>
      </c>
      <c r="F46" s="263">
        <v>24619.8</v>
      </c>
      <c r="G46" s="263">
        <v>28870.6</v>
      </c>
      <c r="H46" s="263">
        <v>26582.6</v>
      </c>
      <c r="I46" s="263">
        <v>24019</v>
      </c>
      <c r="J46" s="263">
        <v>23350.2</v>
      </c>
      <c r="K46" s="263">
        <v>23854.6</v>
      </c>
      <c r="L46" s="263">
        <v>28502.5</v>
      </c>
      <c r="M46" s="263">
        <v>31191</v>
      </c>
      <c r="N46" s="263">
        <v>36777.4</v>
      </c>
      <c r="O46" s="274">
        <v>24393.4</v>
      </c>
      <c r="P46" s="284">
        <v>323474.30000000005</v>
      </c>
      <c r="Q46" s="290"/>
    </row>
    <row r="47" spans="1:17" ht="20.100000000000001" customHeight="1">
      <c r="A47" s="233"/>
      <c r="B47" s="240"/>
      <c r="C47" s="244" t="s">
        <v>230</v>
      </c>
      <c r="D47" s="250">
        <v>79.379290569602105</v>
      </c>
      <c r="E47" s="261">
        <v>113.13867126892507</v>
      </c>
      <c r="F47" s="261">
        <v>99.255377048519421</v>
      </c>
      <c r="G47" s="261">
        <v>94.367794676681797</v>
      </c>
      <c r="H47" s="261">
        <v>93.893625889217759</v>
      </c>
      <c r="I47" s="261">
        <v>90.383774496264451</v>
      </c>
      <c r="J47" s="261">
        <v>102.2320099472864</v>
      </c>
      <c r="K47" s="261">
        <v>104.93564308526079</v>
      </c>
      <c r="L47" s="261">
        <v>93.71321667883187</v>
      </c>
      <c r="M47" s="261">
        <v>72.380060408378455</v>
      </c>
      <c r="N47" s="261">
        <v>128.60489838165975</v>
      </c>
      <c r="O47" s="272">
        <v>100.47300993139625</v>
      </c>
      <c r="P47" s="282">
        <v>96.146110184052247</v>
      </c>
      <c r="Q47" s="292"/>
    </row>
    <row r="48" spans="1:17" ht="20.100000000000001" customHeight="1">
      <c r="A48" s="233"/>
      <c r="B48" s="239" t="s">
        <v>231</v>
      </c>
      <c r="C48" s="245"/>
      <c r="D48" s="248">
        <v>582.22984343923713</v>
      </c>
      <c r="E48" s="259">
        <v>544.50547828841275</v>
      </c>
      <c r="F48" s="259">
        <v>580.66454642198562</v>
      </c>
      <c r="G48" s="259">
        <v>570.98574328209327</v>
      </c>
      <c r="H48" s="259">
        <v>563.59479509152607</v>
      </c>
      <c r="I48" s="259">
        <v>561.69844706274205</v>
      </c>
      <c r="J48" s="259">
        <v>540.45151647523357</v>
      </c>
      <c r="K48" s="259">
        <v>560.18252244850055</v>
      </c>
      <c r="L48" s="259">
        <v>629.89513200596434</v>
      </c>
      <c r="M48" s="259">
        <v>564.67000096181596</v>
      </c>
      <c r="N48" s="259">
        <v>654.2560104846998</v>
      </c>
      <c r="O48" s="270">
        <v>761.24025351119565</v>
      </c>
      <c r="P48" s="280">
        <v>594.36456311985205</v>
      </c>
      <c r="Q48" s="292"/>
    </row>
    <row r="49" spans="1:17" ht="20.100000000000001" customHeight="1">
      <c r="A49" s="233"/>
      <c r="B49" s="240"/>
      <c r="C49" s="244" t="s">
        <v>230</v>
      </c>
      <c r="D49" s="250">
        <v>106.3106200483555</v>
      </c>
      <c r="E49" s="261">
        <v>90.589785413549563</v>
      </c>
      <c r="F49" s="261">
        <v>94.763872781589697</v>
      </c>
      <c r="G49" s="261">
        <v>99.050632262238295</v>
      </c>
      <c r="H49" s="261">
        <v>99.480002552153266</v>
      </c>
      <c r="I49" s="261">
        <v>106.41319302772952</v>
      </c>
      <c r="J49" s="261">
        <v>93.961798175154584</v>
      </c>
      <c r="K49" s="261">
        <v>98.494287372440908</v>
      </c>
      <c r="L49" s="261">
        <v>104.38633542123314</v>
      </c>
      <c r="M49" s="261">
        <v>89.01884914929407</v>
      </c>
      <c r="N49" s="261">
        <v>88.988076826189271</v>
      </c>
      <c r="O49" s="272">
        <v>105.14775174215923</v>
      </c>
      <c r="P49" s="282">
        <v>97.902095454496148</v>
      </c>
      <c r="Q49" s="292"/>
    </row>
    <row r="50" spans="1:17" ht="20.100000000000001" customHeight="1">
      <c r="A50" s="233"/>
      <c r="B50" s="239" t="s">
        <v>232</v>
      </c>
      <c r="C50" s="92"/>
      <c r="D50" s="248">
        <v>13700</v>
      </c>
      <c r="E50" s="259">
        <v>15128</v>
      </c>
      <c r="F50" s="259">
        <v>14296</v>
      </c>
      <c r="G50" s="259">
        <v>16485</v>
      </c>
      <c r="H50" s="259">
        <v>14982</v>
      </c>
      <c r="I50" s="259">
        <v>13491</v>
      </c>
      <c r="J50" s="259">
        <v>12620</v>
      </c>
      <c r="K50" s="259">
        <v>13363</v>
      </c>
      <c r="L50" s="259">
        <v>17954</v>
      </c>
      <c r="M50" s="259">
        <v>17613</v>
      </c>
      <c r="N50" s="259">
        <v>24062</v>
      </c>
      <c r="O50" s="270">
        <v>18569</v>
      </c>
      <c r="P50" s="280">
        <v>192262</v>
      </c>
      <c r="Q50" s="292"/>
    </row>
    <row r="51" spans="1:17" ht="20.100000000000001" customHeight="1">
      <c r="A51" s="236"/>
      <c r="B51" s="240"/>
      <c r="C51" s="244" t="s">
        <v>230</v>
      </c>
      <c r="D51" s="250">
        <v>84.388615994529786</v>
      </c>
      <c r="E51" s="261">
        <v>102.49207952226047</v>
      </c>
      <c r="F51" s="261">
        <v>94.058239235146118</v>
      </c>
      <c r="G51" s="261">
        <v>93.471897279184162</v>
      </c>
      <c r="H51" s="261">
        <v>93.405381430903077</v>
      </c>
      <c r="I51" s="261">
        <v>96.180260420457657</v>
      </c>
      <c r="J51" s="261">
        <v>96.059034857073229</v>
      </c>
      <c r="K51" s="261">
        <v>103.3556138565157</v>
      </c>
      <c r="L51" s="261">
        <v>97.823792696392445</v>
      </c>
      <c r="M51" s="261">
        <v>64.431896789102339</v>
      </c>
      <c r="N51" s="261">
        <v>114.44302577411403</v>
      </c>
      <c r="O51" s="272">
        <v>105.64511105053953</v>
      </c>
      <c r="P51" s="282">
        <v>94.129056568175898</v>
      </c>
      <c r="Q51" s="292"/>
    </row>
    <row r="52" spans="1:17" ht="20.100000000000001" customHeight="1">
      <c r="A52" s="232" t="s">
        <v>234</v>
      </c>
      <c r="B52" s="239" t="s">
        <v>113</v>
      </c>
      <c r="C52" s="92"/>
      <c r="D52" s="258" t="s">
        <v>66</v>
      </c>
      <c r="E52" s="259">
        <v>8.26</v>
      </c>
      <c r="F52" s="269" t="s">
        <v>66</v>
      </c>
      <c r="G52" s="269" t="s">
        <v>66</v>
      </c>
      <c r="H52" s="259">
        <v>2.1</v>
      </c>
      <c r="I52" s="269" t="s">
        <v>66</v>
      </c>
      <c r="J52" s="259">
        <v>37.5</v>
      </c>
      <c r="K52" s="269" t="s">
        <v>66</v>
      </c>
      <c r="L52" s="269" t="s">
        <v>66</v>
      </c>
      <c r="M52" s="259">
        <v>4.5</v>
      </c>
      <c r="N52" s="259">
        <v>9</v>
      </c>
      <c r="O52" s="270">
        <v>24</v>
      </c>
      <c r="P52" s="280">
        <v>85.36</v>
      </c>
      <c r="Q52" s="290"/>
    </row>
    <row r="53" spans="1:17" ht="20.100000000000001" customHeight="1">
      <c r="A53" s="233"/>
      <c r="B53" s="240"/>
      <c r="C53" s="244" t="s">
        <v>230</v>
      </c>
      <c r="D53" s="250"/>
      <c r="E53" s="261">
        <v>826</v>
      </c>
      <c r="F53" s="261"/>
      <c r="G53" s="261"/>
      <c r="H53" s="261">
        <v>61.764705882352942</v>
      </c>
      <c r="I53" s="261"/>
      <c r="J53" s="261"/>
      <c r="K53" s="261"/>
      <c r="L53" s="261"/>
      <c r="M53" s="261">
        <v>10.180995475113122</v>
      </c>
      <c r="N53" s="261">
        <v>103.44827586206897</v>
      </c>
      <c r="O53" s="272">
        <v>136.67425968109336</v>
      </c>
      <c r="P53" s="282">
        <v>67.526303298789642</v>
      </c>
      <c r="Q53" s="292"/>
    </row>
    <row r="54" spans="1:17" ht="20.100000000000001" customHeight="1">
      <c r="A54" s="233"/>
      <c r="B54" s="239" t="s">
        <v>231</v>
      </c>
      <c r="C54" s="245"/>
      <c r="D54" s="258" t="s">
        <v>66</v>
      </c>
      <c r="E54" s="259">
        <v>2142.8571428571431</v>
      </c>
      <c r="F54" s="269" t="s">
        <v>66</v>
      </c>
      <c r="G54" s="269" t="s">
        <v>66</v>
      </c>
      <c r="H54" s="259">
        <v>2142.8571428571427</v>
      </c>
      <c r="I54" s="269" t="s">
        <v>66</v>
      </c>
      <c r="J54" s="259">
        <v>2293.3333333333335</v>
      </c>
      <c r="K54" s="269" t="s">
        <v>66</v>
      </c>
      <c r="L54" s="269" t="s">
        <v>66</v>
      </c>
      <c r="M54" s="259">
        <v>2333.3333333333335</v>
      </c>
      <c r="N54" s="259">
        <v>2288.8888888888887</v>
      </c>
      <c r="O54" s="270">
        <v>2320.8333333333335</v>
      </c>
      <c r="P54" s="280">
        <v>2284</v>
      </c>
      <c r="Q54" s="292"/>
    </row>
    <row r="55" spans="1:17" ht="20.100000000000001" customHeight="1">
      <c r="A55" s="233"/>
      <c r="B55" s="240"/>
      <c r="C55" s="244" t="s">
        <v>230</v>
      </c>
      <c r="D55" s="250"/>
      <c r="E55" s="261">
        <v>19.841269841269842</v>
      </c>
      <c r="F55" s="261"/>
      <c r="G55" s="261"/>
      <c r="H55" s="261">
        <v>42.35880398671096</v>
      </c>
      <c r="I55" s="261"/>
      <c r="J55" s="261"/>
      <c r="K55" s="261"/>
      <c r="L55" s="261"/>
      <c r="M55" s="261">
        <v>99.79615007483099</v>
      </c>
      <c r="N55" s="261">
        <v>72.942612942612925</v>
      </c>
      <c r="O55" s="272">
        <v>77.185290404040416</v>
      </c>
      <c r="P55" s="282">
        <v>76.128004363042223</v>
      </c>
      <c r="Q55" s="292"/>
    </row>
    <row r="56" spans="1:17" ht="20.100000000000001" customHeight="1">
      <c r="A56" s="233"/>
      <c r="B56" s="239" t="s">
        <v>232</v>
      </c>
      <c r="C56" s="92"/>
      <c r="D56" s="258" t="s">
        <v>66</v>
      </c>
      <c r="E56" s="259">
        <v>18</v>
      </c>
      <c r="F56" s="269" t="s">
        <v>66</v>
      </c>
      <c r="G56" s="269" t="s">
        <v>66</v>
      </c>
      <c r="H56" s="259">
        <v>5</v>
      </c>
      <c r="I56" s="269" t="s">
        <v>66</v>
      </c>
      <c r="J56" s="259">
        <v>86</v>
      </c>
      <c r="K56" s="269" t="s">
        <v>66</v>
      </c>
      <c r="L56" s="269" t="s">
        <v>66</v>
      </c>
      <c r="M56" s="259">
        <v>11</v>
      </c>
      <c r="N56" s="259">
        <v>21</v>
      </c>
      <c r="O56" s="270">
        <v>56</v>
      </c>
      <c r="P56" s="280">
        <v>195</v>
      </c>
      <c r="Q56" s="292"/>
    </row>
    <row r="57" spans="1:17" ht="20.100000000000001" customHeight="1">
      <c r="A57" s="233"/>
      <c r="B57" s="241"/>
      <c r="C57" s="246" t="s">
        <v>230</v>
      </c>
      <c r="D57" s="255"/>
      <c r="E57" s="266">
        <v>163.88888888888889</v>
      </c>
      <c r="F57" s="266"/>
      <c r="G57" s="266"/>
      <c r="H57" s="266">
        <v>26.162790697674421</v>
      </c>
      <c r="I57" s="266"/>
      <c r="J57" s="266"/>
      <c r="K57" s="266"/>
      <c r="L57" s="266"/>
      <c r="M57" s="266">
        <v>10.160241523455642</v>
      </c>
      <c r="N57" s="266">
        <v>75.45787545787546</v>
      </c>
      <c r="O57" s="277">
        <v>105.49242424242425</v>
      </c>
      <c r="P57" s="287">
        <v>51.406427121503704</v>
      </c>
      <c r="Q57" s="292"/>
    </row>
    <row r="58" spans="1:17" ht="20.100000000000001" customHeight="1">
      <c r="A58" s="234" t="s">
        <v>8</v>
      </c>
      <c r="B58" s="242" t="s">
        <v>113</v>
      </c>
      <c r="C58" s="97"/>
      <c r="D58" s="252">
        <v>1</v>
      </c>
      <c r="E58" s="263">
        <v>2.2000000000000002</v>
      </c>
      <c r="F58" s="263">
        <v>2</v>
      </c>
      <c r="G58" s="263">
        <v>2.92</v>
      </c>
      <c r="H58" s="263">
        <v>2.2000000000000002</v>
      </c>
      <c r="I58" s="263">
        <v>2</v>
      </c>
      <c r="J58" s="263">
        <v>1</v>
      </c>
      <c r="K58" s="263">
        <v>2.12</v>
      </c>
      <c r="L58" s="263">
        <v>1</v>
      </c>
      <c r="M58" s="263">
        <v>1</v>
      </c>
      <c r="N58" s="263">
        <v>3.2</v>
      </c>
      <c r="O58" s="274">
        <v>2</v>
      </c>
      <c r="P58" s="284">
        <v>22.64</v>
      </c>
      <c r="Q58" s="290"/>
    </row>
    <row r="59" spans="1:17" ht="20.100000000000001" customHeight="1">
      <c r="A59" s="233"/>
      <c r="B59" s="240"/>
      <c r="C59" s="244" t="s">
        <v>230</v>
      </c>
      <c r="D59" s="250">
        <v>81.967213114754102</v>
      </c>
      <c r="E59" s="261">
        <v>122.22222222222226</v>
      </c>
      <c r="F59" s="261">
        <v>66.666666666666657</v>
      </c>
      <c r="G59" s="261">
        <v>182.5</v>
      </c>
      <c r="H59" s="261">
        <v>57.591623036649217</v>
      </c>
      <c r="I59" s="261">
        <v>69.444444444444443</v>
      </c>
      <c r="J59" s="261">
        <v>166.66666666666669</v>
      </c>
      <c r="K59" s="261">
        <v>212</v>
      </c>
      <c r="L59" s="261">
        <v>166.66666666666669</v>
      </c>
      <c r="M59" s="261">
        <v>45.454545454545453</v>
      </c>
      <c r="N59" s="261">
        <v>533.33333333333337</v>
      </c>
      <c r="O59" s="272">
        <v>57.142857142857139</v>
      </c>
      <c r="P59" s="282">
        <v>99.211218229623142</v>
      </c>
      <c r="Q59" s="292"/>
    </row>
    <row r="60" spans="1:17" ht="20.100000000000001" customHeight="1">
      <c r="A60" s="233"/>
      <c r="B60" s="239" t="s">
        <v>231</v>
      </c>
      <c r="C60" s="245"/>
      <c r="D60" s="248">
        <v>10368</v>
      </c>
      <c r="E60" s="259">
        <v>9621.8181818181802</v>
      </c>
      <c r="F60" s="259">
        <v>9909</v>
      </c>
      <c r="G60" s="259">
        <v>13723.972602739726</v>
      </c>
      <c r="H60" s="259">
        <v>14743.636363636362</v>
      </c>
      <c r="I60" s="259">
        <v>10059</v>
      </c>
      <c r="J60" s="259">
        <v>10368</v>
      </c>
      <c r="K60" s="259">
        <v>10079.245283018867</v>
      </c>
      <c r="L60" s="259">
        <v>10368</v>
      </c>
      <c r="M60" s="259">
        <v>20736</v>
      </c>
      <c r="N60" s="259">
        <v>9818.125</v>
      </c>
      <c r="O60" s="270">
        <v>15228</v>
      </c>
      <c r="P60" s="280">
        <v>11868.197879858657</v>
      </c>
      <c r="Q60" s="292"/>
    </row>
    <row r="61" spans="1:17" ht="20.100000000000001" customHeight="1">
      <c r="A61" s="233"/>
      <c r="B61" s="240"/>
      <c r="C61" s="244" t="s">
        <v>230</v>
      </c>
      <c r="D61" s="250">
        <v>105.11018780122984</v>
      </c>
      <c r="E61" s="261">
        <v>68.396148516202203</v>
      </c>
      <c r="F61" s="261">
        <v>81.015452538631351</v>
      </c>
      <c r="G61" s="261">
        <v>135.39496956704627</v>
      </c>
      <c r="H61" s="261">
        <v>117.90958193922643</v>
      </c>
      <c r="I61" s="261">
        <v>100.94752247543381</v>
      </c>
      <c r="J61" s="261">
        <v>106.33846153846153</v>
      </c>
      <c r="K61" s="261">
        <v>97.214942930351725</v>
      </c>
      <c r="L61" s="261">
        <v>106.33846153846153</v>
      </c>
      <c r="M61" s="261">
        <v>206.72104404567699</v>
      </c>
      <c r="N61" s="261">
        <v>100.69871794871794</v>
      </c>
      <c r="O61" s="272">
        <v>153.40644158535531</v>
      </c>
      <c r="P61" s="282">
        <v>107.70391935829736</v>
      </c>
      <c r="Q61" s="292"/>
    </row>
    <row r="62" spans="1:17" ht="20.100000000000001" customHeight="1">
      <c r="A62" s="233"/>
      <c r="B62" s="239" t="s">
        <v>232</v>
      </c>
      <c r="C62" s="92"/>
      <c r="D62" s="248">
        <v>10.368</v>
      </c>
      <c r="E62" s="259">
        <v>21.167999999999999</v>
      </c>
      <c r="F62" s="259">
        <v>19.818000000000001</v>
      </c>
      <c r="G62" s="259">
        <f>40074/1000</f>
        <v>40.073999999999998</v>
      </c>
      <c r="H62" s="259">
        <v>32.436</v>
      </c>
      <c r="I62" s="259">
        <v>20.117999999999999</v>
      </c>
      <c r="J62" s="259">
        <v>10.368</v>
      </c>
      <c r="K62" s="259">
        <v>21.367999999999999</v>
      </c>
      <c r="L62" s="259">
        <v>10.368</v>
      </c>
      <c r="M62" s="259">
        <v>20.736000000000001</v>
      </c>
      <c r="N62" s="259">
        <v>31.417999999999999</v>
      </c>
      <c r="O62" s="270">
        <v>30.456</v>
      </c>
      <c r="P62" s="280">
        <f>268696/1000</f>
        <v>268.69600000000003</v>
      </c>
      <c r="Q62" s="292"/>
    </row>
    <row r="63" spans="1:17" ht="20.100000000000001" customHeight="1">
      <c r="A63" s="235"/>
      <c r="B63" s="243"/>
      <c r="C63" s="247" t="s">
        <v>230</v>
      </c>
      <c r="D63" s="253">
        <v>86.155891640352337</v>
      </c>
      <c r="E63" s="264">
        <v>83.595292630913832</v>
      </c>
      <c r="F63" s="264">
        <v>54.010301692420896</v>
      </c>
      <c r="G63" s="264">
        <v>247.0958194598594</v>
      </c>
      <c r="H63" s="264">
        <v>67.906041954528334</v>
      </c>
      <c r="I63" s="264">
        <v>70.102446163495713</v>
      </c>
      <c r="J63" s="264">
        <v>177.23076923076923</v>
      </c>
      <c r="K63" s="264">
        <v>206.0956790123457</v>
      </c>
      <c r="L63" s="264">
        <v>177.23076923076923</v>
      </c>
      <c r="M63" s="264">
        <v>93.964110929853177</v>
      </c>
      <c r="N63" s="264">
        <v>537.0598290598291</v>
      </c>
      <c r="O63" s="275">
        <v>87.660823763060179</v>
      </c>
      <c r="P63" s="285">
        <v>106.85437047641773</v>
      </c>
      <c r="Q63" s="292"/>
    </row>
    <row r="64" spans="1:17" ht="20.100000000000001" customHeight="1">
      <c r="A64" s="233" t="s">
        <v>28</v>
      </c>
      <c r="B64" s="241" t="s">
        <v>113</v>
      </c>
      <c r="C64" s="99"/>
      <c r="D64" s="254">
        <v>323</v>
      </c>
      <c r="E64" s="265">
        <v>345</v>
      </c>
      <c r="F64" s="265">
        <v>392</v>
      </c>
      <c r="G64" s="265">
        <v>386</v>
      </c>
      <c r="H64" s="265">
        <v>382</v>
      </c>
      <c r="I64" s="265">
        <v>388.4</v>
      </c>
      <c r="J64" s="265">
        <v>464.4</v>
      </c>
      <c r="K64" s="265">
        <v>358</v>
      </c>
      <c r="L64" s="265">
        <v>361</v>
      </c>
      <c r="M64" s="265">
        <v>351</v>
      </c>
      <c r="N64" s="265">
        <v>412</v>
      </c>
      <c r="O64" s="276">
        <v>532</v>
      </c>
      <c r="P64" s="286">
        <v>4694.8</v>
      </c>
      <c r="Q64" s="290"/>
    </row>
    <row r="65" spans="1:17" ht="20.100000000000001" customHeight="1">
      <c r="A65" s="233"/>
      <c r="B65" s="240"/>
      <c r="C65" s="244" t="s">
        <v>230</v>
      </c>
      <c r="D65" s="250">
        <v>169.10994764397907</v>
      </c>
      <c r="E65" s="261">
        <v>145.56962025316454</v>
      </c>
      <c r="F65" s="261">
        <v>128.10457516339869</v>
      </c>
      <c r="G65" s="261">
        <v>139.35018050541515</v>
      </c>
      <c r="H65" s="261">
        <v>127.33333333333334</v>
      </c>
      <c r="I65" s="261">
        <v>126.92810457516339</v>
      </c>
      <c r="J65" s="261">
        <v>155.16204477113263</v>
      </c>
      <c r="K65" s="261">
        <v>126.95035460992908</v>
      </c>
      <c r="L65" s="261">
        <v>126.93389592123769</v>
      </c>
      <c r="M65" s="261">
        <v>116.22516556291392</v>
      </c>
      <c r="N65" s="261">
        <v>125.99388379204892</v>
      </c>
      <c r="O65" s="272">
        <v>149.85915492957747</v>
      </c>
      <c r="P65" s="282">
        <v>135.42562090749126</v>
      </c>
      <c r="Q65" s="292"/>
    </row>
    <row r="66" spans="1:17" ht="20.100000000000001" customHeight="1">
      <c r="A66" s="233"/>
      <c r="B66" s="239" t="s">
        <v>231</v>
      </c>
      <c r="C66" s="245"/>
      <c r="D66" s="248">
        <v>1560.4272445820434</v>
      </c>
      <c r="E66" s="259">
        <v>1577.4782608695652</v>
      </c>
      <c r="F66" s="259">
        <v>1568.7704081632653</v>
      </c>
      <c r="G66" s="259">
        <v>1564.538860103627</v>
      </c>
      <c r="H66" s="259">
        <v>1561.0392670157069</v>
      </c>
      <c r="I66" s="259">
        <v>1465.3604531410917</v>
      </c>
      <c r="J66" s="259">
        <v>1355.5835486649441</v>
      </c>
      <c r="K66" s="259">
        <v>1480.058659217877</v>
      </c>
      <c r="L66" s="259">
        <v>1553.2520775623268</v>
      </c>
      <c r="M66" s="259">
        <v>1565.0227920227919</v>
      </c>
      <c r="N66" s="259">
        <v>1516.7912621359224</v>
      </c>
      <c r="O66" s="270">
        <v>1586.484962406015</v>
      </c>
      <c r="P66" s="280">
        <v>1527.4239584220838</v>
      </c>
      <c r="Q66" s="292"/>
    </row>
    <row r="67" spans="1:17" ht="20.100000000000001" customHeight="1">
      <c r="A67" s="233"/>
      <c r="B67" s="240"/>
      <c r="C67" s="244" t="s">
        <v>230</v>
      </c>
      <c r="D67" s="250">
        <v>102.60596674211982</v>
      </c>
      <c r="E67" s="261">
        <v>101.97376831596421</v>
      </c>
      <c r="F67" s="261">
        <v>101.61849645806274</v>
      </c>
      <c r="G67" s="261">
        <v>100.2032990322972</v>
      </c>
      <c r="H67" s="261">
        <v>99.998671864996027</v>
      </c>
      <c r="I67" s="261">
        <v>92.074739558676882</v>
      </c>
      <c r="J67" s="261">
        <v>85.333753163353606</v>
      </c>
      <c r="K67" s="261">
        <v>95.660987627877844</v>
      </c>
      <c r="L67" s="261">
        <v>104.1644794094391</v>
      </c>
      <c r="M67" s="261">
        <v>97.749998591749417</v>
      </c>
      <c r="N67" s="261">
        <v>98.874630751869191</v>
      </c>
      <c r="O67" s="272">
        <v>102.75649097675496</v>
      </c>
      <c r="P67" s="282">
        <v>98.305300468769858</v>
      </c>
      <c r="Q67" s="292"/>
    </row>
    <row r="68" spans="1:17" ht="20.100000000000001" customHeight="1">
      <c r="A68" s="233"/>
      <c r="B68" s="239" t="s">
        <v>232</v>
      </c>
      <c r="C68" s="92"/>
      <c r="D68" s="248">
        <v>504</v>
      </c>
      <c r="E68" s="259">
        <v>544</v>
      </c>
      <c r="F68" s="259">
        <v>615</v>
      </c>
      <c r="G68" s="259">
        <v>604</v>
      </c>
      <c r="H68" s="259">
        <v>596</v>
      </c>
      <c r="I68" s="259">
        <v>569</v>
      </c>
      <c r="J68" s="259">
        <v>630</v>
      </c>
      <c r="K68" s="259">
        <v>530</v>
      </c>
      <c r="L68" s="259">
        <v>561</v>
      </c>
      <c r="M68" s="259">
        <v>549</v>
      </c>
      <c r="N68" s="259">
        <v>625</v>
      </c>
      <c r="O68" s="270">
        <v>844</v>
      </c>
      <c r="P68" s="280">
        <f>SUM(D68:O68)</f>
        <v>7171</v>
      </c>
      <c r="Q68" s="292"/>
    </row>
    <row r="69" spans="1:17" ht="20.100000000000001" customHeight="1">
      <c r="A69" s="233"/>
      <c r="B69" s="241"/>
      <c r="C69" s="246" t="s">
        <v>230</v>
      </c>
      <c r="D69" s="255">
        <v>173.51689663719739</v>
      </c>
      <c r="E69" s="266">
        <v>148.44282729539094</v>
      </c>
      <c r="F69" s="266">
        <v>130.17794317503461</v>
      </c>
      <c r="G69" s="266">
        <v>139.63347807388703</v>
      </c>
      <c r="H69" s="266">
        <v>127.33164217476158</v>
      </c>
      <c r="I69" s="266">
        <v>116.86872171434672</v>
      </c>
      <c r="J69" s="266">
        <v>132.40559628821055</v>
      </c>
      <c r="K69" s="266">
        <v>121.44196301695133</v>
      </c>
      <c r="L69" s="266">
        <v>132.22003188047651</v>
      </c>
      <c r="M69" s="266">
        <v>113.61009770100678</v>
      </c>
      <c r="N69" s="266">
        <v>124.57598736932755</v>
      </c>
      <c r="O69" s="277">
        <v>153.99000901305251</v>
      </c>
      <c r="P69" s="287">
        <v>133.13056354480653</v>
      </c>
      <c r="Q69" s="292"/>
    </row>
    <row r="70" spans="1:17" ht="20.100000000000001" customHeight="1">
      <c r="A70" s="234" t="s">
        <v>235</v>
      </c>
      <c r="B70" s="242" t="s">
        <v>113</v>
      </c>
      <c r="C70" s="97"/>
      <c r="D70" s="252">
        <v>321</v>
      </c>
      <c r="E70" s="263">
        <v>344</v>
      </c>
      <c r="F70" s="263">
        <v>413.8</v>
      </c>
      <c r="G70" s="263">
        <v>327</v>
      </c>
      <c r="H70" s="263">
        <v>51</v>
      </c>
      <c r="I70" s="263">
        <v>51</v>
      </c>
      <c r="J70" s="263">
        <v>39</v>
      </c>
      <c r="K70" s="263">
        <v>21</v>
      </c>
      <c r="L70" s="263">
        <v>39</v>
      </c>
      <c r="M70" s="263">
        <v>336</v>
      </c>
      <c r="N70" s="263">
        <v>558</v>
      </c>
      <c r="O70" s="274">
        <v>563.6</v>
      </c>
      <c r="P70" s="284">
        <v>3064.4</v>
      </c>
      <c r="Q70" s="290"/>
    </row>
    <row r="71" spans="1:17" ht="20.100000000000001" customHeight="1">
      <c r="A71" s="233"/>
      <c r="B71" s="240"/>
      <c r="C71" s="244" t="s">
        <v>230</v>
      </c>
      <c r="D71" s="250">
        <v>100</v>
      </c>
      <c r="E71" s="261">
        <v>81.32387706855792</v>
      </c>
      <c r="F71" s="261">
        <v>113.99449035812673</v>
      </c>
      <c r="G71" s="261">
        <v>147.29729729729729</v>
      </c>
      <c r="H71" s="261">
        <v>37.777777777777779</v>
      </c>
      <c r="I71" s="261">
        <v>48.571428571428569</v>
      </c>
      <c r="J71" s="261">
        <v>41.935483870967744</v>
      </c>
      <c r="K71" s="261">
        <v>18.918918918918919</v>
      </c>
      <c r="L71" s="261">
        <v>27.083333333333332</v>
      </c>
      <c r="M71" s="261">
        <v>215.38461538461539</v>
      </c>
      <c r="N71" s="261">
        <v>171.58671586715869</v>
      </c>
      <c r="O71" s="272">
        <v>101.91681735985534</v>
      </c>
      <c r="P71" s="282">
        <v>103.8357278395229</v>
      </c>
      <c r="Q71" s="292"/>
    </row>
    <row r="72" spans="1:17" ht="20.100000000000001" customHeight="1">
      <c r="A72" s="233"/>
      <c r="B72" s="239" t="s">
        <v>231</v>
      </c>
      <c r="C72" s="245"/>
      <c r="D72" s="248">
        <v>755.14018691588785</v>
      </c>
      <c r="E72" s="259">
        <v>750.87209302325584</v>
      </c>
      <c r="F72" s="259">
        <v>753.62493958434027</v>
      </c>
      <c r="G72" s="259">
        <v>755.04587155963304</v>
      </c>
      <c r="H72" s="259">
        <v>782.35294117647061</v>
      </c>
      <c r="I72" s="259">
        <v>800</v>
      </c>
      <c r="J72" s="259">
        <v>800</v>
      </c>
      <c r="K72" s="259">
        <v>800</v>
      </c>
      <c r="L72" s="259">
        <v>800</v>
      </c>
      <c r="M72" s="259">
        <v>743.75</v>
      </c>
      <c r="N72" s="259">
        <v>726.07526881720435</v>
      </c>
      <c r="O72" s="270">
        <v>751.02909865152583</v>
      </c>
      <c r="P72" s="280">
        <v>749.79767654353213</v>
      </c>
      <c r="Q72" s="292"/>
    </row>
    <row r="73" spans="1:17" ht="20.100000000000001" customHeight="1">
      <c r="A73" s="233"/>
      <c r="B73" s="240"/>
      <c r="C73" s="244" t="s">
        <v>230</v>
      </c>
      <c r="D73" s="250">
        <v>101.38017565872019</v>
      </c>
      <c r="E73" s="261">
        <v>101.28476525043439</v>
      </c>
      <c r="F73" s="261">
        <v>101.27567491082317</v>
      </c>
      <c r="G73" s="261">
        <v>103.41179806665343</v>
      </c>
      <c r="H73" s="261">
        <v>97.146474483833273</v>
      </c>
      <c r="I73" s="261">
        <v>99.234476892543228</v>
      </c>
      <c r="J73" s="261">
        <v>99.001996007984033</v>
      </c>
      <c r="K73" s="261">
        <v>99.308863987116681</v>
      </c>
      <c r="L73" s="261">
        <v>99.096774193548384</v>
      </c>
      <c r="M73" s="261">
        <v>92.039504997620185</v>
      </c>
      <c r="N73" s="261">
        <v>90.633992560784137</v>
      </c>
      <c r="O73" s="272">
        <v>94.227945265970988</v>
      </c>
      <c r="P73" s="282">
        <v>96.779992136866525</v>
      </c>
      <c r="Q73" s="292"/>
    </row>
    <row r="74" spans="1:17" ht="20.100000000000001" customHeight="1">
      <c r="A74" s="233"/>
      <c r="B74" s="239" t="s">
        <v>232</v>
      </c>
      <c r="C74" s="92"/>
      <c r="D74" s="248">
        <v>242</v>
      </c>
      <c r="E74" s="259">
        <v>258</v>
      </c>
      <c r="F74" s="259">
        <v>312</v>
      </c>
      <c r="G74" s="259">
        <v>247</v>
      </c>
      <c r="H74" s="259">
        <v>40</v>
      </c>
      <c r="I74" s="259">
        <v>41</v>
      </c>
      <c r="J74" s="259">
        <v>31</v>
      </c>
      <c r="K74" s="259">
        <v>17</v>
      </c>
      <c r="L74" s="259">
        <v>31</v>
      </c>
      <c r="M74" s="259">
        <v>250</v>
      </c>
      <c r="N74" s="259">
        <v>405</v>
      </c>
      <c r="O74" s="270">
        <v>423</v>
      </c>
      <c r="P74" s="280">
        <v>2298</v>
      </c>
      <c r="Q74" s="292"/>
    </row>
    <row r="75" spans="1:17" ht="20.100000000000001" customHeight="1">
      <c r="A75" s="236"/>
      <c r="B75" s="240"/>
      <c r="C75" s="244" t="s">
        <v>230</v>
      </c>
      <c r="D75" s="250">
        <v>101.38017565872019</v>
      </c>
      <c r="E75" s="261">
        <v>82.368697981440732</v>
      </c>
      <c r="F75" s="261">
        <v>115.44868947134607</v>
      </c>
      <c r="G75" s="261">
        <v>152.32278363871922</v>
      </c>
      <c r="H75" s="261">
        <v>36.69977924944812</v>
      </c>
      <c r="I75" s="261">
        <v>48.199603062092429</v>
      </c>
      <c r="J75" s="261">
        <v>41.516966067864267</v>
      </c>
      <c r="K75" s="261">
        <v>18.788163457022076</v>
      </c>
      <c r="L75" s="261">
        <v>26.838709677419352</v>
      </c>
      <c r="M75" s="261">
        <v>198.23893384102809</v>
      </c>
      <c r="N75" s="261">
        <v>155.51589129433441</v>
      </c>
      <c r="O75" s="272">
        <v>96.034122878664135</v>
      </c>
      <c r="P75" s="282">
        <v>100.49220923834841</v>
      </c>
      <c r="Q75" s="292"/>
    </row>
    <row r="76" spans="1:17" ht="20.100000000000001" customHeight="1">
      <c r="Q76" s="292"/>
    </row>
    <row r="77" spans="1:17" ht="20.100000000000001" customHeight="1">
      <c r="Q77" s="292"/>
    </row>
    <row r="78" spans="1:17" ht="20.100000000000001" customHeight="1">
      <c r="Q78" s="290"/>
    </row>
    <row r="79" spans="1:17" ht="20.100000000000001" customHeight="1">
      <c r="Q79" s="292"/>
    </row>
    <row r="80" spans="1:17" ht="20.100000000000001" customHeight="1">
      <c r="Q80" s="290"/>
    </row>
    <row r="81" spans="17:17" ht="20.100000000000001" customHeight="1">
      <c r="Q81" s="292"/>
    </row>
    <row r="82" spans="17:17" ht="20.100000000000001" customHeight="1">
      <c r="Q82" s="290"/>
    </row>
    <row r="83" spans="17:17" ht="20.100000000000001" customHeight="1">
      <c r="Q83" s="292"/>
    </row>
    <row r="84" spans="17:17" ht="20.100000000000001" customHeight="1">
      <c r="Q84" s="292"/>
    </row>
    <row r="85" spans="17:17" ht="20.100000000000001" customHeight="1">
      <c r="Q85" s="292"/>
    </row>
    <row r="86" spans="17:17" ht="20.100000000000001" customHeight="1">
      <c r="Q86" s="292"/>
    </row>
    <row r="87" spans="17:17" ht="20.100000000000001" customHeight="1">
      <c r="Q87" s="292"/>
    </row>
    <row r="88" spans="17:17" ht="20.100000000000001" customHeight="1">
      <c r="Q88" s="292"/>
    </row>
    <row r="89" spans="17:17" ht="20.100000000000001" customHeight="1">
      <c r="Q89" s="292"/>
    </row>
    <row r="90" spans="17:17" ht="14.25">
      <c r="Q90" s="290"/>
    </row>
    <row r="91" spans="17:17" ht="14.25">
      <c r="Q91" s="292"/>
    </row>
    <row r="92" spans="17:17" ht="14.25">
      <c r="Q92" s="290"/>
    </row>
    <row r="93" spans="17:17" ht="14.25">
      <c r="Q93" s="292"/>
    </row>
    <row r="94" spans="17:17" ht="14.25">
      <c r="Q94" s="290"/>
    </row>
    <row r="95" spans="17:17" ht="14.25">
      <c r="Q95" s="292"/>
    </row>
  </sheetData>
  <mergeCells count="85"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3:C3"/>
    <mergeCell ref="B4:C4"/>
    <mergeCell ref="B6:C6"/>
    <mergeCell ref="B8:C8"/>
    <mergeCell ref="B10:C10"/>
    <mergeCell ref="B12:C12"/>
    <mergeCell ref="B14:C14"/>
    <mergeCell ref="B16:C16"/>
    <mergeCell ref="B18:C18"/>
    <mergeCell ref="B20:C20"/>
    <mergeCell ref="B22:C22"/>
    <mergeCell ref="B24:C24"/>
    <mergeCell ref="B26:C26"/>
    <mergeCell ref="B28:C28"/>
    <mergeCell ref="B30:C30"/>
    <mergeCell ref="B32:C32"/>
    <mergeCell ref="B34:C34"/>
    <mergeCell ref="B36:C36"/>
    <mergeCell ref="B38:C38"/>
    <mergeCell ref="B40:C40"/>
    <mergeCell ref="B42:C42"/>
    <mergeCell ref="B44:C44"/>
    <mergeCell ref="B46:C46"/>
    <mergeCell ref="B48:C48"/>
    <mergeCell ref="B50:C50"/>
    <mergeCell ref="B52:C52"/>
    <mergeCell ref="B54:C54"/>
    <mergeCell ref="B56:C56"/>
    <mergeCell ref="B58:C58"/>
    <mergeCell ref="B60:C60"/>
    <mergeCell ref="B62:C62"/>
    <mergeCell ref="B64:C64"/>
    <mergeCell ref="B66:C66"/>
    <mergeCell ref="B68:C68"/>
    <mergeCell ref="B70:C70"/>
    <mergeCell ref="B72:C72"/>
    <mergeCell ref="B74:C7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</mergeCells>
  <phoneticPr fontId="2"/>
  <printOptions horizontalCentered="1"/>
  <pageMargins left="0.59055118110236227" right="0.19685039370078741" top="0.59055118110236227" bottom="0.39370078740157483" header="0.31496062992125984" footer="0.23622047244094488"/>
  <pageSetup paperSize="9" fitToWidth="1" fitToHeight="1" orientation="portrait"/>
  <headerFooter>
    <oddFooter xml:space="preserve">&amp;C- &amp;P -
</oddFooter>
  </headerFooter>
  <rowBreaks count="1" manualBreakCount="1">
    <brk id="51" max="15" man="1"/>
  </rowBreaks>
  <colBreaks count="1" manualBreakCount="1">
    <brk id="16" max="154" man="1"/>
  </colBreaks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Z265"/>
  <sheetViews>
    <sheetView view="pageBreakPreview" zoomScale="110" zoomScaleNormal="120" zoomScaleSheetLayoutView="110" workbookViewId="0">
      <pane xSplit="3" ySplit="4" topLeftCell="D5" activePane="bottomRight" state="frozen"/>
      <selection pane="topRight"/>
      <selection pane="bottomLeft"/>
      <selection pane="bottomRight" activeCell="H5" sqref="H5"/>
    </sheetView>
  </sheetViews>
  <sheetFormatPr defaultColWidth="9" defaultRowHeight="13.5"/>
  <cols>
    <col min="1" max="1" width="9.625" style="68" customWidth="1"/>
    <col min="2" max="2" width="3.625" style="68" customWidth="1"/>
    <col min="3" max="3" width="6.625" style="68" customWidth="1"/>
    <col min="4" max="12" width="8.625" style="68" customWidth="1"/>
    <col min="13" max="16384" width="9" style="68"/>
  </cols>
  <sheetData>
    <row r="1" spans="1:12" s="297" customFormat="1" ht="20.100000000000001" customHeight="1">
      <c r="A1" s="73" t="s">
        <v>210</v>
      </c>
      <c r="C1" s="311"/>
    </row>
    <row r="2" spans="1:12" s="70" customFormat="1" ht="20.100000000000001" customHeight="1">
      <c r="C2" s="230"/>
    </row>
    <row r="3" spans="1:12" s="70" customFormat="1" ht="15" customHeight="1">
      <c r="A3" s="74"/>
      <c r="B3" s="83"/>
      <c r="C3" s="83"/>
      <c r="D3" s="316" t="s">
        <v>115</v>
      </c>
      <c r="E3" s="328"/>
      <c r="F3" s="334"/>
      <c r="G3" s="342" t="s">
        <v>192</v>
      </c>
      <c r="H3" s="347"/>
      <c r="I3" s="347"/>
      <c r="J3" s="358" t="s">
        <v>193</v>
      </c>
      <c r="K3" s="328"/>
      <c r="L3" s="334"/>
    </row>
    <row r="4" spans="1:12" s="70" customFormat="1" ht="15" customHeight="1">
      <c r="A4" s="75"/>
      <c r="B4" s="84"/>
      <c r="C4" s="84"/>
      <c r="D4" s="317" t="s">
        <v>194</v>
      </c>
      <c r="E4" s="329" t="s">
        <v>136</v>
      </c>
      <c r="F4" s="334" t="s">
        <v>195</v>
      </c>
      <c r="G4" s="317" t="s">
        <v>194</v>
      </c>
      <c r="H4" s="329" t="s">
        <v>136</v>
      </c>
      <c r="I4" s="350" t="s">
        <v>195</v>
      </c>
      <c r="J4" s="359" t="s">
        <v>194</v>
      </c>
      <c r="K4" s="329" t="s">
        <v>136</v>
      </c>
      <c r="L4" s="373" t="s">
        <v>195</v>
      </c>
    </row>
    <row r="5" spans="1:12" s="70" customFormat="1" ht="15" customHeight="1">
      <c r="A5" s="76" t="s">
        <v>90</v>
      </c>
      <c r="B5" s="239" t="s">
        <v>236</v>
      </c>
      <c r="C5" s="92"/>
      <c r="D5" s="318">
        <v>24280.1</v>
      </c>
      <c r="E5" s="318">
        <v>25521.429999999997</v>
      </c>
      <c r="F5" s="335">
        <f>+E5-D5</f>
        <v>1241.3299999999981</v>
      </c>
      <c r="G5" s="318">
        <v>53653.2</v>
      </c>
      <c r="H5" s="318">
        <v>8811</v>
      </c>
      <c r="I5" s="351">
        <f>+H5-G5</f>
        <v>-44842.2</v>
      </c>
      <c r="J5" s="360">
        <f>+D5+G5</f>
        <v>77933.299999999988</v>
      </c>
      <c r="K5" s="318">
        <f>+E5+H5</f>
        <v>34332.429999999993</v>
      </c>
      <c r="L5" s="374">
        <f>+K5-J5</f>
        <v>-43600.87</v>
      </c>
    </row>
    <row r="6" spans="1:12" s="70" customFormat="1" ht="15" customHeight="1">
      <c r="A6" s="298" t="s">
        <v>237</v>
      </c>
      <c r="B6" s="306"/>
      <c r="C6" s="312" t="s">
        <v>199</v>
      </c>
      <c r="D6" s="319"/>
      <c r="E6" s="330">
        <f>E5/D5</f>
        <v>1.0511254072264939</v>
      </c>
      <c r="F6" s="336"/>
      <c r="G6" s="343"/>
      <c r="H6" s="330">
        <f>H5/G5</f>
        <v>0.16422133255798349</v>
      </c>
      <c r="I6" s="352"/>
      <c r="J6" s="361"/>
      <c r="K6" s="330">
        <f>K5/J5</f>
        <v>0.44053607379643872</v>
      </c>
      <c r="L6" s="375"/>
    </row>
    <row r="7" spans="1:12" s="70" customFormat="1" ht="15" customHeight="1">
      <c r="A7" s="77"/>
      <c r="B7" s="307"/>
      <c r="C7" s="313" t="s">
        <v>200</v>
      </c>
      <c r="D7" s="320">
        <f>+D5/J5</f>
        <v>0.31154974831041421</v>
      </c>
      <c r="E7" s="331">
        <f>+E5/K5</f>
        <v>0.7433621797233696</v>
      </c>
      <c r="F7" s="337"/>
      <c r="G7" s="320">
        <f>+G5/J5</f>
        <v>0.68845025168958596</v>
      </c>
      <c r="H7" s="331">
        <f>+H5/K5</f>
        <v>0.25663782027663062</v>
      </c>
      <c r="I7" s="353"/>
      <c r="J7" s="362"/>
      <c r="K7" s="371"/>
      <c r="L7" s="376"/>
    </row>
    <row r="8" spans="1:12" s="71" customFormat="1" ht="15" customHeight="1">
      <c r="A8" s="299"/>
      <c r="B8" s="239" t="s">
        <v>119</v>
      </c>
      <c r="C8" s="95"/>
      <c r="D8" s="318">
        <v>910.84871973344434</v>
      </c>
      <c r="E8" s="318">
        <v>1229.5024612649058</v>
      </c>
      <c r="F8" s="335">
        <f>+E8-D8</f>
        <v>318.65374153146149</v>
      </c>
      <c r="G8" s="318">
        <v>473</v>
      </c>
      <c r="H8" s="318">
        <v>668</v>
      </c>
      <c r="I8" s="351">
        <f>+H8-G8</f>
        <v>195</v>
      </c>
      <c r="J8" s="360">
        <v>609.50825898556855</v>
      </c>
      <c r="K8" s="318">
        <v>1085.2773019561973</v>
      </c>
      <c r="L8" s="374">
        <f>+K8-J8</f>
        <v>475.76904297062879</v>
      </c>
    </row>
    <row r="9" spans="1:12" s="70" customFormat="1" ht="15" customHeight="1">
      <c r="A9" s="77"/>
      <c r="B9" s="88"/>
      <c r="C9" s="314" t="s">
        <v>199</v>
      </c>
      <c r="D9" s="321"/>
      <c r="E9" s="330">
        <f>E8/D8</f>
        <v>1.3498426628131113</v>
      </c>
      <c r="F9" s="337"/>
      <c r="G9" s="344"/>
      <c r="H9" s="330">
        <f>H8/G8</f>
        <v>1.412262156448203</v>
      </c>
      <c r="I9" s="353"/>
      <c r="J9" s="361"/>
      <c r="K9" s="330">
        <f>K8/J8</f>
        <v>1.7805785007121515</v>
      </c>
      <c r="L9" s="375"/>
    </row>
    <row r="10" spans="1:12" s="71" customFormat="1" ht="15" customHeight="1">
      <c r="A10" s="299"/>
      <c r="B10" s="239" t="s">
        <v>202</v>
      </c>
      <c r="C10" s="95"/>
      <c r="D10" s="322">
        <v>22115</v>
      </c>
      <c r="E10" s="318">
        <v>31379</v>
      </c>
      <c r="F10" s="335">
        <f>+E10-D10</f>
        <v>9264</v>
      </c>
      <c r="G10" s="322">
        <v>25385</v>
      </c>
      <c r="H10" s="318">
        <v>5882</v>
      </c>
      <c r="I10" s="351">
        <f>+H10-G10</f>
        <v>-19503</v>
      </c>
      <c r="J10" s="363">
        <v>47500</v>
      </c>
      <c r="K10" s="365">
        <v>37261</v>
      </c>
      <c r="L10" s="374">
        <f>+K10-J10</f>
        <v>-10239</v>
      </c>
    </row>
    <row r="11" spans="1:12" s="70" customFormat="1" ht="15" customHeight="1">
      <c r="A11" s="77"/>
      <c r="B11" s="308"/>
      <c r="C11" s="312" t="s">
        <v>199</v>
      </c>
      <c r="D11" s="323"/>
      <c r="E11" s="332">
        <f>E10/D10</f>
        <v>1.4189011982817092</v>
      </c>
      <c r="F11" s="338"/>
      <c r="G11" s="345"/>
      <c r="H11" s="332">
        <f>H10/G10</f>
        <v>0.23171164073271616</v>
      </c>
      <c r="I11" s="354"/>
      <c r="J11" s="364"/>
      <c r="K11" s="332">
        <f>K10/J10</f>
        <v>0.78444210526315794</v>
      </c>
      <c r="L11" s="377"/>
    </row>
    <row r="12" spans="1:12" s="71" customFormat="1" ht="15" customHeight="1">
      <c r="A12" s="80" t="s">
        <v>238</v>
      </c>
      <c r="B12" s="242" t="s">
        <v>236</v>
      </c>
      <c r="C12" s="97"/>
      <c r="D12" s="324">
        <v>24590.1</v>
      </c>
      <c r="E12" s="324">
        <v>12509.3</v>
      </c>
      <c r="F12" s="339">
        <f>+E12-D12</f>
        <v>-12080.8</v>
      </c>
      <c r="G12" s="324">
        <v>1744.9</v>
      </c>
      <c r="H12" s="324">
        <v>628.02</v>
      </c>
      <c r="I12" s="355">
        <f>+H12-G12</f>
        <v>-1116.8799999999999</v>
      </c>
      <c r="J12" s="360">
        <f>+D12+G12</f>
        <v>26335</v>
      </c>
      <c r="K12" s="318">
        <f>+E12+H12</f>
        <v>13137.32</v>
      </c>
      <c r="L12" s="374">
        <f>+K12-J12</f>
        <v>-13197.68</v>
      </c>
    </row>
    <row r="13" spans="1:12" s="70" customFormat="1" ht="15" customHeight="1">
      <c r="A13" s="77"/>
      <c r="B13" s="306"/>
      <c r="C13" s="312" t="s">
        <v>199</v>
      </c>
      <c r="D13" s="325"/>
      <c r="E13" s="330">
        <f>E12/D12</f>
        <v>0.50871285598675886</v>
      </c>
      <c r="F13" s="340"/>
      <c r="G13" s="346"/>
      <c r="H13" s="330">
        <f>H12/G12</f>
        <v>0.35991747378073241</v>
      </c>
      <c r="I13" s="356"/>
      <c r="J13" s="361"/>
      <c r="K13" s="330">
        <f>K12/J12</f>
        <v>0.49885399658249474</v>
      </c>
      <c r="L13" s="375"/>
    </row>
    <row r="14" spans="1:12" s="70" customFormat="1" ht="15" customHeight="1">
      <c r="A14" s="77"/>
      <c r="B14" s="307"/>
      <c r="C14" s="313" t="s">
        <v>200</v>
      </c>
      <c r="D14" s="320">
        <f>+D12/J12</f>
        <v>0.93374216821720124</v>
      </c>
      <c r="E14" s="331">
        <f>+E12/K12</f>
        <v>0.95219572941817632</v>
      </c>
      <c r="F14" s="337"/>
      <c r="G14" s="320">
        <f>+G12/J12</f>
        <v>6.6257831782798551e-002</v>
      </c>
      <c r="H14" s="331">
        <f>+H12/K12</f>
        <v>4.7804270581823384e-002</v>
      </c>
      <c r="I14" s="353"/>
      <c r="J14" s="362"/>
      <c r="K14" s="371"/>
      <c r="L14" s="376"/>
    </row>
    <row r="15" spans="1:12" s="71" customFormat="1" ht="15" customHeight="1">
      <c r="A15" s="299"/>
      <c r="B15" s="239" t="s">
        <v>119</v>
      </c>
      <c r="C15" s="95"/>
      <c r="D15" s="318">
        <v>1226.1846027466338</v>
      </c>
      <c r="E15" s="318">
        <v>1386.2902000911322</v>
      </c>
      <c r="F15" s="335">
        <v>533.51930757072762</v>
      </c>
      <c r="G15" s="322">
        <v>6144.8891053928601</v>
      </c>
      <c r="H15" s="318">
        <v>6778.8095920512087</v>
      </c>
      <c r="I15" s="351">
        <f>+H15-G15</f>
        <v>633.92048665834864</v>
      </c>
      <c r="J15" s="363">
        <v>1552.0872982722613</v>
      </c>
      <c r="K15" s="365">
        <v>1644.0756562221216</v>
      </c>
      <c r="L15" s="374">
        <f>+K15-J15</f>
        <v>91.988357949860301</v>
      </c>
    </row>
    <row r="16" spans="1:12" s="70" customFormat="1" ht="15" customHeight="1">
      <c r="A16" s="77"/>
      <c r="B16" s="88"/>
      <c r="C16" s="314" t="s">
        <v>199</v>
      </c>
      <c r="D16" s="321"/>
      <c r="E16" s="330">
        <f>E15/D15</f>
        <v>1.1305721805557372</v>
      </c>
      <c r="F16" s="337"/>
      <c r="G16" s="344"/>
      <c r="H16" s="330">
        <f>H15/G15</f>
        <v>1.1031622338150919</v>
      </c>
      <c r="I16" s="353"/>
      <c r="J16" s="362"/>
      <c r="K16" s="330">
        <f>K15/J15</f>
        <v>1.0592675154627313</v>
      </c>
      <c r="L16" s="378"/>
    </row>
    <row r="17" spans="1:12" s="71" customFormat="1" ht="15" customHeight="1">
      <c r="A17" s="299"/>
      <c r="B17" s="239" t="s">
        <v>202</v>
      </c>
      <c r="C17" s="95"/>
      <c r="D17" s="318">
        <v>30152</v>
      </c>
      <c r="E17" s="318">
        <v>17342</v>
      </c>
      <c r="F17" s="335">
        <f>+E17-D17</f>
        <v>-12810</v>
      </c>
      <c r="G17" s="318">
        <v>10722</v>
      </c>
      <c r="H17" s="318">
        <v>4257</v>
      </c>
      <c r="I17" s="351">
        <f>+H17-G17</f>
        <v>-6465</v>
      </c>
      <c r="J17" s="365">
        <v>40874</v>
      </c>
      <c r="K17" s="365">
        <v>21599</v>
      </c>
      <c r="L17" s="374">
        <f>+K17-J17</f>
        <v>-19275</v>
      </c>
    </row>
    <row r="18" spans="1:12" s="70" customFormat="1" ht="15" customHeight="1">
      <c r="A18" s="81"/>
      <c r="B18" s="309"/>
      <c r="C18" s="315" t="s">
        <v>199</v>
      </c>
      <c r="D18" s="323"/>
      <c r="E18" s="332">
        <f>E17/D17</f>
        <v>0.57515256036083839</v>
      </c>
      <c r="F18" s="338"/>
      <c r="G18" s="345"/>
      <c r="H18" s="332">
        <f>H17/G17</f>
        <v>0.39703413542249583</v>
      </c>
      <c r="I18" s="354"/>
      <c r="J18" s="364"/>
      <c r="K18" s="332">
        <f>K17/J17</f>
        <v>0.5284288300631208</v>
      </c>
      <c r="L18" s="377"/>
    </row>
    <row r="19" spans="1:12" s="71" customFormat="1" ht="15" customHeight="1">
      <c r="A19" s="77" t="s">
        <v>239</v>
      </c>
      <c r="B19" s="241" t="s">
        <v>236</v>
      </c>
      <c r="C19" s="99"/>
      <c r="D19" s="324">
        <v>5764</v>
      </c>
      <c r="E19" s="324">
        <v>7159</v>
      </c>
      <c r="F19" s="339">
        <f>+E19-D19</f>
        <v>1395</v>
      </c>
      <c r="G19" s="324">
        <v>354.25</v>
      </c>
      <c r="H19" s="324">
        <v>150.75</v>
      </c>
      <c r="I19" s="355">
        <v>-203</v>
      </c>
      <c r="J19" s="360">
        <f>+D19+G19</f>
        <v>6118.25</v>
      </c>
      <c r="K19" s="318">
        <f>+E19+H19</f>
        <v>7309.75</v>
      </c>
      <c r="L19" s="374">
        <f>+K19-J19</f>
        <v>1191.5</v>
      </c>
    </row>
    <row r="20" spans="1:12" s="70" customFormat="1" ht="15" customHeight="1">
      <c r="A20" s="77"/>
      <c r="B20" s="306"/>
      <c r="C20" s="312" t="s">
        <v>199</v>
      </c>
      <c r="D20" s="325"/>
      <c r="E20" s="330">
        <f>E19/D19</f>
        <v>1.2420194309507286</v>
      </c>
      <c r="F20" s="340"/>
      <c r="G20" s="346"/>
      <c r="H20" s="330">
        <f>H19/G19</f>
        <v>0.42554693013408607</v>
      </c>
      <c r="I20" s="356"/>
      <c r="J20" s="366"/>
      <c r="K20" s="330">
        <f>K19/J19</f>
        <v>1.1947452294365219</v>
      </c>
      <c r="L20" s="379"/>
    </row>
    <row r="21" spans="1:12" s="70" customFormat="1" ht="15" customHeight="1">
      <c r="A21" s="77"/>
      <c r="B21" s="307"/>
      <c r="C21" s="313" t="s">
        <v>200</v>
      </c>
      <c r="D21" s="320">
        <f>+D19/J19</f>
        <v>0.94209945654394645</v>
      </c>
      <c r="E21" s="331">
        <f>+E19/K19</f>
        <v>0.97937685967372334</v>
      </c>
      <c r="F21" s="337"/>
      <c r="G21" s="320">
        <f>+G19/J19</f>
        <v>5.790054345605361e-002</v>
      </c>
      <c r="H21" s="331">
        <f>+H19/K19</f>
        <v>2.0623140326276549e-002</v>
      </c>
      <c r="I21" s="353"/>
      <c r="J21" s="362"/>
      <c r="K21" s="371"/>
      <c r="L21" s="376"/>
    </row>
    <row r="22" spans="1:12" s="71" customFormat="1" ht="15" customHeight="1">
      <c r="A22" s="299"/>
      <c r="B22" s="239" t="s">
        <v>119</v>
      </c>
      <c r="C22" s="95"/>
      <c r="D22" s="318">
        <v>501.55332899587944</v>
      </c>
      <c r="E22" s="318">
        <v>457.5258754347492</v>
      </c>
      <c r="F22" s="339">
        <f>+E22-D22</f>
        <v>-44.027453561130244</v>
      </c>
      <c r="G22" s="318">
        <v>1083.1446718419195</v>
      </c>
      <c r="H22" s="348">
        <v>1686.3217247097843</v>
      </c>
      <c r="I22" s="355">
        <f>+H22-G22</f>
        <v>603.17705286786486</v>
      </c>
      <c r="J22" s="363">
        <v>535.22915985616214</v>
      </c>
      <c r="K22" s="365">
        <v>482.86646466166439</v>
      </c>
      <c r="L22" s="374">
        <f>+K22-J22</f>
        <v>-52.362695194497746</v>
      </c>
    </row>
    <row r="23" spans="1:12" s="70" customFormat="1" ht="15" customHeight="1">
      <c r="A23" s="77"/>
      <c r="B23" s="88"/>
      <c r="C23" s="314" t="s">
        <v>199</v>
      </c>
      <c r="D23" s="321"/>
      <c r="E23" s="330">
        <f>E22/D22</f>
        <v>0.91221780214424242</v>
      </c>
      <c r="F23" s="337"/>
      <c r="G23" s="344"/>
      <c r="H23" s="330">
        <f>H22/G22</f>
        <v>1.5568757974335454</v>
      </c>
      <c r="I23" s="353"/>
      <c r="J23" s="362"/>
      <c r="K23" s="330">
        <f>K22/J22</f>
        <v>0.90216770848477379</v>
      </c>
      <c r="L23" s="378"/>
    </row>
    <row r="24" spans="1:12" s="71" customFormat="1" ht="15" customHeight="1">
      <c r="A24" s="299"/>
      <c r="B24" s="239" t="s">
        <v>202</v>
      </c>
      <c r="C24" s="95"/>
      <c r="D24" s="318">
        <v>2891</v>
      </c>
      <c r="E24" s="318">
        <v>3276</v>
      </c>
      <c r="F24" s="335">
        <f>+E24-D24</f>
        <v>385</v>
      </c>
      <c r="G24" s="318">
        <v>384</v>
      </c>
      <c r="H24" s="318">
        <v>254</v>
      </c>
      <c r="I24" s="351">
        <f>+H24-G24</f>
        <v>-130</v>
      </c>
      <c r="J24" s="365">
        <v>3275</v>
      </c>
      <c r="K24" s="365">
        <v>3530</v>
      </c>
      <c r="L24" s="374">
        <f>+K24-J24</f>
        <v>255</v>
      </c>
    </row>
    <row r="25" spans="1:12" s="70" customFormat="1" ht="15" customHeight="1">
      <c r="A25" s="77"/>
      <c r="B25" s="308"/>
      <c r="C25" s="312" t="s">
        <v>199</v>
      </c>
      <c r="D25" s="325"/>
      <c r="E25" s="332">
        <f>E24/D24</f>
        <v>1.1331719128329298</v>
      </c>
      <c r="F25" s="338"/>
      <c r="G25" s="346"/>
      <c r="H25" s="332">
        <v>0.66300000000000003</v>
      </c>
      <c r="I25" s="354"/>
      <c r="J25" s="364"/>
      <c r="K25" s="332">
        <f>K24/J24</f>
        <v>1.0778625954198473</v>
      </c>
      <c r="L25" s="377"/>
    </row>
    <row r="26" spans="1:12" s="71" customFormat="1" ht="15" customHeight="1">
      <c r="A26" s="300" t="s">
        <v>241</v>
      </c>
      <c r="B26" s="242" t="s">
        <v>236</v>
      </c>
      <c r="C26" s="97"/>
      <c r="D26" s="326">
        <v>8</v>
      </c>
      <c r="E26" s="326">
        <v>180</v>
      </c>
      <c r="F26" s="339">
        <f>+E26-D26</f>
        <v>172</v>
      </c>
      <c r="G26" s="327">
        <v>79</v>
      </c>
      <c r="H26" s="326">
        <v>8</v>
      </c>
      <c r="I26" s="357">
        <f>+H26-G26</f>
        <v>-71</v>
      </c>
      <c r="J26" s="367">
        <f>+D26+G26</f>
        <v>87</v>
      </c>
      <c r="K26" s="324">
        <f>+E26+H26</f>
        <v>188</v>
      </c>
      <c r="L26" s="380">
        <f>+K26-J26</f>
        <v>101</v>
      </c>
    </row>
    <row r="27" spans="1:12" s="70" customFormat="1" ht="15" customHeight="1">
      <c r="A27" s="301"/>
      <c r="B27" s="306"/>
      <c r="C27" s="312" t="s">
        <v>199</v>
      </c>
      <c r="D27" s="325"/>
      <c r="E27" s="330">
        <f>E26/D26</f>
        <v>22.5</v>
      </c>
      <c r="F27" s="340"/>
      <c r="G27" s="346"/>
      <c r="H27" s="330">
        <f>H26/G26</f>
        <v>0.10126582278481013</v>
      </c>
      <c r="I27" s="356"/>
      <c r="J27" s="366"/>
      <c r="K27" s="330">
        <f>K26/J26</f>
        <v>2.1609195402298851</v>
      </c>
      <c r="L27" s="379"/>
    </row>
    <row r="28" spans="1:12" s="70" customFormat="1" ht="15" customHeight="1">
      <c r="A28" s="77"/>
      <c r="B28" s="307"/>
      <c r="C28" s="313" t="s">
        <v>200</v>
      </c>
      <c r="D28" s="320">
        <f>+D26/J26</f>
        <v>9.1954022988505746e-002</v>
      </c>
      <c r="E28" s="331">
        <f>+E26/K26</f>
        <v>0.95744680851063835</v>
      </c>
      <c r="F28" s="337"/>
      <c r="G28" s="320">
        <f>+G26/J26</f>
        <v>0.90804597701149425</v>
      </c>
      <c r="H28" s="331">
        <f>+H26/K26</f>
        <v>4.2553191489361701e-002</v>
      </c>
      <c r="I28" s="353"/>
      <c r="J28" s="362"/>
      <c r="K28" s="371"/>
      <c r="L28" s="376"/>
    </row>
    <row r="29" spans="1:12" s="71" customFormat="1" ht="15" customHeight="1">
      <c r="A29" s="299"/>
      <c r="B29" s="239" t="s">
        <v>119</v>
      </c>
      <c r="C29" s="95"/>
      <c r="D29" s="322">
        <v>1178.3132530120481</v>
      </c>
      <c r="E29" s="318">
        <v>732.9</v>
      </c>
      <c r="F29" s="339">
        <f>+E29-D29</f>
        <v>-445.41325301204813</v>
      </c>
      <c r="G29" s="322">
        <v>593.03797468354435</v>
      </c>
      <c r="H29" s="318">
        <v>898.13333333333333</v>
      </c>
      <c r="I29" s="355">
        <f>+H29-G29</f>
        <v>305.09535864978898</v>
      </c>
      <c r="J29" s="363">
        <v>648.68270332187865</v>
      </c>
      <c r="K29" s="365">
        <v>739.5093333333333</v>
      </c>
      <c r="L29" s="374">
        <f>+K29-J29</f>
        <v>90.826630011454654</v>
      </c>
    </row>
    <row r="30" spans="1:12" s="70" customFormat="1" ht="15" customHeight="1">
      <c r="A30" s="77"/>
      <c r="B30" s="88"/>
      <c r="C30" s="314" t="s">
        <v>199</v>
      </c>
      <c r="D30" s="321"/>
      <c r="E30" s="330">
        <f>E29/D29</f>
        <v>0.62199079754601228</v>
      </c>
      <c r="F30" s="337"/>
      <c r="G30" s="344"/>
      <c r="H30" s="330">
        <f>H29/G29</f>
        <v>1.5144617573817145</v>
      </c>
      <c r="I30" s="353"/>
      <c r="J30" s="362"/>
      <c r="K30" s="330">
        <f>K29/J29</f>
        <v>1.1400170369062332</v>
      </c>
      <c r="L30" s="378"/>
    </row>
    <row r="31" spans="1:12" s="71" customFormat="1" ht="15" customHeight="1">
      <c r="A31" s="299"/>
      <c r="B31" s="239" t="s">
        <v>202</v>
      </c>
      <c r="C31" s="95"/>
      <c r="D31" s="318">
        <v>10</v>
      </c>
      <c r="E31" s="318">
        <v>132</v>
      </c>
      <c r="F31" s="335">
        <f>+E31-D31</f>
        <v>122</v>
      </c>
      <c r="G31" s="322">
        <v>47</v>
      </c>
      <c r="H31" s="318">
        <v>7</v>
      </c>
      <c r="I31" s="351">
        <f>+H31-G31</f>
        <v>-40</v>
      </c>
      <c r="J31" s="363">
        <v>57</v>
      </c>
      <c r="K31" s="365">
        <v>139</v>
      </c>
      <c r="L31" s="374">
        <f>+K31-J31</f>
        <v>82</v>
      </c>
    </row>
    <row r="32" spans="1:12" s="70" customFormat="1" ht="15" customHeight="1">
      <c r="A32" s="81"/>
      <c r="B32" s="309"/>
      <c r="C32" s="315" t="s">
        <v>199</v>
      </c>
      <c r="D32" s="323"/>
      <c r="E32" s="332">
        <f>E31/D31</f>
        <v>13.2</v>
      </c>
      <c r="F32" s="338"/>
      <c r="G32" s="345"/>
      <c r="H32" s="332">
        <f>H31/G31</f>
        <v>0.14893617021276595</v>
      </c>
      <c r="I32" s="354"/>
      <c r="J32" s="364"/>
      <c r="K32" s="332">
        <f>K31/J31</f>
        <v>2.4385964912280702</v>
      </c>
      <c r="L32" s="377"/>
    </row>
    <row r="33" spans="1:12" s="71" customFormat="1" ht="15" customHeight="1">
      <c r="A33" s="77" t="s">
        <v>26</v>
      </c>
      <c r="B33" s="241" t="s">
        <v>236</v>
      </c>
      <c r="C33" s="99"/>
      <c r="D33" s="324">
        <v>5634.62</v>
      </c>
      <c r="E33" s="324">
        <v>5577</v>
      </c>
      <c r="F33" s="339">
        <f>+E33-D33</f>
        <v>-57.619999999999891</v>
      </c>
      <c r="G33" s="324">
        <v>533.09999999999991</v>
      </c>
      <c r="H33" s="324">
        <v>683.65000000000009</v>
      </c>
      <c r="I33" s="357">
        <f>+H33-G33</f>
        <v>150.55000000000018</v>
      </c>
      <c r="J33" s="367">
        <f>+D33+G33</f>
        <v>6167.7199999999993</v>
      </c>
      <c r="K33" s="324">
        <f>+E33+H33</f>
        <v>6260.65</v>
      </c>
      <c r="L33" s="380">
        <f>+K33-J33</f>
        <v>92.930000000000291</v>
      </c>
    </row>
    <row r="34" spans="1:12" s="70" customFormat="1" ht="15" customHeight="1">
      <c r="A34" s="77"/>
      <c r="B34" s="306"/>
      <c r="C34" s="312" t="s">
        <v>199</v>
      </c>
      <c r="D34" s="325"/>
      <c r="E34" s="330">
        <f>E33/D33</f>
        <v>0.98977393329097596</v>
      </c>
      <c r="F34" s="340"/>
      <c r="G34" s="346"/>
      <c r="H34" s="330">
        <f>H33/G33</f>
        <v>1.2824048021009196</v>
      </c>
      <c r="I34" s="356"/>
      <c r="J34" s="366"/>
      <c r="K34" s="330">
        <f>K33/J33</f>
        <v>1.0150671560965803</v>
      </c>
      <c r="L34" s="379"/>
    </row>
    <row r="35" spans="1:12" s="70" customFormat="1" ht="15" customHeight="1">
      <c r="A35" s="77"/>
      <c r="B35" s="307"/>
      <c r="C35" s="313" t="s">
        <v>200</v>
      </c>
      <c r="D35" s="320">
        <f>+D33/J33</f>
        <v>0.913566115193297</v>
      </c>
      <c r="E35" s="331">
        <f>+E33/K33</f>
        <v>0.89080207326715266</v>
      </c>
      <c r="F35" s="337"/>
      <c r="G35" s="320">
        <f>+G33/J33</f>
        <v>8.6433884806703276e-002</v>
      </c>
      <c r="H35" s="331">
        <f>+H33/K33</f>
        <v>0.10919792673284726</v>
      </c>
      <c r="I35" s="353"/>
      <c r="J35" s="362"/>
      <c r="K35" s="371"/>
      <c r="L35" s="376"/>
    </row>
    <row r="36" spans="1:12" s="71" customFormat="1" ht="15" customHeight="1">
      <c r="A36" s="299"/>
      <c r="B36" s="239" t="s">
        <v>119</v>
      </c>
      <c r="C36" s="95"/>
      <c r="D36" s="322">
        <v>3415</v>
      </c>
      <c r="E36" s="318">
        <v>3704</v>
      </c>
      <c r="F36" s="339">
        <f>+E36-D36</f>
        <v>289</v>
      </c>
      <c r="G36" s="318">
        <v>5435.0497092477972</v>
      </c>
      <c r="H36" s="318">
        <v>4814</v>
      </c>
      <c r="I36" s="355">
        <f>+H36-G36</f>
        <v>-621.04970924779718</v>
      </c>
      <c r="J36" s="363">
        <v>3590.0225691179239</v>
      </c>
      <c r="K36" s="365">
        <v>3825</v>
      </c>
      <c r="L36" s="374">
        <f>+K36-J36</f>
        <v>234.97743088207608</v>
      </c>
    </row>
    <row r="37" spans="1:12" s="70" customFormat="1" ht="15" customHeight="1">
      <c r="A37" s="77"/>
      <c r="B37" s="88"/>
      <c r="C37" s="314" t="s">
        <v>199</v>
      </c>
      <c r="D37" s="321"/>
      <c r="E37" s="330">
        <v>1.0840000000000001</v>
      </c>
      <c r="F37" s="337"/>
      <c r="G37" s="344"/>
      <c r="H37" s="330">
        <f>H36/G36</f>
        <v>0.88573246934778271</v>
      </c>
      <c r="I37" s="353"/>
      <c r="J37" s="362"/>
      <c r="K37" s="330">
        <v>1.0660000000000001</v>
      </c>
      <c r="L37" s="378"/>
    </row>
    <row r="38" spans="1:12" s="71" customFormat="1" ht="15" customHeight="1">
      <c r="A38" s="299"/>
      <c r="B38" s="239" t="s">
        <v>202</v>
      </c>
      <c r="C38" s="95"/>
      <c r="D38" s="322">
        <v>19245</v>
      </c>
      <c r="E38" s="318">
        <v>20656</v>
      </c>
      <c r="F38" s="335">
        <f>+E38-D38</f>
        <v>1411</v>
      </c>
      <c r="G38" s="322">
        <v>2897</v>
      </c>
      <c r="H38" s="318">
        <v>3293</v>
      </c>
      <c r="I38" s="351">
        <v>193</v>
      </c>
      <c r="J38" s="363">
        <v>22142</v>
      </c>
      <c r="K38" s="365">
        <v>23949</v>
      </c>
      <c r="L38" s="374">
        <f>+K38-J38</f>
        <v>1807</v>
      </c>
    </row>
    <row r="39" spans="1:12" s="70" customFormat="1" ht="15" customHeight="1">
      <c r="A39" s="77"/>
      <c r="B39" s="308"/>
      <c r="C39" s="312" t="s">
        <v>199</v>
      </c>
      <c r="D39" s="325"/>
      <c r="E39" s="332">
        <f>E38/D38</f>
        <v>1.0733177448687972</v>
      </c>
      <c r="F39" s="340"/>
      <c r="G39" s="346"/>
      <c r="H39" s="332">
        <v>1.1359999999999999</v>
      </c>
      <c r="I39" s="356"/>
      <c r="J39" s="364"/>
      <c r="K39" s="332">
        <f>K38/J38</f>
        <v>1.0816096106946076</v>
      </c>
      <c r="L39" s="377"/>
    </row>
    <row r="40" spans="1:12" s="71" customFormat="1" ht="15" customHeight="1">
      <c r="A40" s="80" t="s">
        <v>243</v>
      </c>
      <c r="B40" s="242" t="s">
        <v>236</v>
      </c>
      <c r="C40" s="97"/>
      <c r="D40" s="327">
        <v>109390.79</v>
      </c>
      <c r="E40" s="326">
        <v>98074.48</v>
      </c>
      <c r="F40" s="341">
        <v>-11317</v>
      </c>
      <c r="G40" s="327">
        <v>3118</v>
      </c>
      <c r="H40" s="326">
        <v>2785.2</v>
      </c>
      <c r="I40" s="357">
        <f>+H40-G40</f>
        <v>-332.80000000000018</v>
      </c>
      <c r="J40" s="368">
        <v>112508.79</v>
      </c>
      <c r="K40" s="372">
        <v>100859</v>
      </c>
      <c r="L40" s="380">
        <f>+K40-J40</f>
        <v>-11649.789999999994</v>
      </c>
    </row>
    <row r="41" spans="1:12" s="70" customFormat="1" ht="15" customHeight="1">
      <c r="A41" s="77"/>
      <c r="B41" s="306"/>
      <c r="C41" s="312" t="s">
        <v>199</v>
      </c>
      <c r="D41" s="325"/>
      <c r="E41" s="330">
        <f>E40/D40</f>
        <v>0.89655152869816546</v>
      </c>
      <c r="F41" s="340"/>
      <c r="G41" s="346"/>
      <c r="H41" s="330">
        <f>H40/G40</f>
        <v>0.89326491340602943</v>
      </c>
      <c r="I41" s="356"/>
      <c r="J41" s="366"/>
      <c r="K41" s="330">
        <f>K40/J40</f>
        <v>0.89645440147387601</v>
      </c>
      <c r="L41" s="379"/>
    </row>
    <row r="42" spans="1:12" s="70" customFormat="1" ht="15" customHeight="1">
      <c r="A42" s="77"/>
      <c r="B42" s="307"/>
      <c r="C42" s="313" t="s">
        <v>200</v>
      </c>
      <c r="D42" s="320">
        <f>+D40/J40</f>
        <v>0.97228660978400006</v>
      </c>
      <c r="E42" s="331">
        <f>+E40/K40</f>
        <v>0.97239195312267601</v>
      </c>
      <c r="F42" s="337"/>
      <c r="G42" s="320">
        <f>+G40/J40</f>
        <v>2.7713390216000014e-002</v>
      </c>
      <c r="H42" s="331">
        <f>+H40/K40</f>
        <v>2.7614788962809465e-002</v>
      </c>
      <c r="I42" s="353"/>
      <c r="J42" s="362"/>
      <c r="K42" s="371"/>
      <c r="L42" s="376"/>
    </row>
    <row r="43" spans="1:12" s="71" customFormat="1" ht="15" customHeight="1">
      <c r="A43" s="299"/>
      <c r="B43" s="239" t="s">
        <v>119</v>
      </c>
      <c r="C43" s="95"/>
      <c r="D43" s="318">
        <v>310.91705252334316</v>
      </c>
      <c r="E43" s="318">
        <v>266.36963968608347</v>
      </c>
      <c r="F43" s="339">
        <f>+E43-D43</f>
        <v>-44.547412837259685</v>
      </c>
      <c r="G43" s="322">
        <v>418.86209108402824</v>
      </c>
      <c r="H43" s="318">
        <v>246.6314806836134</v>
      </c>
      <c r="I43" s="339">
        <f>+H43-G43</f>
        <v>-172.23061040041483</v>
      </c>
      <c r="J43" s="363">
        <v>313.90857549885658</v>
      </c>
      <c r="K43" s="365">
        <v>265.82457826556657</v>
      </c>
      <c r="L43" s="339">
        <f>+K43-J43</f>
        <v>-48.083997233290006</v>
      </c>
    </row>
    <row r="44" spans="1:12" s="70" customFormat="1" ht="15" customHeight="1">
      <c r="A44" s="77"/>
      <c r="B44" s="88"/>
      <c r="C44" s="314" t="s">
        <v>199</v>
      </c>
      <c r="D44" s="321"/>
      <c r="E44" s="330">
        <f>E43/D43</f>
        <v>0.85672251658208709</v>
      </c>
      <c r="F44" s="337"/>
      <c r="G44" s="344"/>
      <c r="H44" s="330">
        <f>H43/G43</f>
        <v>0.58881308653481479</v>
      </c>
      <c r="I44" s="353"/>
      <c r="J44" s="362"/>
      <c r="K44" s="330">
        <f>K43/J43</f>
        <v>0.84682165131399811</v>
      </c>
      <c r="L44" s="378"/>
    </row>
    <row r="45" spans="1:12" s="71" customFormat="1" ht="15" customHeight="1">
      <c r="A45" s="299"/>
      <c r="B45" s="239" t="s">
        <v>202</v>
      </c>
      <c r="C45" s="95"/>
      <c r="D45" s="322">
        <v>34011</v>
      </c>
      <c r="E45" s="318">
        <v>26124</v>
      </c>
      <c r="F45" s="335">
        <f>+E45-D45</f>
        <v>-7887</v>
      </c>
      <c r="G45" s="322">
        <v>1306</v>
      </c>
      <c r="H45" s="318">
        <v>687</v>
      </c>
      <c r="I45" s="351">
        <f>+H45-G45</f>
        <v>-619</v>
      </c>
      <c r="J45" s="369">
        <v>35317</v>
      </c>
      <c r="K45" s="365">
        <v>26811</v>
      </c>
      <c r="L45" s="335">
        <f>+K45-J45</f>
        <v>-8506</v>
      </c>
    </row>
    <row r="46" spans="1:12" s="70" customFormat="1" ht="15" customHeight="1">
      <c r="A46" s="77"/>
      <c r="B46" s="308"/>
      <c r="C46" s="312" t="s">
        <v>199</v>
      </c>
      <c r="D46" s="325"/>
      <c r="E46" s="330">
        <f>E45/D45</f>
        <v>0.76810443679985885</v>
      </c>
      <c r="F46" s="340"/>
      <c r="G46" s="346"/>
      <c r="H46" s="330">
        <f>H45/G45</f>
        <v>0.52603369065849925</v>
      </c>
      <c r="I46" s="356"/>
      <c r="J46" s="366"/>
      <c r="K46" s="330">
        <f>K45/J45</f>
        <v>0.75915281592434225</v>
      </c>
      <c r="L46" s="379"/>
    </row>
    <row r="47" spans="1:12" s="71" customFormat="1" ht="15" customHeight="1">
      <c r="A47" s="80" t="s">
        <v>244</v>
      </c>
      <c r="B47" s="242" t="s">
        <v>236</v>
      </c>
      <c r="C47" s="97"/>
      <c r="D47" s="327">
        <v>103645</v>
      </c>
      <c r="E47" s="326">
        <v>87491</v>
      </c>
      <c r="F47" s="341">
        <f>+E47-D47</f>
        <v>-16154</v>
      </c>
      <c r="G47" s="327">
        <v>46978</v>
      </c>
      <c r="H47" s="326">
        <v>43716.5</v>
      </c>
      <c r="I47" s="357">
        <v>-3261</v>
      </c>
      <c r="J47" s="370">
        <v>150622.70000000001</v>
      </c>
      <c r="K47" s="372">
        <v>131207.79999999999</v>
      </c>
      <c r="L47" s="381">
        <f>+K47-J47</f>
        <v>-19414.900000000023</v>
      </c>
    </row>
    <row r="48" spans="1:12" s="70" customFormat="1" ht="15" customHeight="1">
      <c r="A48" s="77"/>
      <c r="B48" s="306"/>
      <c r="C48" s="312" t="s">
        <v>199</v>
      </c>
      <c r="D48" s="325"/>
      <c r="E48" s="330">
        <f>E47/D47</f>
        <v>0.84414105842057019</v>
      </c>
      <c r="F48" s="340"/>
      <c r="G48" s="346"/>
      <c r="H48" s="330">
        <f>H47/G47</f>
        <v>0.93057388564860144</v>
      </c>
      <c r="I48" s="356"/>
      <c r="J48" s="366"/>
      <c r="K48" s="330">
        <f>K47/J47</f>
        <v>0.87110243011179589</v>
      </c>
      <c r="L48" s="379"/>
    </row>
    <row r="49" spans="1:12" s="70" customFormat="1" ht="15" customHeight="1">
      <c r="A49" s="77"/>
      <c r="B49" s="307"/>
      <c r="C49" s="313" t="s">
        <v>200</v>
      </c>
      <c r="D49" s="320">
        <f>+D47/J47</f>
        <v>0.68811009230348408</v>
      </c>
      <c r="E49" s="331">
        <f>+E47/K47</f>
        <v>0.66681249133054599</v>
      </c>
      <c r="F49" s="337"/>
      <c r="G49" s="320">
        <f>+G47/J47</f>
        <v>0.3118918994281738</v>
      </c>
      <c r="H49" s="331">
        <f>+H47/K47</f>
        <v>0.3331852222200205</v>
      </c>
      <c r="I49" s="353"/>
      <c r="J49" s="362"/>
      <c r="K49" s="371"/>
      <c r="L49" s="376"/>
    </row>
    <row r="50" spans="1:12" s="71" customFormat="1" ht="15" customHeight="1">
      <c r="A50" s="299"/>
      <c r="B50" s="239" t="s">
        <v>119</v>
      </c>
      <c r="C50" s="95"/>
      <c r="D50" s="322">
        <v>460.10649845095793</v>
      </c>
      <c r="E50" s="318">
        <v>474.7513867093071</v>
      </c>
      <c r="F50" s="339">
        <f>+E50-D50</f>
        <v>14.64488825834917</v>
      </c>
      <c r="G50" s="322">
        <v>652.8783260249478</v>
      </c>
      <c r="H50" s="318">
        <v>619.84218773232078</v>
      </c>
      <c r="I50" s="339">
        <f>+H50-G50</f>
        <v>-33.036138292627015</v>
      </c>
      <c r="J50" s="363">
        <v>520.23046990925002</v>
      </c>
      <c r="K50" s="365">
        <v>523.09349749024068</v>
      </c>
      <c r="L50" s="339">
        <f>+K50-J50</f>
        <v>2.8630275809906607</v>
      </c>
    </row>
    <row r="51" spans="1:12" s="70" customFormat="1" ht="15" customHeight="1">
      <c r="A51" s="77"/>
      <c r="B51" s="88"/>
      <c r="C51" s="314" t="s">
        <v>199</v>
      </c>
      <c r="D51" s="321"/>
      <c r="E51" s="330">
        <f>E50/D50</f>
        <v>1.0318293445270914</v>
      </c>
      <c r="F51" s="337"/>
      <c r="G51" s="344"/>
      <c r="H51" s="330">
        <f>H50/G50</f>
        <v>0.94939924182539837</v>
      </c>
      <c r="I51" s="353"/>
      <c r="J51" s="362"/>
      <c r="K51" s="330">
        <f>K50/J50</f>
        <v>1.0055033831092017</v>
      </c>
      <c r="L51" s="378"/>
    </row>
    <row r="52" spans="1:12" s="71" customFormat="1" ht="15" customHeight="1">
      <c r="A52" s="299"/>
      <c r="B52" s="239" t="s">
        <v>202</v>
      </c>
      <c r="C52" s="95"/>
      <c r="D52" s="322">
        <v>47688</v>
      </c>
      <c r="E52" s="318">
        <v>41537</v>
      </c>
      <c r="F52" s="335">
        <f>+E52-D52</f>
        <v>-6151</v>
      </c>
      <c r="G52" s="322">
        <v>30671</v>
      </c>
      <c r="H52" s="318">
        <v>27097</v>
      </c>
      <c r="I52" s="351">
        <f>+H52-G52</f>
        <v>-3574</v>
      </c>
      <c r="J52" s="363">
        <v>78359</v>
      </c>
      <c r="K52" s="365">
        <v>68634</v>
      </c>
      <c r="L52" s="335">
        <f>+K52-J52</f>
        <v>-9725</v>
      </c>
    </row>
    <row r="53" spans="1:12" s="70" customFormat="1" ht="15" customHeight="1">
      <c r="A53" s="78"/>
      <c r="B53" s="310"/>
      <c r="C53" s="313" t="s">
        <v>199</v>
      </c>
      <c r="D53" s="321"/>
      <c r="E53" s="333">
        <f>E52/D52</f>
        <v>0.87101576916624723</v>
      </c>
      <c r="F53" s="337"/>
      <c r="G53" s="344"/>
      <c r="H53" s="333">
        <f>H52/G52</f>
        <v>0.88347298751263392</v>
      </c>
      <c r="I53" s="353"/>
      <c r="J53" s="362"/>
      <c r="K53" s="333">
        <f>K52/J52</f>
        <v>0.8758917290930206</v>
      </c>
      <c r="L53" s="378"/>
    </row>
    <row r="54" spans="1:12" s="71" customFormat="1" ht="15" customHeight="1">
      <c r="A54" s="302" t="s">
        <v>245</v>
      </c>
      <c r="B54" s="239" t="s">
        <v>236</v>
      </c>
      <c r="C54" s="92"/>
      <c r="D54" s="322">
        <v>26168</v>
      </c>
      <c r="E54" s="318">
        <v>29389.61</v>
      </c>
      <c r="F54" s="335">
        <f>+E54-D54</f>
        <v>3221.6100000000006</v>
      </c>
      <c r="G54" s="322">
        <v>50.1</v>
      </c>
      <c r="H54" s="318">
        <v>91.7</v>
      </c>
      <c r="I54" s="351">
        <f>+H54-G54</f>
        <v>41.6</v>
      </c>
      <c r="J54" s="369">
        <v>26218</v>
      </c>
      <c r="K54" s="365">
        <v>29482</v>
      </c>
      <c r="L54" s="374">
        <f>+K54-J54</f>
        <v>3264</v>
      </c>
    </row>
    <row r="55" spans="1:12" s="70" customFormat="1" ht="15" customHeight="1">
      <c r="A55" s="303" t="s">
        <v>246</v>
      </c>
      <c r="B55" s="306"/>
      <c r="C55" s="312" t="s">
        <v>199</v>
      </c>
      <c r="D55" s="325"/>
      <c r="E55" s="330">
        <f>E54/D54</f>
        <v>1.1231125802506878</v>
      </c>
      <c r="F55" s="340"/>
      <c r="G55" s="346"/>
      <c r="H55" s="330">
        <f>H54/G54</f>
        <v>1.8303393213572854</v>
      </c>
      <c r="I55" s="356"/>
      <c r="J55" s="366"/>
      <c r="K55" s="330">
        <f>K54/J54</f>
        <v>1.1244946220154093</v>
      </c>
      <c r="L55" s="379"/>
    </row>
    <row r="56" spans="1:12" s="70" customFormat="1" ht="15" customHeight="1">
      <c r="A56" s="304" t="s">
        <v>87</v>
      </c>
      <c r="B56" s="307"/>
      <c r="C56" s="313" t="s">
        <v>200</v>
      </c>
      <c r="D56" s="320">
        <f>+D54/J54</f>
        <v>0.99809291326569516</v>
      </c>
      <c r="E56" s="331">
        <f>+E54/K54</f>
        <v>0.99686622345838116</v>
      </c>
      <c r="F56" s="337"/>
      <c r="G56" s="320">
        <f>+G54/J54</f>
        <v>1.9109009077732857e-003</v>
      </c>
      <c r="H56" s="331">
        <f>+H54/K54</f>
        <v>3.1103724306356423e-003</v>
      </c>
      <c r="I56" s="353"/>
      <c r="J56" s="362"/>
      <c r="K56" s="371"/>
      <c r="L56" s="376"/>
    </row>
    <row r="57" spans="1:12" s="71" customFormat="1" ht="15" customHeight="1">
      <c r="A57" s="305" t="s">
        <v>57</v>
      </c>
      <c r="B57" s="239" t="s">
        <v>119</v>
      </c>
      <c r="C57" s="95"/>
      <c r="D57" s="318">
        <v>2271.5112884242067</v>
      </c>
      <c r="E57" s="318">
        <v>2171.5884967510628</v>
      </c>
      <c r="F57" s="339">
        <f>+E57-D57</f>
        <v>-99.92279167314382</v>
      </c>
      <c r="G57" s="322">
        <v>2530.4391217564871</v>
      </c>
      <c r="H57" s="318">
        <v>2295.0490730643401</v>
      </c>
      <c r="I57" s="339">
        <f>+H57-G57</f>
        <v>-235.39004869214705</v>
      </c>
      <c r="J57" s="363">
        <v>2272</v>
      </c>
      <c r="K57" s="365">
        <v>2172</v>
      </c>
      <c r="L57" s="339">
        <f>+K57-J57</f>
        <v>-100</v>
      </c>
    </row>
    <row r="58" spans="1:12" s="70" customFormat="1" ht="15" customHeight="1">
      <c r="A58" s="77"/>
      <c r="B58" s="88"/>
      <c r="C58" s="314" t="s">
        <v>199</v>
      </c>
      <c r="D58" s="321"/>
      <c r="E58" s="330">
        <f>E57/D57</f>
        <v>0.95601043579120304</v>
      </c>
      <c r="F58" s="337"/>
      <c r="G58" s="344"/>
      <c r="H58" s="330">
        <f>H57/G57</f>
        <v>0.90697660075348796</v>
      </c>
      <c r="I58" s="353"/>
      <c r="J58" s="362"/>
      <c r="K58" s="330">
        <f>K57/J57</f>
        <v>0.95598591549295764</v>
      </c>
      <c r="L58" s="378"/>
    </row>
    <row r="59" spans="1:12" s="71" customFormat="1" ht="15" customHeight="1">
      <c r="A59" s="299"/>
      <c r="B59" s="239" t="s">
        <v>202</v>
      </c>
      <c r="C59" s="95"/>
      <c r="D59" s="322">
        <v>59442</v>
      </c>
      <c r="E59" s="318">
        <v>63822</v>
      </c>
      <c r="F59" s="335">
        <f>+E59-D59</f>
        <v>4380</v>
      </c>
      <c r="G59" s="322">
        <v>127</v>
      </c>
      <c r="H59" s="318">
        <v>211</v>
      </c>
      <c r="I59" s="351">
        <f>+H59-G59</f>
        <v>84</v>
      </c>
      <c r="J59" s="363">
        <v>59569</v>
      </c>
      <c r="K59" s="365">
        <v>64033</v>
      </c>
      <c r="L59" s="335">
        <f>+K59-J59</f>
        <v>4464</v>
      </c>
    </row>
    <row r="60" spans="1:12" s="70" customFormat="1" ht="15" customHeight="1">
      <c r="A60" s="77"/>
      <c r="B60" s="308"/>
      <c r="C60" s="312" t="s">
        <v>199</v>
      </c>
      <c r="D60" s="325"/>
      <c r="E60" s="332">
        <f>E59/D59</f>
        <v>1.0736852730392652</v>
      </c>
      <c r="F60" s="340"/>
      <c r="G60" s="346"/>
      <c r="H60" s="332">
        <v>1.66</v>
      </c>
      <c r="I60" s="356"/>
      <c r="J60" s="366"/>
      <c r="K60" s="330">
        <f>K59/J59</f>
        <v>1.074938306837449</v>
      </c>
      <c r="L60" s="338"/>
    </row>
    <row r="61" spans="1:12" s="71" customFormat="1" ht="15" customHeight="1">
      <c r="A61" s="80" t="s">
        <v>233</v>
      </c>
      <c r="B61" s="242" t="s">
        <v>236</v>
      </c>
      <c r="C61" s="97"/>
      <c r="D61" s="327">
        <v>2051</v>
      </c>
      <c r="E61" s="326">
        <v>2281.09</v>
      </c>
      <c r="F61" s="341">
        <f>+E61-D61</f>
        <v>230.09000000000015</v>
      </c>
      <c r="G61" s="327">
        <v>580</v>
      </c>
      <c r="H61" s="326">
        <v>521.5</v>
      </c>
      <c r="I61" s="357">
        <v>-58</v>
      </c>
      <c r="J61" s="368">
        <v>2631</v>
      </c>
      <c r="K61" s="372">
        <v>2803</v>
      </c>
      <c r="L61" s="380">
        <f>+K61-J61</f>
        <v>172</v>
      </c>
    </row>
    <row r="62" spans="1:12" s="70" customFormat="1" ht="15" customHeight="1">
      <c r="A62" s="77"/>
      <c r="B62" s="306"/>
      <c r="C62" s="312" t="s">
        <v>199</v>
      </c>
      <c r="D62" s="325"/>
      <c r="E62" s="330">
        <f>E61/D61</f>
        <v>1.112184300341297</v>
      </c>
      <c r="F62" s="340"/>
      <c r="G62" s="346"/>
      <c r="H62" s="330">
        <f>H61/G61</f>
        <v>0.89913793103448292</v>
      </c>
      <c r="I62" s="356"/>
      <c r="J62" s="366"/>
      <c r="K62" s="330">
        <f>K61/J61</f>
        <v>1.0653743823641202</v>
      </c>
      <c r="L62" s="379"/>
    </row>
    <row r="63" spans="1:12" s="70" customFormat="1" ht="15" customHeight="1">
      <c r="A63" s="77"/>
      <c r="B63" s="307"/>
      <c r="C63" s="313" t="s">
        <v>200</v>
      </c>
      <c r="D63" s="320">
        <f>+D61/J61</f>
        <v>0.77955150133029261</v>
      </c>
      <c r="E63" s="331">
        <f>+E61/K61</f>
        <v>0.81380306814127712</v>
      </c>
      <c r="F63" s="337"/>
      <c r="G63" s="320">
        <f>+G61/J61</f>
        <v>0.22044849866970731</v>
      </c>
      <c r="H63" s="331">
        <f>+H61/K61</f>
        <v>0.18605066000713519</v>
      </c>
      <c r="I63" s="353"/>
      <c r="J63" s="362"/>
      <c r="K63" s="371"/>
      <c r="L63" s="376"/>
    </row>
    <row r="64" spans="1:12" s="71" customFormat="1" ht="15" customHeight="1">
      <c r="A64" s="299"/>
      <c r="B64" s="239" t="s">
        <v>119</v>
      </c>
      <c r="C64" s="95"/>
      <c r="D64" s="322">
        <v>2070</v>
      </c>
      <c r="E64" s="318">
        <v>2863.85631430588</v>
      </c>
      <c r="F64" s="339">
        <f>+E64-D64</f>
        <v>793.85631430588001</v>
      </c>
      <c r="G64" s="322">
        <v>4374.3034482758621</v>
      </c>
      <c r="H64" s="349">
        <v>4146</v>
      </c>
      <c r="I64" s="339">
        <f>+H64-G64</f>
        <v>-228.30344827586214</v>
      </c>
      <c r="J64" s="363">
        <v>2578</v>
      </c>
      <c r="K64" s="365">
        <v>3102</v>
      </c>
      <c r="L64" s="339">
        <f>+K64-J64</f>
        <v>524</v>
      </c>
    </row>
    <row r="65" spans="1:12" s="70" customFormat="1" ht="15" customHeight="1">
      <c r="A65" s="77"/>
      <c r="B65" s="88"/>
      <c r="C65" s="314" t="s">
        <v>199</v>
      </c>
      <c r="D65" s="321"/>
      <c r="E65" s="330">
        <f>E64/D64</f>
        <v>1.3835054658482513</v>
      </c>
      <c r="F65" s="337"/>
      <c r="G65" s="344"/>
      <c r="H65" s="330">
        <f>H64/G64</f>
        <v>0.94780804510353567</v>
      </c>
      <c r="I65" s="353"/>
      <c r="J65" s="362"/>
      <c r="K65" s="330">
        <f>K64/J64</f>
        <v>1.2032583397982932</v>
      </c>
      <c r="L65" s="378"/>
    </row>
    <row r="66" spans="1:12" s="71" customFormat="1" ht="15" customHeight="1">
      <c r="A66" s="299"/>
      <c r="B66" s="239" t="s">
        <v>202</v>
      </c>
      <c r="C66" s="95"/>
      <c r="D66" s="322">
        <v>4245</v>
      </c>
      <c r="E66" s="318">
        <v>6533</v>
      </c>
      <c r="F66" s="335">
        <f>+E66-D66</f>
        <v>2288</v>
      </c>
      <c r="G66" s="322">
        <v>2537</v>
      </c>
      <c r="H66" s="318">
        <v>2163</v>
      </c>
      <c r="I66" s="351">
        <f>+H66-G66</f>
        <v>-374</v>
      </c>
      <c r="J66" s="363">
        <v>6782</v>
      </c>
      <c r="K66" s="365">
        <v>8696</v>
      </c>
      <c r="L66" s="335">
        <f>+K66-J66</f>
        <v>1914</v>
      </c>
    </row>
    <row r="67" spans="1:12" s="70" customFormat="1" ht="15" customHeight="1">
      <c r="A67" s="81"/>
      <c r="B67" s="309"/>
      <c r="C67" s="315" t="s">
        <v>199</v>
      </c>
      <c r="D67" s="323"/>
      <c r="E67" s="332">
        <f>E66/D66</f>
        <v>1.5389870435806832</v>
      </c>
      <c r="F67" s="338"/>
      <c r="G67" s="345"/>
      <c r="H67" s="332">
        <f>H66/G66</f>
        <v>0.85258178951517538</v>
      </c>
      <c r="I67" s="354"/>
      <c r="J67" s="364"/>
      <c r="K67" s="332">
        <f>K66/J66</f>
        <v>1.282217634915954</v>
      </c>
      <c r="L67" s="377"/>
    </row>
    <row r="68" spans="1:12" s="71" customFormat="1" ht="11.25">
      <c r="A68" s="71" t="s">
        <v>247</v>
      </c>
    </row>
    <row r="69" spans="1:12" s="71" customFormat="1" ht="10.5"/>
    <row r="70" spans="1:12" s="71" customFormat="1" ht="10.5"/>
    <row r="71" spans="1:12" s="71" customFormat="1" ht="10.5"/>
    <row r="72" spans="1:12" s="71" customFormat="1" ht="10.5"/>
    <row r="73" spans="1:12" s="71" customFormat="1" ht="10.5"/>
    <row r="74" spans="1:12" s="71" customFormat="1" ht="10.5"/>
    <row r="75" spans="1:12" s="71" customFormat="1" ht="10.5"/>
    <row r="76" spans="1:12" s="71" customFormat="1" ht="10.5"/>
    <row r="77" spans="1:12" s="71" customFormat="1" ht="10.5"/>
    <row r="78" spans="1:12" s="71" customFormat="1" ht="10.5"/>
    <row r="79" spans="1:12" s="71" customFormat="1" ht="10.5"/>
    <row r="80" spans="1:12" s="71" customFormat="1" ht="10.5"/>
    <row r="81" s="71" customFormat="1" ht="10.5"/>
    <row r="82" s="71" customFormat="1" ht="10.5"/>
    <row r="83" s="71" customFormat="1" ht="10.5"/>
    <row r="84" s="71" customFormat="1" ht="10.5"/>
    <row r="85" s="71" customFormat="1" ht="10.5"/>
    <row r="86" s="71" customFormat="1" ht="10.5"/>
    <row r="87" s="71" customFormat="1" ht="10.5"/>
    <row r="88" s="71" customFormat="1" ht="10.5"/>
    <row r="89" s="71" customFormat="1" ht="10.5"/>
    <row r="90" s="71" customFormat="1" ht="10.5"/>
    <row r="91" s="71" customFormat="1" ht="10.5"/>
    <row r="92" s="71" customFormat="1" ht="10.5"/>
    <row r="93" s="71" customFormat="1" ht="10.5"/>
    <row r="94" s="71" customFormat="1" ht="10.5"/>
    <row r="95" s="71" customFormat="1" ht="10.5"/>
    <row r="96" s="71" customFormat="1" ht="10.5"/>
    <row r="97" s="71" customFormat="1" ht="10.5"/>
    <row r="98" s="71" customFormat="1" ht="10.5"/>
    <row r="99" s="71" customFormat="1" ht="10.5"/>
    <row r="100" s="71" customFormat="1" ht="10.5"/>
    <row r="101" s="71" customFormat="1" ht="10.5"/>
    <row r="102" s="71" customFormat="1" ht="10.5"/>
    <row r="103" s="71" customFormat="1" ht="10.5"/>
    <row r="104" s="71" customFormat="1" ht="10.5"/>
    <row r="105" s="71" customFormat="1" ht="10.5"/>
    <row r="106" s="71" customFormat="1" ht="10.5"/>
    <row r="107" s="71" customFormat="1" ht="10.5"/>
    <row r="108" s="71" customFormat="1" ht="10.5"/>
    <row r="109" s="71" customFormat="1" ht="10.5"/>
    <row r="110" s="71" customFormat="1" ht="10.5"/>
    <row r="111" s="71" customFormat="1" ht="10.5"/>
    <row r="112" s="71" customFormat="1" ht="10.5"/>
    <row r="113" s="71" customFormat="1" ht="10.5"/>
    <row r="114" s="71" customFormat="1" ht="10.5"/>
    <row r="115" s="71" customFormat="1" ht="10.5"/>
    <row r="116" s="71" customFormat="1" ht="10.5"/>
    <row r="117" s="71" customFormat="1" ht="10.5"/>
    <row r="118" s="71" customFormat="1" ht="10.5"/>
    <row r="119" s="71" customFormat="1" ht="10.5"/>
    <row r="120" s="71" customFormat="1" ht="10.5"/>
    <row r="121" s="71" customFormat="1" ht="10.5"/>
    <row r="122" s="71" customFormat="1" ht="10.5"/>
    <row r="123" s="71" customFormat="1" ht="10.5"/>
    <row r="124" s="71" customFormat="1" ht="10.5"/>
    <row r="125" s="71" customFormat="1" ht="10.5"/>
    <row r="126" s="71" customFormat="1" ht="10.5"/>
    <row r="127" s="71" customFormat="1" ht="10.5"/>
    <row r="128" s="71" customFormat="1" ht="10.5"/>
    <row r="129" s="71" customFormat="1" ht="10.5"/>
    <row r="130" s="71" customFormat="1" ht="10.5"/>
    <row r="131" s="71" customFormat="1" ht="10.5"/>
    <row r="132" s="71" customFormat="1" ht="10.5"/>
    <row r="133" s="71" customFormat="1" ht="10.5"/>
    <row r="134" s="71" customFormat="1" ht="10.5"/>
    <row r="135" s="71" customFormat="1" ht="10.5"/>
    <row r="136" s="71" customFormat="1" ht="10.5"/>
    <row r="137" s="71" customFormat="1" ht="10.5"/>
    <row r="138" s="71" customFormat="1" ht="10.5"/>
    <row r="139" s="71" customFormat="1" ht="10.5"/>
    <row r="140" s="71" customFormat="1" ht="10.5"/>
    <row r="141" s="71" customFormat="1" ht="10.5"/>
    <row r="142" s="71" customFormat="1" ht="10.5"/>
    <row r="143" s="71" customFormat="1" ht="10.5"/>
    <row r="144" s="71" customFormat="1" ht="10.5"/>
    <row r="145" s="71" customFormat="1" ht="10.5"/>
    <row r="146" s="71" customFormat="1" ht="10.5"/>
    <row r="147" s="71" customFormat="1" ht="10.5"/>
    <row r="148" s="71" customFormat="1" ht="10.5"/>
    <row r="149" s="71" customFormat="1" ht="10.5"/>
    <row r="150" s="71" customFormat="1" ht="10.5"/>
    <row r="151" s="71" customFormat="1" ht="10.5"/>
    <row r="152" s="71" customFormat="1" ht="10.5"/>
    <row r="153" s="71" customFormat="1" ht="10.5"/>
    <row r="154" s="71" customFormat="1" ht="10.5"/>
    <row r="155" s="71" customFormat="1" ht="10.5"/>
    <row r="156" s="71" customFormat="1" ht="10.5"/>
    <row r="157" s="71" customFormat="1" ht="10.5"/>
    <row r="158" s="71" customFormat="1" ht="10.5"/>
    <row r="159" s="71" customFormat="1" ht="10.5"/>
    <row r="160" s="71" customFormat="1" ht="10.5"/>
    <row r="161" s="71" customFormat="1" ht="10.5"/>
    <row r="162" s="71" customFormat="1" ht="10.5"/>
    <row r="163" s="71" customFormat="1" ht="10.5"/>
    <row r="164" s="71" customFormat="1" ht="10.5"/>
    <row r="165" s="71" customFormat="1" ht="10.5"/>
    <row r="166" s="71" customFormat="1" ht="10.5"/>
    <row r="167" s="71" customFormat="1" ht="10.5"/>
    <row r="168" s="71" customFormat="1" ht="10.5"/>
    <row r="169" s="71" customFormat="1" ht="10.5"/>
    <row r="170" s="71" customFormat="1" ht="10.5"/>
    <row r="171" s="71" customFormat="1" ht="10.5"/>
    <row r="172" s="71" customFormat="1" ht="10.5"/>
    <row r="173" s="71" customFormat="1" ht="10.5"/>
    <row r="174" s="71" customFormat="1" ht="10.5"/>
    <row r="175" s="71" customFormat="1" ht="10.5"/>
    <row r="176" s="71" customFormat="1" ht="10.5"/>
    <row r="177" s="71" customFormat="1" ht="10.5"/>
    <row r="178" s="71" customFormat="1" ht="10.5"/>
    <row r="179" s="71" customFormat="1" ht="10.5"/>
    <row r="180" s="71" customFormat="1" ht="10.5"/>
    <row r="181" s="71" customFormat="1" ht="10.5"/>
    <row r="182" s="71" customFormat="1" ht="10.5"/>
    <row r="183" s="71" customFormat="1" ht="10.5"/>
    <row r="184" s="71" customFormat="1" ht="10.5"/>
    <row r="185" s="71" customFormat="1" ht="10.5"/>
    <row r="186" s="71" customFormat="1" ht="10.5"/>
    <row r="187" s="71" customFormat="1" ht="10.5"/>
    <row r="188" s="71" customFormat="1" ht="10.5"/>
    <row r="189" s="71" customFormat="1" ht="10.5"/>
    <row r="190" s="71" customFormat="1" ht="10.5"/>
    <row r="191" s="71" customFormat="1" ht="10.5"/>
    <row r="192" s="71" customFormat="1" ht="10.5"/>
    <row r="193" s="71" customFormat="1" ht="10.5"/>
    <row r="194" s="71" customFormat="1" ht="10.5"/>
    <row r="195" s="71" customFormat="1" ht="10.5"/>
    <row r="196" s="71" customFormat="1" ht="10.5"/>
    <row r="197" s="71" customFormat="1" ht="10.5"/>
    <row r="198" s="71" customFormat="1" ht="10.5"/>
    <row r="199" s="71" customFormat="1" ht="10.5"/>
    <row r="200" s="71" customFormat="1" ht="10.5"/>
    <row r="201" s="71" customFormat="1" ht="10.5"/>
    <row r="202" s="71" customFormat="1" ht="10.5"/>
    <row r="203" s="71" customFormat="1" ht="10.5"/>
    <row r="204" s="71" customFormat="1" ht="10.5"/>
    <row r="205" s="71" customFormat="1" ht="10.5"/>
    <row r="206" s="71" customFormat="1" ht="10.5"/>
    <row r="207" s="71" customFormat="1" ht="10.5"/>
    <row r="208" s="71" customFormat="1" ht="10.5"/>
    <row r="209" s="71" customFormat="1" ht="10.5"/>
    <row r="210" s="71" customFormat="1" ht="10.5"/>
    <row r="211" s="71" customFormat="1" ht="10.5"/>
    <row r="212" s="71" customFormat="1" ht="10.5"/>
    <row r="213" s="71" customFormat="1" ht="10.5"/>
    <row r="214" s="71" customFormat="1" ht="10.5"/>
    <row r="215" s="71" customFormat="1" ht="10.5"/>
    <row r="216" s="71" customFormat="1" ht="10.5"/>
    <row r="217" s="71" customFormat="1" ht="10.5"/>
    <row r="218" s="71" customFormat="1" ht="10.5"/>
    <row r="219" s="71" customFormat="1" ht="10.5"/>
    <row r="220" s="71" customFormat="1" ht="10.5"/>
    <row r="221" s="71" customFormat="1" ht="10.5"/>
    <row r="222" s="71" customFormat="1" ht="10.5"/>
    <row r="223" s="71" customFormat="1" ht="10.5"/>
    <row r="224" s="71" customFormat="1" ht="10.5"/>
    <row r="225" s="71" customFormat="1" ht="10.5"/>
    <row r="226" s="71" customFormat="1" ht="10.5"/>
    <row r="227" s="71" customFormat="1" ht="10.5"/>
    <row r="228" s="71" customFormat="1" ht="10.5"/>
    <row r="229" s="71" customFormat="1" ht="10.5"/>
    <row r="230" s="71" customFormat="1" ht="10.5"/>
    <row r="231" s="71" customFormat="1" ht="10.5"/>
    <row r="232" s="71" customFormat="1" ht="10.5"/>
    <row r="233" s="71" customFormat="1" ht="10.5"/>
    <row r="234" s="71" customFormat="1" ht="10.5"/>
    <row r="235" s="71" customFormat="1" ht="10.5"/>
    <row r="236" s="71" customFormat="1" ht="10.5"/>
    <row r="237" s="71" customFormat="1" ht="10.5"/>
    <row r="238" s="71" customFormat="1" ht="10.5"/>
    <row r="239" s="71" customFormat="1" ht="10.5"/>
    <row r="240" s="71" customFormat="1" ht="10.5"/>
    <row r="241" s="71" customFormat="1" ht="10.5"/>
    <row r="242" s="71" customFormat="1" ht="10.5"/>
    <row r="243" s="71" customFormat="1" ht="10.5"/>
    <row r="244" s="71" customFormat="1" ht="10.5"/>
    <row r="245" s="71" customFormat="1" ht="10.5"/>
    <row r="246" s="71" customFormat="1" ht="10.5"/>
    <row r="247" s="71" customFormat="1" ht="10.5"/>
    <row r="248" s="71" customFormat="1" ht="10.5"/>
    <row r="249" s="71" customFormat="1" ht="10.5"/>
    <row r="250" s="71" customFormat="1" ht="10.5"/>
    <row r="251" s="71" customFormat="1" ht="10.5"/>
    <row r="252" s="71" customFormat="1" ht="10.5"/>
    <row r="253" s="71" customFormat="1" ht="10.5"/>
    <row r="254" s="71" customFormat="1" ht="10.5"/>
    <row r="255" s="71" customFormat="1" ht="10.5"/>
    <row r="256" s="71" customFormat="1" ht="10.5"/>
    <row r="257" s="71" customFormat="1" ht="10.5"/>
    <row r="258" s="71" customFormat="1" ht="10.5"/>
    <row r="259" s="71" customFormat="1" ht="10.5"/>
    <row r="260" s="71" customFormat="1" ht="10.5"/>
    <row r="261" s="71" customFormat="1" ht="10.5"/>
    <row r="262" s="71" customFormat="1" ht="10.5"/>
    <row r="263" s="71" customFormat="1" ht="10.5"/>
    <row r="264" s="71" customFormat="1" ht="10.5"/>
    <row r="265" s="71" customFormat="1" ht="10.5"/>
  </sheetData>
  <mergeCells count="31">
    <mergeCell ref="D3:F3"/>
    <mergeCell ref="G3:I3"/>
    <mergeCell ref="J3:L3"/>
    <mergeCell ref="B5:C5"/>
    <mergeCell ref="B8:C8"/>
    <mergeCell ref="B10:C10"/>
    <mergeCell ref="B12:C12"/>
    <mergeCell ref="B15:C15"/>
    <mergeCell ref="B17:C17"/>
    <mergeCell ref="B19:C19"/>
    <mergeCell ref="B22:C22"/>
    <mergeCell ref="B24:C24"/>
    <mergeCell ref="B26:C26"/>
    <mergeCell ref="B29:C29"/>
    <mergeCell ref="B31:C31"/>
    <mergeCell ref="B33:C33"/>
    <mergeCell ref="B36:C36"/>
    <mergeCell ref="B38:C38"/>
    <mergeCell ref="B40:C40"/>
    <mergeCell ref="B43:C43"/>
    <mergeCell ref="B45:C45"/>
    <mergeCell ref="B47:C47"/>
    <mergeCell ref="B50:C50"/>
    <mergeCell ref="B52:C52"/>
    <mergeCell ref="B54:C54"/>
    <mergeCell ref="B57:C57"/>
    <mergeCell ref="B59:C59"/>
    <mergeCell ref="B61:C61"/>
    <mergeCell ref="B64:C64"/>
    <mergeCell ref="B66:C66"/>
    <mergeCell ref="A3:C4"/>
  </mergeCells>
  <phoneticPr fontId="2"/>
  <printOptions horizontalCentered="1"/>
  <pageMargins left="0.59055118110236227" right="0.19685039370078741" top="0.59055118110236227" bottom="0.39370078740157483" header="0.31496062992125984" footer="0.23622047244094488"/>
  <pageSetup paperSize="9" fitToWidth="1" fitToHeight="1" orientation="portrait"/>
  <headerFooter>
    <oddFooter xml:space="preserve">&amp;C- &amp;P -
 </oddFooter>
  </headerFooter>
  <rowBreaks count="1" manualBreakCount="1">
    <brk id="53" max="16383" man="1"/>
  </rowBreaks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450"/>
  <sheetViews>
    <sheetView topLeftCell="A25" zoomScaleSheetLayoutView="100" workbookViewId="0">
      <selection activeCell="I46" sqref="I46"/>
    </sheetView>
  </sheetViews>
  <sheetFormatPr defaultRowHeight="14.25"/>
  <cols>
    <col min="1" max="1" width="2.625" style="54" customWidth="1"/>
    <col min="2" max="2" width="2.625" style="382" customWidth="1"/>
    <col min="3" max="3" width="12.625" style="1" customWidth="1"/>
    <col min="4" max="15" width="9.625" style="1" customWidth="1"/>
    <col min="16" max="16" width="8.625" style="1" customWidth="1"/>
    <col min="17" max="17" width="9" style="1" customWidth="1"/>
    <col min="18" max="18" width="9.25" style="1" bestFit="1" customWidth="1"/>
    <col min="19" max="16384" width="9" style="1" customWidth="1"/>
  </cols>
  <sheetData>
    <row r="1" spans="1:15" ht="15" customHeight="1">
      <c r="A1" s="54" t="s">
        <v>248</v>
      </c>
      <c r="E1" s="61"/>
    </row>
    <row r="2" spans="1:15" ht="15" customHeight="1">
      <c r="B2" s="382" t="s">
        <v>240</v>
      </c>
      <c r="O2" s="401" t="s">
        <v>36</v>
      </c>
    </row>
    <row r="3" spans="1:15" ht="15" customHeight="1">
      <c r="C3" s="383" t="s">
        <v>71</v>
      </c>
      <c r="D3" s="388">
        <v>1</v>
      </c>
      <c r="E3" s="388">
        <v>2</v>
      </c>
      <c r="F3" s="388">
        <v>3</v>
      </c>
      <c r="G3" s="388">
        <v>4</v>
      </c>
      <c r="H3" s="388">
        <v>5</v>
      </c>
      <c r="I3" s="388">
        <v>6</v>
      </c>
      <c r="J3" s="388">
        <v>7</v>
      </c>
      <c r="K3" s="388">
        <v>8</v>
      </c>
      <c r="L3" s="388">
        <v>9</v>
      </c>
      <c r="M3" s="388">
        <v>10</v>
      </c>
      <c r="N3" s="388">
        <v>11</v>
      </c>
      <c r="O3" s="388">
        <v>12</v>
      </c>
    </row>
    <row r="4" spans="1:15" ht="15" customHeight="1">
      <c r="C4" s="384" t="s">
        <v>147</v>
      </c>
      <c r="D4" s="389">
        <v>860</v>
      </c>
      <c r="E4" s="389">
        <v>786</v>
      </c>
      <c r="F4" s="389">
        <v>768</v>
      </c>
      <c r="G4" s="389">
        <v>768</v>
      </c>
      <c r="H4" s="389">
        <v>740</v>
      </c>
      <c r="I4" s="389">
        <v>733</v>
      </c>
      <c r="J4" s="389">
        <v>747</v>
      </c>
      <c r="K4" s="389">
        <v>781</v>
      </c>
      <c r="L4" s="389">
        <v>739</v>
      </c>
      <c r="M4" s="389">
        <v>735</v>
      </c>
      <c r="N4" s="389">
        <v>768</v>
      </c>
      <c r="O4" s="389">
        <v>822</v>
      </c>
    </row>
    <row r="5" spans="1:15" ht="15" customHeight="1">
      <c r="C5" s="384" t="s">
        <v>249</v>
      </c>
      <c r="D5" s="389">
        <v>834</v>
      </c>
      <c r="E5" s="389">
        <v>820</v>
      </c>
      <c r="F5" s="389">
        <v>841</v>
      </c>
      <c r="G5" s="389">
        <v>766</v>
      </c>
      <c r="H5" s="389">
        <v>749</v>
      </c>
      <c r="I5" s="389">
        <v>728</v>
      </c>
      <c r="J5" s="389">
        <v>744</v>
      </c>
      <c r="K5" s="389">
        <v>774</v>
      </c>
      <c r="L5" s="389">
        <v>787</v>
      </c>
      <c r="M5" s="389">
        <v>746</v>
      </c>
      <c r="N5" s="389">
        <v>752</v>
      </c>
      <c r="O5" s="389">
        <v>844</v>
      </c>
    </row>
    <row r="6" spans="1:15" ht="15" customHeight="1">
      <c r="C6" s="384" t="s">
        <v>250</v>
      </c>
      <c r="D6" s="389">
        <v>847.03126296236178</v>
      </c>
      <c r="E6" s="389">
        <v>793.11105419328646</v>
      </c>
      <c r="F6" s="389">
        <v>793.00718092775355</v>
      </c>
      <c r="G6" s="389">
        <v>766.78132993543352</v>
      </c>
      <c r="H6" s="389">
        <v>765.44845075349053</v>
      </c>
      <c r="I6" s="389">
        <v>706.4139055266271</v>
      </c>
      <c r="J6" s="389">
        <v>723.71604630552781</v>
      </c>
      <c r="K6" s="389">
        <v>736.09320975179583</v>
      </c>
      <c r="L6" s="389">
        <v>686.79949958552299</v>
      </c>
      <c r="M6" s="389">
        <v>772.12943142335553</v>
      </c>
      <c r="N6" s="389">
        <v>750.45736336687094</v>
      </c>
      <c r="O6" s="389">
        <v>784.45507343941244</v>
      </c>
    </row>
    <row r="7" spans="1:15" ht="15" customHeight="1">
      <c r="C7" s="384" t="s">
        <v>98</v>
      </c>
      <c r="D7" s="390">
        <v>768.25480623976341</v>
      </c>
      <c r="E7" s="389">
        <v>772.98185993810876</v>
      </c>
      <c r="F7" s="389">
        <v>757.13769744108788</v>
      </c>
      <c r="G7" s="390">
        <v>753.56404541838424</v>
      </c>
      <c r="H7" s="390">
        <v>745.04269640841869</v>
      </c>
      <c r="I7" s="390">
        <v>707.80208046075415</v>
      </c>
      <c r="J7" s="390">
        <v>663.96925995575975</v>
      </c>
      <c r="K7" s="390">
        <v>699.60593494894908</v>
      </c>
      <c r="L7" s="390">
        <v>767.55118141659477</v>
      </c>
      <c r="M7" s="390">
        <v>756.24491014287935</v>
      </c>
      <c r="N7" s="390">
        <v>777.55261153809522</v>
      </c>
      <c r="O7" s="390">
        <v>809.18181080175339</v>
      </c>
    </row>
    <row r="8" spans="1:15" ht="15" customHeight="1">
      <c r="C8" s="384" t="s">
        <v>185</v>
      </c>
      <c r="D8" s="390">
        <v>777.11697795618238</v>
      </c>
      <c r="E8" s="389">
        <v>755.44256136533636</v>
      </c>
      <c r="F8" s="389">
        <v>706.24659066406787</v>
      </c>
      <c r="G8" s="390">
        <v>699.88101174373446</v>
      </c>
      <c r="H8" s="390">
        <v>697.45287435443379</v>
      </c>
      <c r="I8" s="390">
        <v>678.86112880505618</v>
      </c>
      <c r="J8" s="390">
        <v>676.76088969777879</v>
      </c>
      <c r="K8" s="390">
        <v>685.25952146823568</v>
      </c>
      <c r="L8" s="390">
        <v>717.96384913192139</v>
      </c>
      <c r="M8" s="390">
        <v>728.53872113319107</v>
      </c>
      <c r="N8" s="390">
        <v>738.11032629320698</v>
      </c>
      <c r="O8" s="390">
        <v>781.58953142470773</v>
      </c>
    </row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spans="2:8" ht="15" customHeight="1"/>
    <row r="18" spans="2:8" ht="15" customHeight="1"/>
    <row r="19" spans="2:8" ht="15" customHeight="1"/>
    <row r="20" spans="2:8" ht="15" customHeight="1"/>
    <row r="21" spans="2:8" ht="15" customHeight="1"/>
    <row r="22" spans="2:8" ht="15" customHeight="1"/>
    <row r="23" spans="2:8" ht="15" customHeight="1">
      <c r="B23" s="382" t="s">
        <v>100</v>
      </c>
      <c r="H23" s="399"/>
    </row>
    <row r="24" spans="2:8" ht="15" customHeight="1">
      <c r="C24" s="385" t="s">
        <v>251</v>
      </c>
      <c r="D24" s="391" t="s">
        <v>253</v>
      </c>
      <c r="E24" s="391" t="s">
        <v>254</v>
      </c>
      <c r="F24" s="391" t="s">
        <v>255</v>
      </c>
      <c r="G24" s="397" t="s">
        <v>256</v>
      </c>
      <c r="H24" s="397" t="s">
        <v>257</v>
      </c>
    </row>
    <row r="25" spans="2:8" ht="15" customHeight="1">
      <c r="C25" s="386" t="s">
        <v>146</v>
      </c>
      <c r="D25" s="392">
        <v>1337.8</v>
      </c>
      <c r="E25" s="392">
        <v>1370.9</v>
      </c>
      <c r="F25" s="392">
        <v>1420.5</v>
      </c>
      <c r="G25" s="398">
        <v>1416.8</v>
      </c>
      <c r="H25" s="398">
        <v>1350</v>
      </c>
    </row>
    <row r="26" spans="2:8" ht="15" customHeight="1">
      <c r="C26" s="386" t="s">
        <v>145</v>
      </c>
      <c r="D26" s="392">
        <v>771</v>
      </c>
      <c r="E26" s="392">
        <v>782</v>
      </c>
      <c r="F26" s="392">
        <v>760</v>
      </c>
      <c r="G26" s="398">
        <v>751</v>
      </c>
      <c r="H26" s="398">
        <v>724</v>
      </c>
    </row>
    <row r="27" spans="2:8" ht="15" customHeight="1"/>
    <row r="28" spans="2:8" ht="15" customHeight="1"/>
    <row r="29" spans="2:8" ht="15" customHeight="1"/>
    <row r="30" spans="2:8" ht="15" customHeight="1"/>
    <row r="31" spans="2:8" ht="15" customHeight="1"/>
    <row r="32" spans="2:8" ht="15" customHeight="1"/>
    <row r="33" spans="1:15" ht="15" customHeight="1"/>
    <row r="34" spans="1:15" ht="15" customHeight="1"/>
    <row r="35" spans="1:15" ht="15" customHeight="1"/>
    <row r="36" spans="1:15" ht="15" customHeight="1"/>
    <row r="37" spans="1:15" ht="15" customHeight="1"/>
    <row r="38" spans="1:15" ht="15" customHeight="1"/>
    <row r="39" spans="1:15" ht="15" customHeight="1"/>
    <row r="40" spans="1:15" ht="15" customHeight="1">
      <c r="A40" s="54" t="s">
        <v>258</v>
      </c>
      <c r="F40" s="61"/>
    </row>
    <row r="41" spans="1:15" ht="15" customHeight="1">
      <c r="B41" s="382" t="s">
        <v>240</v>
      </c>
      <c r="O41" s="399" t="s">
        <v>36</v>
      </c>
    </row>
    <row r="42" spans="1:15" ht="15" customHeight="1">
      <c r="C42" s="383" t="s">
        <v>71</v>
      </c>
      <c r="D42" s="388">
        <v>1</v>
      </c>
      <c r="E42" s="388">
        <v>2</v>
      </c>
      <c r="F42" s="388">
        <v>3</v>
      </c>
      <c r="G42" s="388">
        <v>4</v>
      </c>
      <c r="H42" s="388">
        <v>5</v>
      </c>
      <c r="I42" s="388">
        <v>6</v>
      </c>
      <c r="J42" s="388">
        <v>7</v>
      </c>
      <c r="K42" s="388">
        <v>8</v>
      </c>
      <c r="L42" s="388">
        <v>9</v>
      </c>
      <c r="M42" s="388">
        <v>10</v>
      </c>
      <c r="N42" s="388">
        <v>11</v>
      </c>
      <c r="O42" s="388">
        <v>12</v>
      </c>
    </row>
    <row r="43" spans="1:15" ht="15" customHeight="1">
      <c r="C43" s="384" t="s">
        <v>147</v>
      </c>
      <c r="D43" s="389">
        <v>385</v>
      </c>
      <c r="E43" s="389">
        <v>362</v>
      </c>
      <c r="F43" s="389">
        <v>347</v>
      </c>
      <c r="G43" s="389">
        <v>353</v>
      </c>
      <c r="H43" s="389">
        <v>371</v>
      </c>
      <c r="I43" s="389">
        <v>355</v>
      </c>
      <c r="J43" s="389">
        <v>350</v>
      </c>
      <c r="K43" s="389">
        <v>336</v>
      </c>
      <c r="L43" s="389">
        <v>413</v>
      </c>
      <c r="M43" s="389">
        <v>412</v>
      </c>
      <c r="N43" s="389">
        <v>342</v>
      </c>
      <c r="O43" s="389">
        <v>360</v>
      </c>
    </row>
    <row r="44" spans="1:15" ht="15" customHeight="1">
      <c r="C44" s="384" t="s">
        <v>249</v>
      </c>
      <c r="D44" s="389">
        <v>371</v>
      </c>
      <c r="E44" s="389">
        <v>375</v>
      </c>
      <c r="F44" s="389">
        <v>353</v>
      </c>
      <c r="G44" s="389">
        <v>338</v>
      </c>
      <c r="H44" s="389">
        <v>351</v>
      </c>
      <c r="I44" s="389">
        <v>315</v>
      </c>
      <c r="J44" s="389">
        <v>311</v>
      </c>
      <c r="K44" s="389">
        <v>315</v>
      </c>
      <c r="L44" s="389">
        <v>367</v>
      </c>
      <c r="M44" s="389">
        <v>341</v>
      </c>
      <c r="N44" s="389">
        <v>359</v>
      </c>
      <c r="O44" s="389">
        <v>371</v>
      </c>
    </row>
    <row r="45" spans="1:15" ht="15" customHeight="1">
      <c r="C45" s="384" t="s">
        <v>250</v>
      </c>
      <c r="D45" s="389">
        <v>349.94082008596575</v>
      </c>
      <c r="E45" s="389">
        <v>348.28407359494037</v>
      </c>
      <c r="F45" s="389">
        <v>365.35099586621573</v>
      </c>
      <c r="G45" s="389">
        <v>380.89064448408124</v>
      </c>
      <c r="H45" s="389">
        <v>388.73611601216584</v>
      </c>
      <c r="I45" s="389">
        <v>381.98729205175601</v>
      </c>
      <c r="J45" s="389">
        <v>394.40416746687151</v>
      </c>
      <c r="K45" s="389">
        <v>376.11830968122291</v>
      </c>
      <c r="L45" s="389">
        <v>374.52635885650614</v>
      </c>
      <c r="M45" s="389">
        <v>377.87924305144884</v>
      </c>
      <c r="N45" s="389">
        <v>386.48384750693458</v>
      </c>
      <c r="O45" s="389">
        <v>379.15428995302068</v>
      </c>
    </row>
    <row r="46" spans="1:15" ht="15" customHeight="1">
      <c r="C46" s="384" t="s">
        <v>98</v>
      </c>
      <c r="D46" s="390">
        <v>349.78009192524735</v>
      </c>
      <c r="E46" s="389">
        <v>369.97335301086696</v>
      </c>
      <c r="F46" s="389">
        <v>370.74301103356464</v>
      </c>
      <c r="G46" s="390">
        <v>371.44175788447961</v>
      </c>
      <c r="H46" s="390">
        <v>377.57923753558589</v>
      </c>
      <c r="I46" s="390">
        <v>376.64533148925545</v>
      </c>
      <c r="J46" s="390">
        <v>385.5056827751169</v>
      </c>
      <c r="K46" s="390">
        <v>386.02443352862457</v>
      </c>
      <c r="L46" s="390">
        <v>397.55593389493038</v>
      </c>
      <c r="M46" s="390">
        <v>409.48392619438334</v>
      </c>
      <c r="N46" s="390">
        <v>414.49058378948752</v>
      </c>
      <c r="O46" s="390">
        <v>397.72560424906402</v>
      </c>
    </row>
    <row r="47" spans="1:15" ht="15" customHeight="1">
      <c r="C47" s="384" t="s">
        <v>185</v>
      </c>
      <c r="D47" s="390">
        <v>365.23052764358101</v>
      </c>
      <c r="E47" s="389">
        <v>365.56552677015975</v>
      </c>
      <c r="F47" s="389">
        <v>356.17143936976225</v>
      </c>
      <c r="G47" s="390">
        <v>385.30402779385264</v>
      </c>
      <c r="H47" s="390">
        <v>400.38479764024112</v>
      </c>
      <c r="I47" s="390">
        <v>389.33756264963961</v>
      </c>
      <c r="J47" s="390">
        <v>373.71679182151502</v>
      </c>
      <c r="K47" s="390">
        <v>370.93050186467946</v>
      </c>
      <c r="L47" s="390">
        <v>383.92837292235453</v>
      </c>
      <c r="M47" s="390">
        <v>373.15152886726224</v>
      </c>
      <c r="N47" s="390">
        <v>390.40935547482115</v>
      </c>
      <c r="O47" s="390">
        <v>425.37295023362265</v>
      </c>
    </row>
    <row r="48" spans="1:15" ht="15" customHeight="1"/>
    <row r="49" spans="2:8" ht="15" customHeight="1"/>
    <row r="50" spans="2:8" ht="15" customHeight="1"/>
    <row r="51" spans="2:8" ht="15" customHeight="1"/>
    <row r="52" spans="2:8" ht="15" customHeight="1"/>
    <row r="53" spans="2:8" ht="15" customHeight="1"/>
    <row r="54" spans="2:8" ht="15" customHeight="1"/>
    <row r="55" spans="2:8" ht="15" customHeight="1"/>
    <row r="56" spans="2:8" ht="15" customHeight="1"/>
    <row r="57" spans="2:8" ht="15" customHeight="1"/>
    <row r="58" spans="2:8" ht="15" customHeight="1"/>
    <row r="59" spans="2:8" ht="15" customHeight="1"/>
    <row r="60" spans="2:8" ht="15" customHeight="1"/>
    <row r="61" spans="2:8" ht="15" customHeight="1"/>
    <row r="62" spans="2:8" ht="15" customHeight="1">
      <c r="B62" s="382" t="s">
        <v>100</v>
      </c>
      <c r="H62" s="399"/>
    </row>
    <row r="63" spans="2:8" ht="15" customHeight="1">
      <c r="C63" s="385" t="s">
        <v>251</v>
      </c>
      <c r="D63" s="391" t="s">
        <v>253</v>
      </c>
      <c r="E63" s="391" t="s">
        <v>254</v>
      </c>
      <c r="F63" s="391" t="s">
        <v>255</v>
      </c>
      <c r="G63" s="397" t="s">
        <v>256</v>
      </c>
      <c r="H63" s="397" t="s">
        <v>257</v>
      </c>
    </row>
    <row r="64" spans="2:8" ht="15" customHeight="1">
      <c r="C64" s="386" t="s">
        <v>146</v>
      </c>
      <c r="D64" s="392">
        <v>745.5</v>
      </c>
      <c r="E64" s="392">
        <v>760.3</v>
      </c>
      <c r="F64" s="392">
        <v>722.5</v>
      </c>
      <c r="G64" s="398">
        <v>700.5</v>
      </c>
      <c r="H64" s="398">
        <v>676</v>
      </c>
    </row>
    <row r="65" spans="1:15" ht="15" customHeight="1">
      <c r="C65" s="386" t="s">
        <v>145</v>
      </c>
      <c r="D65" s="392">
        <v>365</v>
      </c>
      <c r="E65" s="392">
        <v>348</v>
      </c>
      <c r="F65" s="392">
        <v>373.90209335317115</v>
      </c>
      <c r="G65" s="398">
        <v>384</v>
      </c>
      <c r="H65" s="398">
        <v>381</v>
      </c>
    </row>
    <row r="66" spans="1:15" ht="15" customHeight="1"/>
    <row r="67" spans="1:15" ht="15" customHeight="1"/>
    <row r="68" spans="1:15" ht="15" customHeight="1"/>
    <row r="69" spans="1:15" ht="15" customHeight="1"/>
    <row r="70" spans="1:15" ht="15" customHeight="1"/>
    <row r="71" spans="1:15" ht="15" customHeight="1"/>
    <row r="72" spans="1:15" ht="15" customHeight="1"/>
    <row r="73" spans="1:15" ht="15" customHeight="1"/>
    <row r="74" spans="1:15" ht="15" customHeight="1"/>
    <row r="75" spans="1:15" ht="15" customHeight="1"/>
    <row r="76" spans="1:15" ht="15" customHeight="1"/>
    <row r="77" spans="1:15" ht="15" customHeight="1"/>
    <row r="78" spans="1:15" ht="15" customHeight="1">
      <c r="A78" s="54" t="s">
        <v>260</v>
      </c>
      <c r="E78" s="61"/>
    </row>
    <row r="79" spans="1:15" ht="15" customHeight="1">
      <c r="B79" s="382" t="s">
        <v>240</v>
      </c>
      <c r="O79" s="401" t="s">
        <v>36</v>
      </c>
    </row>
    <row r="80" spans="1:15" ht="15" customHeight="1">
      <c r="C80" s="383" t="s">
        <v>71</v>
      </c>
      <c r="D80" s="388">
        <v>1</v>
      </c>
      <c r="E80" s="388">
        <v>2</v>
      </c>
      <c r="F80" s="388">
        <v>3</v>
      </c>
      <c r="G80" s="388">
        <v>4</v>
      </c>
      <c r="H80" s="388">
        <v>5</v>
      </c>
      <c r="I80" s="388">
        <v>6</v>
      </c>
      <c r="J80" s="388">
        <v>7</v>
      </c>
      <c r="K80" s="388">
        <v>8</v>
      </c>
      <c r="L80" s="388">
        <v>9</v>
      </c>
      <c r="M80" s="388">
        <v>10</v>
      </c>
      <c r="N80" s="388">
        <v>11</v>
      </c>
      <c r="O80" s="388">
        <v>12</v>
      </c>
    </row>
    <row r="81" spans="3:15" ht="15" customHeight="1">
      <c r="C81" s="384" t="s">
        <v>147</v>
      </c>
      <c r="D81" s="393">
        <v>333</v>
      </c>
      <c r="E81" s="393">
        <v>260</v>
      </c>
      <c r="F81" s="393">
        <v>207</v>
      </c>
      <c r="G81" s="393">
        <v>226</v>
      </c>
      <c r="H81" s="393">
        <v>283</v>
      </c>
      <c r="I81" s="393">
        <v>273</v>
      </c>
      <c r="J81" s="393">
        <v>282</v>
      </c>
      <c r="K81" s="393">
        <v>270</v>
      </c>
      <c r="L81" s="393">
        <v>352</v>
      </c>
      <c r="M81" s="393">
        <v>290</v>
      </c>
      <c r="N81" s="393">
        <v>256</v>
      </c>
      <c r="O81" s="393">
        <v>338</v>
      </c>
    </row>
    <row r="82" spans="3:15" ht="15" customHeight="1">
      <c r="C82" s="384" t="s">
        <v>249</v>
      </c>
      <c r="D82" s="393">
        <v>277</v>
      </c>
      <c r="E82" s="393">
        <v>256</v>
      </c>
      <c r="F82" s="393">
        <v>251</v>
      </c>
      <c r="G82" s="393">
        <v>258</v>
      </c>
      <c r="H82" s="393">
        <v>269</v>
      </c>
      <c r="I82" s="393">
        <v>275</v>
      </c>
      <c r="J82" s="393">
        <v>256</v>
      </c>
      <c r="K82" s="393">
        <v>261</v>
      </c>
      <c r="L82" s="393">
        <v>344</v>
      </c>
      <c r="M82" s="393">
        <v>277</v>
      </c>
      <c r="N82" s="393">
        <v>279</v>
      </c>
      <c r="O82" s="393">
        <v>331</v>
      </c>
    </row>
    <row r="83" spans="3:15" ht="15" customHeight="1">
      <c r="C83" s="384" t="s">
        <v>250</v>
      </c>
      <c r="D83" s="394">
        <v>333.38891428181603</v>
      </c>
      <c r="E83" s="394">
        <v>264.90001907892804</v>
      </c>
      <c r="F83" s="394">
        <v>272.22189670496067</v>
      </c>
      <c r="G83" s="394">
        <v>292.40693966175297</v>
      </c>
      <c r="H83" s="394">
        <v>321.04150283503787</v>
      </c>
      <c r="I83" s="394">
        <v>310.51697001342683</v>
      </c>
      <c r="J83" s="394">
        <v>319.80300101908142</v>
      </c>
      <c r="K83" s="394">
        <v>318.15868697859992</v>
      </c>
      <c r="L83" s="394">
        <v>330.65459865362334</v>
      </c>
      <c r="M83" s="394">
        <v>329.72896345957378</v>
      </c>
      <c r="N83" s="394">
        <v>325.45748671895467</v>
      </c>
      <c r="O83" s="394">
        <v>312.72563486007346</v>
      </c>
    </row>
    <row r="84" spans="3:15" ht="15" customHeight="1">
      <c r="C84" s="384" t="s">
        <v>98</v>
      </c>
      <c r="D84" s="395">
        <v>301.72093750409658</v>
      </c>
      <c r="E84" s="394">
        <v>307.67485799615991</v>
      </c>
      <c r="F84" s="394">
        <v>319.32923276376931</v>
      </c>
      <c r="G84" s="395">
        <v>336.38986461745571</v>
      </c>
      <c r="H84" s="395">
        <v>336.19429492496573</v>
      </c>
      <c r="I84" s="395">
        <v>340.27868429440957</v>
      </c>
      <c r="J84" s="395">
        <v>320.91626193267462</v>
      </c>
      <c r="K84" s="395">
        <v>310.1346054736473</v>
      </c>
      <c r="L84" s="395">
        <v>306.47087034779929</v>
      </c>
      <c r="M84" s="395">
        <v>302.76237041879807</v>
      </c>
      <c r="N84" s="395">
        <v>330.29545645866023</v>
      </c>
      <c r="O84" s="395">
        <v>329.30579083238945</v>
      </c>
    </row>
    <row r="85" spans="3:15" ht="15" customHeight="1">
      <c r="C85" s="384" t="s">
        <v>185</v>
      </c>
      <c r="D85" s="395">
        <v>310.62812092959115</v>
      </c>
      <c r="E85" s="394">
        <v>293.90610801788353</v>
      </c>
      <c r="F85" s="394">
        <v>285.81018412752627</v>
      </c>
      <c r="G85" s="395">
        <v>286.60052275738798</v>
      </c>
      <c r="H85" s="395">
        <v>300.39865299729604</v>
      </c>
      <c r="I85" s="395">
        <v>298.96059308557352</v>
      </c>
      <c r="J85" s="395">
        <v>298.84936368868711</v>
      </c>
      <c r="K85" s="395">
        <v>290.5492111992549</v>
      </c>
      <c r="L85" s="395">
        <v>297.01388028086853</v>
      </c>
      <c r="M85" s="395">
        <v>288.46292746660288</v>
      </c>
      <c r="N85" s="395">
        <v>286.69953760020286</v>
      </c>
      <c r="O85" s="395">
        <v>293.42155456457868</v>
      </c>
    </row>
    <row r="86" spans="3:15" ht="15" customHeight="1"/>
    <row r="87" spans="3:15" ht="15" customHeight="1"/>
    <row r="88" spans="3:15" ht="15" customHeight="1"/>
    <row r="89" spans="3:15" ht="15" customHeight="1"/>
    <row r="90" spans="3:15" ht="15" customHeight="1"/>
    <row r="91" spans="3:15" ht="15" customHeight="1"/>
    <row r="92" spans="3:15" ht="15" customHeight="1"/>
    <row r="93" spans="3:15" ht="15" customHeight="1"/>
    <row r="94" spans="3:15" ht="15" customHeight="1"/>
    <row r="95" spans="3:15" ht="15" customHeight="1"/>
    <row r="96" spans="3:15" ht="15" customHeight="1"/>
    <row r="97" spans="2:8" ht="15" customHeight="1"/>
    <row r="98" spans="2:8" ht="15" customHeight="1"/>
    <row r="99" spans="2:8" ht="15" customHeight="1"/>
    <row r="100" spans="2:8" ht="15" customHeight="1">
      <c r="B100" s="382" t="s">
        <v>100</v>
      </c>
      <c r="H100" s="399"/>
    </row>
    <row r="101" spans="2:8" ht="15" customHeight="1">
      <c r="C101" s="385" t="s">
        <v>251</v>
      </c>
      <c r="D101" s="391" t="s">
        <v>253</v>
      </c>
      <c r="E101" s="391" t="s">
        <v>254</v>
      </c>
      <c r="F101" s="391" t="s">
        <v>255</v>
      </c>
      <c r="G101" s="397" t="s">
        <v>256</v>
      </c>
      <c r="H101" s="397" t="s">
        <v>257</v>
      </c>
    </row>
    <row r="102" spans="2:8" ht="15" customHeight="1">
      <c r="C102" s="386" t="s">
        <v>146</v>
      </c>
      <c r="D102" s="392">
        <v>1947.1</v>
      </c>
      <c r="E102" s="392">
        <v>1743.9</v>
      </c>
      <c r="F102" s="392">
        <v>1558.1</v>
      </c>
      <c r="G102" s="398">
        <v>1781.1</v>
      </c>
      <c r="H102" s="398">
        <v>1295</v>
      </c>
    </row>
    <row r="103" spans="2:8" ht="15" customHeight="1">
      <c r="C103" s="386" t="s">
        <v>145</v>
      </c>
      <c r="D103" s="392">
        <v>280</v>
      </c>
      <c r="E103" s="392">
        <v>283</v>
      </c>
      <c r="F103" s="392">
        <v>311.85107704867738</v>
      </c>
      <c r="G103" s="398">
        <v>317.76454361266133</v>
      </c>
      <c r="H103" s="398">
        <v>294</v>
      </c>
    </row>
    <row r="104" spans="2:8" ht="15" customHeight="1"/>
    <row r="105" spans="2:8" ht="15" customHeight="1"/>
    <row r="106" spans="2:8" ht="15" customHeight="1"/>
    <row r="107" spans="2:8" ht="15" customHeight="1"/>
    <row r="108" spans="2:8" ht="15" customHeight="1"/>
    <row r="109" spans="2:8" ht="15" customHeight="1"/>
    <row r="110" spans="2:8" ht="15" customHeight="1"/>
    <row r="111" spans="2:8" ht="15" customHeight="1"/>
    <row r="112" spans="2:8" ht="15" customHeight="1"/>
    <row r="113" spans="1:15" ht="15" customHeight="1"/>
    <row r="114" spans="1:15" ht="15" customHeight="1"/>
    <row r="115" spans="1:15" ht="15" customHeight="1"/>
    <row r="116" spans="1:15" ht="15" customHeight="1"/>
    <row r="117" spans="1:15" ht="15" customHeight="1">
      <c r="A117" s="54" t="s">
        <v>261</v>
      </c>
      <c r="F117" s="61"/>
    </row>
    <row r="118" spans="1:15" ht="15" customHeight="1">
      <c r="B118" s="382" t="s">
        <v>240</v>
      </c>
      <c r="O118" s="399" t="s">
        <v>36</v>
      </c>
    </row>
    <row r="119" spans="1:15" ht="15" customHeight="1">
      <c r="C119" s="383" t="s">
        <v>71</v>
      </c>
      <c r="D119" s="388">
        <v>1</v>
      </c>
      <c r="E119" s="388">
        <v>2</v>
      </c>
      <c r="F119" s="388">
        <v>3</v>
      </c>
      <c r="G119" s="388">
        <v>4</v>
      </c>
      <c r="H119" s="388">
        <v>5</v>
      </c>
      <c r="I119" s="388">
        <v>6</v>
      </c>
      <c r="J119" s="388">
        <v>7</v>
      </c>
      <c r="K119" s="388">
        <v>8</v>
      </c>
      <c r="L119" s="388">
        <v>9</v>
      </c>
      <c r="M119" s="388">
        <v>10</v>
      </c>
      <c r="N119" s="388">
        <v>11</v>
      </c>
      <c r="O119" s="388">
        <v>12</v>
      </c>
    </row>
    <row r="120" spans="1:15" ht="15" customHeight="1">
      <c r="C120" s="384" t="s">
        <v>147</v>
      </c>
      <c r="D120" s="393">
        <v>632</v>
      </c>
      <c r="E120" s="393">
        <v>570</v>
      </c>
      <c r="F120" s="393">
        <v>571</v>
      </c>
      <c r="G120" s="393">
        <v>477</v>
      </c>
      <c r="H120" s="393">
        <v>477</v>
      </c>
      <c r="I120" s="400"/>
      <c r="J120" s="400"/>
      <c r="K120" s="400"/>
      <c r="L120" s="393">
        <v>548</v>
      </c>
      <c r="M120" s="393">
        <v>542</v>
      </c>
      <c r="N120" s="393">
        <v>731</v>
      </c>
      <c r="O120" s="393">
        <v>808</v>
      </c>
    </row>
    <row r="121" spans="1:15" ht="15" customHeight="1">
      <c r="C121" s="384" t="s">
        <v>249</v>
      </c>
      <c r="D121" s="393">
        <v>814</v>
      </c>
      <c r="E121" s="393">
        <v>836</v>
      </c>
      <c r="F121" s="393">
        <v>810</v>
      </c>
      <c r="G121" s="393">
        <v>607</v>
      </c>
      <c r="H121" s="393">
        <v>700</v>
      </c>
      <c r="I121" s="393">
        <v>700</v>
      </c>
      <c r="J121" s="393">
        <v>1206</v>
      </c>
      <c r="K121" s="393">
        <v>1389</v>
      </c>
      <c r="L121" s="393">
        <v>1344</v>
      </c>
      <c r="M121" s="393">
        <v>1212</v>
      </c>
      <c r="N121" s="393">
        <v>837</v>
      </c>
      <c r="O121" s="393">
        <v>1096</v>
      </c>
    </row>
    <row r="122" spans="1:15" ht="15" customHeight="1">
      <c r="C122" s="384" t="s">
        <v>250</v>
      </c>
      <c r="D122" s="394">
        <v>989.68337730870712</v>
      </c>
      <c r="E122" s="394">
        <v>1017.7947932618683</v>
      </c>
      <c r="F122" s="394">
        <v>1006.2786647314949</v>
      </c>
      <c r="G122" s="394">
        <v>918.57338820301788</v>
      </c>
      <c r="H122" s="394">
        <v>1120.6794258373207</v>
      </c>
      <c r="I122" s="394">
        <v>1144.7346938775511</v>
      </c>
      <c r="J122" s="394">
        <v>1322.1333333333334</v>
      </c>
      <c r="K122" s="394">
        <v>1329.3571428571429</v>
      </c>
      <c r="L122" s="394">
        <v>1171.3346153846153</v>
      </c>
      <c r="M122" s="394">
        <v>1043.692513368984</v>
      </c>
      <c r="N122" s="394">
        <v>825.4625612316305</v>
      </c>
      <c r="O122" s="394">
        <v>694.86138613861385</v>
      </c>
    </row>
    <row r="123" spans="1:15" ht="15" customHeight="1">
      <c r="C123" s="384" t="s">
        <v>98</v>
      </c>
      <c r="D123" s="395">
        <v>872.01058201058197</v>
      </c>
      <c r="E123" s="394">
        <v>841.27884615384619</v>
      </c>
      <c r="F123" s="394">
        <v>869.70157068062827</v>
      </c>
      <c r="G123" s="395">
        <v>1015.4545454545455</v>
      </c>
      <c r="H123" s="395">
        <v>1224</v>
      </c>
      <c r="I123" s="395">
        <v>1137.8924731182797</v>
      </c>
      <c r="J123" s="395">
        <v>1038.7323943661972</v>
      </c>
      <c r="K123" s="395">
        <v>982.5</v>
      </c>
      <c r="L123" s="395">
        <v>1196.5492957746478</v>
      </c>
      <c r="M123" s="395">
        <v>940</v>
      </c>
      <c r="N123" s="395">
        <v>971.70439414114514</v>
      </c>
      <c r="O123" s="395">
        <v>923.9489489489489</v>
      </c>
    </row>
    <row r="124" spans="1:15" ht="15" customHeight="1">
      <c r="C124" s="384" t="s">
        <v>185</v>
      </c>
      <c r="D124" s="395">
        <v>913.80897250361795</v>
      </c>
      <c r="E124" s="394">
        <v>981.75672514619885</v>
      </c>
      <c r="F124" s="394">
        <v>937.34039735099338</v>
      </c>
      <c r="G124" s="395">
        <v>862.35398230088492</v>
      </c>
      <c r="H124" s="395">
        <v>713.62403100775191</v>
      </c>
      <c r="I124" s="395">
        <v>798.51957295373666</v>
      </c>
      <c r="J124" s="395">
        <v>878.01333333333332</v>
      </c>
      <c r="K124" s="395">
        <v>901.51633986928107</v>
      </c>
      <c r="L124" s="395">
        <v>862.28546787408368</v>
      </c>
      <c r="M124" s="395">
        <v>834.31983805668017</v>
      </c>
      <c r="N124" s="395">
        <v>842.68438538205976</v>
      </c>
      <c r="O124" s="395">
        <v>953.19069500287196</v>
      </c>
    </row>
    <row r="125" spans="1:15" ht="15" customHeight="1"/>
    <row r="126" spans="1:15" ht="15" customHeight="1"/>
    <row r="127" spans="1:15" ht="15" customHeight="1"/>
    <row r="128" spans="1:15" ht="15" customHeight="1"/>
    <row r="129" spans="2:8" ht="15" customHeight="1"/>
    <row r="130" spans="2:8" ht="15" customHeight="1"/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>
      <c r="B139" s="382" t="s">
        <v>100</v>
      </c>
      <c r="H139" s="399"/>
    </row>
    <row r="140" spans="2:8" ht="15" customHeight="1">
      <c r="C140" s="387" t="s">
        <v>251</v>
      </c>
      <c r="D140" s="391" t="s">
        <v>253</v>
      </c>
      <c r="E140" s="391" t="s">
        <v>254</v>
      </c>
      <c r="F140" s="391" t="s">
        <v>255</v>
      </c>
      <c r="G140" s="397" t="s">
        <v>256</v>
      </c>
      <c r="H140" s="397" t="s">
        <v>257</v>
      </c>
    </row>
    <row r="141" spans="2:8" ht="15" customHeight="1">
      <c r="C141" s="386" t="s">
        <v>262</v>
      </c>
      <c r="D141" s="392">
        <v>10968</v>
      </c>
      <c r="E141" s="392">
        <v>5201</v>
      </c>
      <c r="F141" s="392">
        <v>7287</v>
      </c>
      <c r="G141" s="398">
        <v>4348</v>
      </c>
      <c r="H141" s="398">
        <v>10347</v>
      </c>
    </row>
    <row r="142" spans="2:8" ht="15" customHeight="1">
      <c r="C142" s="386" t="s">
        <v>145</v>
      </c>
      <c r="D142" s="392">
        <v>568</v>
      </c>
      <c r="E142" s="392">
        <v>964</v>
      </c>
      <c r="F142" s="392">
        <v>926.5246329079182</v>
      </c>
      <c r="G142" s="398">
        <v>963.95032198712056</v>
      </c>
      <c r="H142" s="398">
        <v>897</v>
      </c>
    </row>
    <row r="143" spans="2:8" ht="15" customHeight="1"/>
    <row r="144" spans="2:8" ht="15" customHeight="1"/>
    <row r="145" spans="1:15" ht="15" customHeight="1"/>
    <row r="146" spans="1:15" ht="15" customHeight="1"/>
    <row r="147" spans="1:15" ht="15" customHeight="1"/>
    <row r="148" spans="1:15" ht="15" customHeight="1"/>
    <row r="149" spans="1:15" ht="15" customHeight="1"/>
    <row r="150" spans="1:15" ht="15" customHeight="1"/>
    <row r="151" spans="1:15" ht="15" customHeight="1"/>
    <row r="152" spans="1:15" ht="15" customHeight="1"/>
    <row r="153" spans="1:15" ht="15" customHeight="1"/>
    <row r="154" spans="1:15" ht="15" customHeight="1"/>
    <row r="155" spans="1:15" ht="15" customHeight="1">
      <c r="A155" s="54" t="s">
        <v>201</v>
      </c>
      <c r="E155" s="61"/>
    </row>
    <row r="156" spans="1:15" ht="15" customHeight="1">
      <c r="B156" s="382" t="s">
        <v>240</v>
      </c>
      <c r="O156" s="401" t="s">
        <v>36</v>
      </c>
    </row>
    <row r="157" spans="1:15" ht="15" customHeight="1">
      <c r="C157" s="383" t="s">
        <v>71</v>
      </c>
      <c r="D157" s="388">
        <v>1</v>
      </c>
      <c r="E157" s="388">
        <v>2</v>
      </c>
      <c r="F157" s="388">
        <v>3</v>
      </c>
      <c r="G157" s="388">
        <v>4</v>
      </c>
      <c r="H157" s="388">
        <v>5</v>
      </c>
      <c r="I157" s="388">
        <v>6</v>
      </c>
      <c r="J157" s="388">
        <v>7</v>
      </c>
      <c r="K157" s="388">
        <v>8</v>
      </c>
      <c r="L157" s="388">
        <v>9</v>
      </c>
      <c r="M157" s="388">
        <v>10</v>
      </c>
      <c r="N157" s="388">
        <v>11</v>
      </c>
      <c r="O157" s="388">
        <v>12</v>
      </c>
    </row>
    <row r="158" spans="1:15" ht="15" customHeight="1">
      <c r="C158" s="384" t="s">
        <v>147</v>
      </c>
      <c r="D158" s="389">
        <v>834</v>
      </c>
      <c r="E158" s="389">
        <v>829</v>
      </c>
      <c r="F158" s="389">
        <v>860</v>
      </c>
      <c r="G158" s="389">
        <v>802</v>
      </c>
      <c r="H158" s="389">
        <v>870</v>
      </c>
      <c r="I158" s="389">
        <v>876</v>
      </c>
      <c r="J158" s="389">
        <v>870</v>
      </c>
      <c r="K158" s="389">
        <v>815</v>
      </c>
      <c r="L158" s="389">
        <v>816</v>
      </c>
      <c r="M158" s="389">
        <v>800</v>
      </c>
      <c r="N158" s="389">
        <v>849</v>
      </c>
      <c r="O158" s="389">
        <v>802</v>
      </c>
    </row>
    <row r="159" spans="1:15" ht="15" customHeight="1">
      <c r="C159" s="384" t="s">
        <v>249</v>
      </c>
      <c r="D159" s="389">
        <v>790</v>
      </c>
      <c r="E159" s="389">
        <v>857</v>
      </c>
      <c r="F159" s="389">
        <v>1078</v>
      </c>
      <c r="G159" s="389">
        <v>1103</v>
      </c>
      <c r="H159" s="389">
        <v>1154</v>
      </c>
      <c r="I159" s="389">
        <v>1161</v>
      </c>
      <c r="J159" s="389">
        <v>1129</v>
      </c>
      <c r="K159" s="389">
        <v>1123</v>
      </c>
      <c r="L159" s="389">
        <v>1166</v>
      </c>
      <c r="M159" s="389">
        <v>1148</v>
      </c>
      <c r="N159" s="389">
        <v>1115</v>
      </c>
      <c r="O159" s="389">
        <v>1074</v>
      </c>
    </row>
    <row r="160" spans="1:15" ht="15" customHeight="1">
      <c r="C160" s="384" t="s">
        <v>250</v>
      </c>
      <c r="D160" s="389">
        <v>1132.9087936046512</v>
      </c>
      <c r="E160" s="389">
        <v>1052.8294152777025</v>
      </c>
      <c r="F160" s="389">
        <v>1123.3827283481726</v>
      </c>
      <c r="G160" s="389">
        <v>1100.2147623019184</v>
      </c>
      <c r="H160" s="389">
        <v>1122.8807606931052</v>
      </c>
      <c r="I160" s="389">
        <v>1120.3807594229224</v>
      </c>
      <c r="J160" s="389">
        <v>1055.304820415879</v>
      </c>
      <c r="K160" s="389">
        <v>1108.426864772613</v>
      </c>
      <c r="L160" s="389">
        <v>1109.7961984143119</v>
      </c>
      <c r="M160" s="389">
        <v>1117.1990726980919</v>
      </c>
      <c r="N160" s="389">
        <v>1172.3479029930643</v>
      </c>
      <c r="O160" s="389">
        <v>1076.4716474066111</v>
      </c>
    </row>
    <row r="161" spans="3:15" ht="15" customHeight="1">
      <c r="C161" s="384" t="s">
        <v>98</v>
      </c>
      <c r="D161" s="390">
        <v>1152.8492654623267</v>
      </c>
      <c r="E161" s="389">
        <v>1146.6269300836591</v>
      </c>
      <c r="F161" s="389">
        <v>1117.0032244008714</v>
      </c>
      <c r="G161" s="390">
        <v>1145.1754781260704</v>
      </c>
      <c r="H161" s="390">
        <v>1105.4394942210806</v>
      </c>
      <c r="I161" s="390">
        <v>1165.0204793028322</v>
      </c>
      <c r="J161" s="390">
        <v>1102.7367697872253</v>
      </c>
      <c r="K161" s="390">
        <v>938.44653627191258</v>
      </c>
      <c r="L161" s="390">
        <v>935.16670564430035</v>
      </c>
      <c r="M161" s="390">
        <v>1309.3881469215353</v>
      </c>
      <c r="N161" s="390">
        <v>1298.3868980241004</v>
      </c>
      <c r="O161" s="390">
        <v>1306.436954598862</v>
      </c>
    </row>
    <row r="162" spans="3:15" ht="15" customHeight="1">
      <c r="C162" s="384" t="s">
        <v>185</v>
      </c>
      <c r="D162" s="390">
        <v>1233.2319168090542</v>
      </c>
      <c r="E162" s="389">
        <v>1251.1407224272393</v>
      </c>
      <c r="F162" s="389">
        <v>1252.8949294302142</v>
      </c>
      <c r="G162" s="390">
        <v>1293.0764848312208</v>
      </c>
      <c r="H162" s="390">
        <v>1291.3723723135395</v>
      </c>
      <c r="I162" s="390">
        <v>1287.2279830280452</v>
      </c>
      <c r="J162" s="390">
        <v>1254.8957212690864</v>
      </c>
      <c r="K162" s="390">
        <v>1237.1600519214883</v>
      </c>
      <c r="L162" s="390">
        <v>1164.2751392739945</v>
      </c>
      <c r="M162" s="390">
        <v>1344.8381749978191</v>
      </c>
      <c r="N162" s="390">
        <v>1316.4321115126484</v>
      </c>
      <c r="O162" s="390">
        <v>1337.1633640193479</v>
      </c>
    </row>
    <row r="163" spans="3:15" ht="15" customHeight="1"/>
    <row r="164" spans="3:15" ht="15" customHeight="1"/>
    <row r="165" spans="3:15" ht="15" customHeight="1"/>
    <row r="166" spans="3:15" ht="15" customHeight="1"/>
    <row r="167" spans="3:15" ht="15" customHeight="1"/>
    <row r="168" spans="3:15" ht="15" customHeight="1"/>
    <row r="169" spans="3:15" ht="15" customHeight="1"/>
    <row r="170" spans="3:15" ht="15" customHeight="1"/>
    <row r="171" spans="3:15" ht="15" customHeight="1"/>
    <row r="172" spans="3:15" ht="15" customHeight="1"/>
    <row r="173" spans="3:15" ht="15" customHeight="1"/>
    <row r="174" spans="3:15" ht="15" customHeight="1"/>
    <row r="175" spans="3:15" ht="15" customHeight="1"/>
    <row r="176" spans="3:15" ht="15" customHeight="1"/>
    <row r="177" spans="2:8" ht="15" customHeight="1">
      <c r="B177" s="382" t="s">
        <v>100</v>
      </c>
      <c r="H177" s="399"/>
    </row>
    <row r="178" spans="2:8" ht="15" customHeight="1">
      <c r="C178" s="387" t="s">
        <v>251</v>
      </c>
      <c r="D178" s="391" t="s">
        <v>253</v>
      </c>
      <c r="E178" s="391" t="s">
        <v>254</v>
      </c>
      <c r="F178" s="391" t="s">
        <v>255</v>
      </c>
      <c r="G178" s="397" t="s">
        <v>256</v>
      </c>
      <c r="H178" s="397" t="s">
        <v>257</v>
      </c>
    </row>
    <row r="179" spans="2:8" ht="15" customHeight="1">
      <c r="C179" s="386" t="s">
        <v>146</v>
      </c>
      <c r="D179" s="392">
        <v>55.7</v>
      </c>
      <c r="E179" s="392">
        <v>40.9</v>
      </c>
      <c r="F179" s="392">
        <v>36.9</v>
      </c>
      <c r="G179" s="398">
        <v>38.1</v>
      </c>
      <c r="H179" s="398">
        <v>31</v>
      </c>
    </row>
    <row r="180" spans="2:8" ht="15" customHeight="1">
      <c r="C180" s="386" t="s">
        <v>145</v>
      </c>
      <c r="D180" s="392">
        <v>832</v>
      </c>
      <c r="E180" s="392">
        <v>1069</v>
      </c>
      <c r="F180" s="392">
        <v>1104.5095066727054</v>
      </c>
      <c r="G180" s="398">
        <v>1141.1171857677225</v>
      </c>
      <c r="H180" s="398">
        <v>1264</v>
      </c>
    </row>
    <row r="181" spans="2:8" ht="15" customHeight="1"/>
    <row r="182" spans="2:8" ht="15" customHeight="1"/>
    <row r="183" spans="2:8" ht="15" customHeight="1"/>
    <row r="184" spans="2:8" ht="15" customHeight="1"/>
    <row r="185" spans="2:8" ht="15" customHeight="1"/>
    <row r="186" spans="2:8" ht="15" customHeight="1"/>
    <row r="187" spans="2:8" ht="15" customHeight="1"/>
    <row r="188" spans="2:8" ht="15" customHeight="1"/>
    <row r="189" spans="2:8" ht="15" customHeight="1"/>
    <row r="190" spans="2:8" ht="15" customHeight="1"/>
    <row r="191" spans="2:8" ht="15" customHeight="1"/>
    <row r="192" spans="2:8" ht="15" customHeight="1"/>
    <row r="193" spans="1:15" ht="15" customHeight="1"/>
    <row r="194" spans="1:15" ht="15" customHeight="1">
      <c r="A194" s="54" t="s">
        <v>105</v>
      </c>
      <c r="F194" s="61"/>
    </row>
    <row r="195" spans="1:15" ht="15" customHeight="1">
      <c r="B195" s="382" t="s">
        <v>240</v>
      </c>
      <c r="O195" s="399" t="s">
        <v>36</v>
      </c>
    </row>
    <row r="196" spans="1:15" ht="15" customHeight="1">
      <c r="C196" s="383" t="s">
        <v>71</v>
      </c>
      <c r="D196" s="388">
        <v>1</v>
      </c>
      <c r="E196" s="388">
        <v>2</v>
      </c>
      <c r="F196" s="388">
        <v>3</v>
      </c>
      <c r="G196" s="388">
        <v>4</v>
      </c>
      <c r="H196" s="388">
        <v>5</v>
      </c>
      <c r="I196" s="388">
        <v>6</v>
      </c>
      <c r="J196" s="388">
        <v>7</v>
      </c>
      <c r="K196" s="388">
        <v>8</v>
      </c>
      <c r="L196" s="388">
        <v>9</v>
      </c>
      <c r="M196" s="388">
        <v>10</v>
      </c>
      <c r="N196" s="388">
        <v>11</v>
      </c>
      <c r="O196" s="388">
        <v>12</v>
      </c>
    </row>
    <row r="197" spans="1:15" ht="15" customHeight="1">
      <c r="C197" s="384" t="s">
        <v>147</v>
      </c>
      <c r="D197" s="389">
        <v>712</v>
      </c>
      <c r="E197" s="389">
        <v>603</v>
      </c>
      <c r="F197" s="389">
        <v>530</v>
      </c>
      <c r="G197" s="389">
        <v>487</v>
      </c>
      <c r="H197" s="389">
        <v>509</v>
      </c>
      <c r="I197" s="389">
        <v>523</v>
      </c>
      <c r="J197" s="389">
        <v>501</v>
      </c>
      <c r="K197" s="389">
        <v>471</v>
      </c>
      <c r="L197" s="389">
        <v>659</v>
      </c>
      <c r="M197" s="389">
        <v>752</v>
      </c>
      <c r="N197" s="389">
        <v>723</v>
      </c>
      <c r="O197" s="389">
        <v>777</v>
      </c>
    </row>
    <row r="198" spans="1:15" ht="15" customHeight="1">
      <c r="C198" s="384" t="s">
        <v>249</v>
      </c>
      <c r="D198" s="389">
        <v>659</v>
      </c>
      <c r="E198" s="389">
        <v>612</v>
      </c>
      <c r="F198" s="389">
        <v>606</v>
      </c>
      <c r="G198" s="389">
        <v>547</v>
      </c>
      <c r="H198" s="389">
        <v>506</v>
      </c>
      <c r="I198" s="389">
        <v>444</v>
      </c>
      <c r="J198" s="389">
        <v>398</v>
      </c>
      <c r="K198" s="389">
        <v>425</v>
      </c>
      <c r="L198" s="389">
        <v>697</v>
      </c>
      <c r="M198" s="389">
        <v>714</v>
      </c>
      <c r="N198" s="389">
        <v>715</v>
      </c>
      <c r="O198" s="389">
        <v>785</v>
      </c>
    </row>
    <row r="199" spans="1:15" ht="15" customHeight="1">
      <c r="C199" s="384" t="s">
        <v>250</v>
      </c>
      <c r="D199" s="389">
        <v>701.60501950161552</v>
      </c>
      <c r="E199" s="389">
        <v>617.29825647090058</v>
      </c>
      <c r="F199" s="389">
        <v>556.20976874895143</v>
      </c>
      <c r="G199" s="389">
        <v>573.29509244211079</v>
      </c>
      <c r="H199" s="389">
        <v>599.83811337924442</v>
      </c>
      <c r="I199" s="389">
        <v>520.9329964487099</v>
      </c>
      <c r="J199" s="389">
        <v>501.22757963096586</v>
      </c>
      <c r="K199" s="389">
        <v>553.34174143093549</v>
      </c>
      <c r="L199" s="389">
        <v>704.06562672458745</v>
      </c>
      <c r="M199" s="389">
        <v>747.59162604451819</v>
      </c>
      <c r="N199" s="389">
        <v>761.61394768200648</v>
      </c>
      <c r="O199" s="389">
        <v>672.95661995464138</v>
      </c>
    </row>
    <row r="200" spans="1:15" ht="15" customHeight="1">
      <c r="C200" s="384" t="s">
        <v>98</v>
      </c>
      <c r="D200" s="390">
        <v>586.33076674789993</v>
      </c>
      <c r="E200" s="389">
        <v>622.84571648569943</v>
      </c>
      <c r="F200" s="389">
        <v>602.68289680377006</v>
      </c>
      <c r="G200" s="390">
        <v>560.68527301315783</v>
      </c>
      <c r="H200" s="390">
        <v>545.98457782110734</v>
      </c>
      <c r="I200" s="390">
        <v>481.70482169896036</v>
      </c>
      <c r="J200" s="390">
        <v>493.0505080706904</v>
      </c>
      <c r="K200" s="390">
        <v>482.82473466461369</v>
      </c>
      <c r="L200" s="390">
        <v>616.94156658510417</v>
      </c>
      <c r="M200" s="390">
        <v>654.90167637262255</v>
      </c>
      <c r="N200" s="390">
        <v>887.42819224690516</v>
      </c>
      <c r="O200" s="390">
        <v>889.29146262300344</v>
      </c>
    </row>
    <row r="201" spans="1:15" ht="15" customHeight="1">
      <c r="C201" s="384" t="s">
        <v>185</v>
      </c>
      <c r="D201" s="390">
        <v>677.11993391370652</v>
      </c>
      <c r="E201" s="389">
        <v>649.39961292930138</v>
      </c>
      <c r="F201" s="389">
        <v>640.70200717736793</v>
      </c>
      <c r="G201" s="390">
        <v>574.6688155000935</v>
      </c>
      <c r="H201" s="390">
        <v>566.73252801920887</v>
      </c>
      <c r="I201" s="390">
        <v>496.07381432921716</v>
      </c>
      <c r="J201" s="390">
        <v>481.32446726264669</v>
      </c>
      <c r="K201" s="390">
        <v>482.35708930950096</v>
      </c>
      <c r="L201" s="390">
        <v>641.40984195714282</v>
      </c>
      <c r="M201" s="390">
        <v>719.45659710287259</v>
      </c>
      <c r="N201" s="390">
        <v>854.98260603341384</v>
      </c>
      <c r="O201" s="390">
        <v>836.95387506727548</v>
      </c>
    </row>
    <row r="202" spans="1:15" ht="15" customHeight="1"/>
    <row r="203" spans="1:15" ht="15" customHeight="1"/>
    <row r="204" spans="1:15" ht="15" customHeight="1"/>
    <row r="205" spans="1:15" ht="15" customHeight="1"/>
    <row r="206" spans="1:15" ht="15" customHeight="1"/>
    <row r="207" spans="1:15" ht="15" customHeight="1"/>
    <row r="208" spans="1:15" ht="15" customHeight="1"/>
    <row r="209" spans="2:8" ht="15" customHeight="1"/>
    <row r="210" spans="2:8" ht="15" customHeight="1"/>
    <row r="211" spans="2:8" ht="15" customHeight="1"/>
    <row r="212" spans="2:8" ht="15" customHeight="1"/>
    <row r="213" spans="2:8" ht="15" customHeight="1"/>
    <row r="214" spans="2:8" ht="15" customHeight="1"/>
    <row r="215" spans="2:8" ht="15" customHeight="1"/>
    <row r="216" spans="2:8" ht="15" customHeight="1">
      <c r="B216" s="382" t="s">
        <v>100</v>
      </c>
      <c r="H216" s="399"/>
    </row>
    <row r="217" spans="2:8" ht="15" customHeight="1">
      <c r="C217" s="387" t="s">
        <v>251</v>
      </c>
      <c r="D217" s="391" t="s">
        <v>253</v>
      </c>
      <c r="E217" s="391" t="s">
        <v>254</v>
      </c>
      <c r="F217" s="391" t="s">
        <v>255</v>
      </c>
      <c r="G217" s="397" t="s">
        <v>256</v>
      </c>
      <c r="H217" s="397" t="s">
        <v>263</v>
      </c>
    </row>
    <row r="218" spans="2:8" ht="15" customHeight="1">
      <c r="C218" s="386" t="s">
        <v>146</v>
      </c>
      <c r="D218" s="392">
        <v>978.2</v>
      </c>
      <c r="E218" s="392">
        <v>1022.2</v>
      </c>
      <c r="F218" s="392">
        <v>989.4</v>
      </c>
      <c r="G218" s="398">
        <v>973.8</v>
      </c>
      <c r="H218" s="398">
        <v>1000</v>
      </c>
    </row>
    <row r="219" spans="2:8" ht="15" customHeight="1">
      <c r="C219" s="386" t="s">
        <v>145</v>
      </c>
      <c r="D219" s="392">
        <v>606</v>
      </c>
      <c r="E219" s="392">
        <v>597</v>
      </c>
      <c r="F219" s="392">
        <v>633.15119251166311</v>
      </c>
      <c r="G219" s="398">
        <v>622.50829424486358</v>
      </c>
      <c r="H219" s="398">
        <v>648</v>
      </c>
    </row>
    <row r="220" spans="2:8" ht="15" customHeight="1"/>
    <row r="221" spans="2:8" ht="15" customHeight="1"/>
    <row r="222" spans="2:8" ht="15" customHeight="1"/>
    <row r="223" spans="2:8" ht="15" customHeight="1"/>
    <row r="224" spans="2:8" ht="15" customHeight="1"/>
    <row r="225" spans="1:15" ht="15" customHeight="1"/>
    <row r="226" spans="1:15" ht="15" customHeight="1"/>
    <row r="227" spans="1:15" ht="15" customHeight="1"/>
    <row r="228" spans="1:15" ht="15" customHeight="1"/>
    <row r="229" spans="1:15" ht="15" customHeight="1"/>
    <row r="230" spans="1:15" ht="15" customHeight="1"/>
    <row r="231" spans="1:15" ht="15" customHeight="1"/>
    <row r="232" spans="1:15" ht="15" customHeight="1">
      <c r="A232" s="54" t="s">
        <v>264</v>
      </c>
      <c r="E232" s="61"/>
    </row>
    <row r="233" spans="1:15" ht="15" customHeight="1">
      <c r="B233" s="382" t="s">
        <v>240</v>
      </c>
      <c r="O233" s="401" t="s">
        <v>36</v>
      </c>
    </row>
    <row r="234" spans="1:15" ht="15" customHeight="1">
      <c r="C234" s="383" t="s">
        <v>71</v>
      </c>
      <c r="D234" s="388">
        <v>1</v>
      </c>
      <c r="E234" s="388">
        <v>2</v>
      </c>
      <c r="F234" s="388">
        <v>3</v>
      </c>
      <c r="G234" s="388">
        <v>4</v>
      </c>
      <c r="H234" s="388">
        <v>5</v>
      </c>
      <c r="I234" s="388">
        <v>6</v>
      </c>
      <c r="J234" s="388">
        <v>7</v>
      </c>
      <c r="K234" s="388">
        <v>8</v>
      </c>
      <c r="L234" s="388">
        <v>9</v>
      </c>
      <c r="M234" s="388">
        <v>10</v>
      </c>
      <c r="N234" s="388">
        <v>11</v>
      </c>
      <c r="O234" s="388">
        <v>12</v>
      </c>
    </row>
    <row r="235" spans="1:15" ht="15" customHeight="1">
      <c r="C235" s="384" t="s">
        <v>147</v>
      </c>
      <c r="D235" s="393">
        <v>745</v>
      </c>
      <c r="E235" s="393">
        <v>646</v>
      </c>
      <c r="F235" s="393">
        <v>544</v>
      </c>
      <c r="G235" s="393">
        <v>473</v>
      </c>
      <c r="H235" s="393">
        <v>443</v>
      </c>
      <c r="I235" s="393">
        <v>432</v>
      </c>
      <c r="J235" s="393">
        <v>432</v>
      </c>
      <c r="K235" s="393">
        <v>456</v>
      </c>
      <c r="L235" s="393">
        <v>634</v>
      </c>
      <c r="M235" s="393">
        <v>684</v>
      </c>
      <c r="N235" s="393">
        <v>679</v>
      </c>
      <c r="O235" s="393">
        <v>762</v>
      </c>
    </row>
    <row r="236" spans="1:15" ht="15" customHeight="1">
      <c r="C236" s="384" t="s">
        <v>249</v>
      </c>
      <c r="D236" s="393">
        <v>667</v>
      </c>
      <c r="E236" s="393">
        <v>594</v>
      </c>
      <c r="F236" s="393">
        <v>593</v>
      </c>
      <c r="G236" s="393">
        <v>553</v>
      </c>
      <c r="H236" s="393">
        <v>513</v>
      </c>
      <c r="I236" s="393">
        <v>445</v>
      </c>
      <c r="J236" s="393">
        <v>388</v>
      </c>
      <c r="K236" s="393">
        <v>438</v>
      </c>
      <c r="L236" s="393">
        <v>709</v>
      </c>
      <c r="M236" s="393">
        <v>711</v>
      </c>
      <c r="N236" s="393">
        <v>750</v>
      </c>
      <c r="O236" s="393">
        <v>836</v>
      </c>
    </row>
    <row r="237" spans="1:15" ht="15" customHeight="1">
      <c r="C237" s="384" t="s">
        <v>250</v>
      </c>
      <c r="D237" s="394">
        <v>728.85849816154791</v>
      </c>
      <c r="E237" s="394">
        <v>660.31757296466969</v>
      </c>
      <c r="F237" s="394">
        <v>629.45275458725837</v>
      </c>
      <c r="G237" s="394">
        <v>635.34114851255595</v>
      </c>
      <c r="H237" s="394">
        <v>683.38702378768426</v>
      </c>
      <c r="I237" s="394">
        <v>610.66874508634476</v>
      </c>
      <c r="J237" s="394">
        <v>641.02556818181813</v>
      </c>
      <c r="K237" s="394">
        <v>730.7205563437177</v>
      </c>
      <c r="L237" s="394">
        <v>855.32201482496271</v>
      </c>
      <c r="M237" s="394">
        <v>951.13921257588595</v>
      </c>
      <c r="N237" s="394">
        <v>902.17030939540166</v>
      </c>
      <c r="O237" s="394">
        <v>851.33055260873755</v>
      </c>
    </row>
    <row r="238" spans="1:15" ht="15" customHeight="1">
      <c r="C238" s="384" t="s">
        <v>98</v>
      </c>
      <c r="D238" s="395">
        <v>790.43196224820394</v>
      </c>
      <c r="E238" s="394">
        <v>777.36536541661337</v>
      </c>
      <c r="F238" s="394">
        <v>690.17092439882356</v>
      </c>
      <c r="G238" s="395">
        <v>566.80196684217401</v>
      </c>
      <c r="H238" s="395">
        <v>513.80765841155869</v>
      </c>
      <c r="I238" s="395">
        <v>436.69046383072941</v>
      </c>
      <c r="J238" s="395">
        <v>468.32083979312875</v>
      </c>
      <c r="K238" s="395">
        <v>472.76218280106019</v>
      </c>
      <c r="L238" s="395">
        <v>573.18562578192461</v>
      </c>
      <c r="M238" s="395">
        <v>605.57945858539279</v>
      </c>
      <c r="N238" s="395">
        <v>761.36391731279923</v>
      </c>
      <c r="O238" s="395">
        <v>756.85572098684793</v>
      </c>
    </row>
    <row r="239" spans="1:15" ht="15" customHeight="1">
      <c r="C239" s="384" t="s">
        <v>185</v>
      </c>
      <c r="D239" s="395">
        <v>600.47289860157389</v>
      </c>
      <c r="E239" s="394">
        <v>549.61623369471147</v>
      </c>
      <c r="F239" s="394">
        <v>565.71313325573158</v>
      </c>
      <c r="G239" s="395">
        <v>527.52276927896412</v>
      </c>
      <c r="H239" s="395">
        <v>527.42618277638041</v>
      </c>
      <c r="I239" s="395">
        <v>495.88808494433368</v>
      </c>
      <c r="J239" s="395">
        <v>406.42288945213494</v>
      </c>
      <c r="K239" s="395">
        <v>394.0937560242125</v>
      </c>
      <c r="L239" s="395">
        <v>562.7718430436089</v>
      </c>
      <c r="M239" s="395">
        <v>572.32448549145465</v>
      </c>
      <c r="N239" s="395">
        <v>730.31649303823622</v>
      </c>
      <c r="O239" s="395">
        <v>784.61834794687036</v>
      </c>
    </row>
    <row r="240" spans="1:15" ht="15" customHeight="1"/>
    <row r="241" spans="2:8" ht="15" customHeight="1"/>
    <row r="242" spans="2:8" ht="15" customHeight="1"/>
    <row r="243" spans="2:8" ht="15" customHeight="1"/>
    <row r="244" spans="2:8" ht="15" customHeight="1"/>
    <row r="245" spans="2:8" ht="15" customHeight="1"/>
    <row r="246" spans="2:8" ht="15" customHeight="1"/>
    <row r="247" spans="2:8" ht="15" customHeight="1"/>
    <row r="248" spans="2:8" ht="15" customHeight="1"/>
    <row r="249" spans="2:8" ht="15" customHeight="1"/>
    <row r="250" spans="2:8" ht="15" customHeight="1"/>
    <row r="251" spans="2:8" ht="15" customHeight="1"/>
    <row r="252" spans="2:8" ht="15" customHeight="1"/>
    <row r="253" spans="2:8" ht="15" customHeight="1"/>
    <row r="254" spans="2:8" ht="15" customHeight="1">
      <c r="B254" s="382" t="s">
        <v>100</v>
      </c>
      <c r="H254" s="399"/>
    </row>
    <row r="255" spans="2:8" ht="15" customHeight="1">
      <c r="C255" s="387" t="s">
        <v>251</v>
      </c>
      <c r="D255" s="391" t="s">
        <v>253</v>
      </c>
      <c r="E255" s="391" t="s">
        <v>254</v>
      </c>
      <c r="F255" s="391" t="s">
        <v>255</v>
      </c>
      <c r="G255" s="397" t="s">
        <v>256</v>
      </c>
      <c r="H255" s="397" t="s">
        <v>257</v>
      </c>
    </row>
    <row r="256" spans="2:8" ht="15" customHeight="1">
      <c r="C256" s="386" t="s">
        <v>146</v>
      </c>
      <c r="D256" s="392">
        <v>1274.5</v>
      </c>
      <c r="E256" s="392">
        <v>1022.6</v>
      </c>
      <c r="F256" s="392">
        <v>505.1</v>
      </c>
      <c r="G256" s="398">
        <v>909.7</v>
      </c>
      <c r="H256" s="398">
        <v>1324</v>
      </c>
    </row>
    <row r="257" spans="1:15" ht="15" customHeight="1">
      <c r="C257" s="386" t="s">
        <v>145</v>
      </c>
      <c r="D257" s="392">
        <v>585</v>
      </c>
      <c r="E257" s="392">
        <v>616</v>
      </c>
      <c r="F257" s="392">
        <v>698.62232041748825</v>
      </c>
      <c r="G257" s="398">
        <v>595.68536170208085</v>
      </c>
      <c r="H257" s="398">
        <v>574</v>
      </c>
    </row>
    <row r="258" spans="1:15" ht="15" customHeight="1"/>
    <row r="259" spans="1:15" ht="15" customHeight="1"/>
    <row r="260" spans="1:15" ht="15" customHeight="1"/>
    <row r="261" spans="1:15" ht="15" customHeight="1"/>
    <row r="262" spans="1:15" ht="15" customHeight="1"/>
    <row r="263" spans="1:15" ht="15" customHeight="1"/>
    <row r="264" spans="1:15" ht="15" customHeight="1"/>
    <row r="265" spans="1:15" ht="15" customHeight="1"/>
    <row r="266" spans="1:15" ht="15" customHeight="1"/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>
      <c r="A271" s="54" t="s">
        <v>265</v>
      </c>
      <c r="F271" s="61"/>
    </row>
    <row r="272" spans="1:15" ht="15" customHeight="1">
      <c r="B272" s="382" t="s">
        <v>240</v>
      </c>
      <c r="O272" s="399" t="s">
        <v>36</v>
      </c>
    </row>
    <row r="273" spans="3:15" ht="15" customHeight="1">
      <c r="C273" s="383" t="s">
        <v>71</v>
      </c>
      <c r="D273" s="388">
        <v>1</v>
      </c>
      <c r="E273" s="388">
        <v>2</v>
      </c>
      <c r="F273" s="388">
        <v>3</v>
      </c>
      <c r="G273" s="388">
        <v>4</v>
      </c>
      <c r="H273" s="388">
        <v>5</v>
      </c>
      <c r="I273" s="388">
        <v>6</v>
      </c>
      <c r="J273" s="388">
        <v>7</v>
      </c>
      <c r="K273" s="388">
        <v>8</v>
      </c>
      <c r="L273" s="388">
        <v>9</v>
      </c>
      <c r="M273" s="388">
        <v>10</v>
      </c>
      <c r="N273" s="388">
        <v>11</v>
      </c>
      <c r="O273" s="388">
        <v>12</v>
      </c>
    </row>
    <row r="274" spans="3:15" ht="15" customHeight="1">
      <c r="C274" s="384" t="s">
        <v>147</v>
      </c>
      <c r="D274" s="393">
        <v>633</v>
      </c>
      <c r="E274" s="393">
        <v>571</v>
      </c>
      <c r="F274" s="393">
        <v>535</v>
      </c>
      <c r="G274" s="393">
        <v>507</v>
      </c>
      <c r="H274" s="393">
        <v>567</v>
      </c>
      <c r="I274" s="393">
        <v>539</v>
      </c>
      <c r="J274" s="393">
        <v>556</v>
      </c>
      <c r="K274" s="393">
        <v>623</v>
      </c>
      <c r="L274" s="393">
        <v>722</v>
      </c>
      <c r="M274" s="393">
        <v>707</v>
      </c>
      <c r="N274" s="393">
        <v>661</v>
      </c>
      <c r="O274" s="393">
        <v>660</v>
      </c>
    </row>
    <row r="275" spans="3:15" ht="15" customHeight="1">
      <c r="C275" s="384" t="s">
        <v>249</v>
      </c>
      <c r="D275" s="393">
        <v>595</v>
      </c>
      <c r="E275" s="393">
        <v>539</v>
      </c>
      <c r="F275" s="393">
        <v>619</v>
      </c>
      <c r="G275" s="393">
        <v>592</v>
      </c>
      <c r="H275" s="393">
        <v>560</v>
      </c>
      <c r="I275" s="393">
        <v>538</v>
      </c>
      <c r="J275" s="393">
        <v>519</v>
      </c>
      <c r="K275" s="393">
        <v>568</v>
      </c>
      <c r="L275" s="393">
        <v>710</v>
      </c>
      <c r="M275" s="393">
        <v>607</v>
      </c>
      <c r="N275" s="393">
        <v>552</v>
      </c>
      <c r="O275" s="393">
        <v>640</v>
      </c>
    </row>
    <row r="276" spans="3:15" ht="15" customHeight="1">
      <c r="C276" s="384" t="s">
        <v>250</v>
      </c>
      <c r="D276" s="394">
        <v>618.86633894693557</v>
      </c>
      <c r="E276" s="394">
        <v>581.37651462180725</v>
      </c>
      <c r="F276" s="394">
        <v>631.38650104543251</v>
      </c>
      <c r="G276" s="394">
        <v>626.4859370972971</v>
      </c>
      <c r="H276" s="394">
        <v>631.49608765134735</v>
      </c>
      <c r="I276" s="394">
        <v>538.39353137634032</v>
      </c>
      <c r="J276" s="394">
        <v>580.80887279311901</v>
      </c>
      <c r="K276" s="394">
        <v>639.39795254642513</v>
      </c>
      <c r="L276" s="394">
        <v>694.31423789907308</v>
      </c>
      <c r="M276" s="394">
        <v>681.97831394890909</v>
      </c>
      <c r="N276" s="394">
        <v>643.68136408022235</v>
      </c>
      <c r="O276" s="394">
        <v>577.21381438560786</v>
      </c>
    </row>
    <row r="277" spans="3:15" ht="15" customHeight="1">
      <c r="C277" s="384" t="s">
        <v>98</v>
      </c>
      <c r="D277" s="395">
        <v>547.66856140469247</v>
      </c>
      <c r="E277" s="394">
        <v>601.06719074639818</v>
      </c>
      <c r="F277" s="394">
        <v>612.74885605434497</v>
      </c>
      <c r="G277" s="395">
        <v>576.45845386468454</v>
      </c>
      <c r="H277" s="395">
        <v>566.54079275486197</v>
      </c>
      <c r="I277" s="395">
        <v>527.84662416470553</v>
      </c>
      <c r="J277" s="395">
        <v>575.18217719479526</v>
      </c>
      <c r="K277" s="395">
        <v>568.74620588933954</v>
      </c>
      <c r="L277" s="395">
        <v>603.42680817765142</v>
      </c>
      <c r="M277" s="395">
        <v>634.32633240944779</v>
      </c>
      <c r="N277" s="395">
        <v>735.21760871693732</v>
      </c>
      <c r="O277" s="395">
        <v>723.97197362611291</v>
      </c>
    </row>
    <row r="278" spans="3:15" ht="15" customHeight="1">
      <c r="C278" s="384" t="s">
        <v>185</v>
      </c>
      <c r="D278" s="395">
        <v>582.22984343923713</v>
      </c>
      <c r="E278" s="394">
        <v>544.50547828841275</v>
      </c>
      <c r="F278" s="394">
        <v>580.66454642198562</v>
      </c>
      <c r="G278" s="395">
        <v>570.98574328209327</v>
      </c>
      <c r="H278" s="395">
        <v>563.59479509152607</v>
      </c>
      <c r="I278" s="395">
        <v>561.69844706274205</v>
      </c>
      <c r="J278" s="395">
        <v>540.45151647523357</v>
      </c>
      <c r="K278" s="395">
        <v>560.18252244850055</v>
      </c>
      <c r="L278" s="395">
        <v>629.89513200596434</v>
      </c>
      <c r="M278" s="395">
        <v>564.67000096181596</v>
      </c>
      <c r="N278" s="395">
        <v>654.2560104846998</v>
      </c>
      <c r="O278" s="395">
        <v>761.24025351119565</v>
      </c>
    </row>
    <row r="279" spans="3:15" ht="15" customHeight="1"/>
    <row r="280" spans="3:15" ht="15" customHeight="1"/>
    <row r="281" spans="3:15" ht="15" customHeight="1"/>
    <row r="282" spans="3:15" ht="15" customHeight="1"/>
    <row r="283" spans="3:15" ht="15" customHeight="1"/>
    <row r="284" spans="3:15" ht="15" customHeight="1"/>
    <row r="285" spans="3:15" ht="15" customHeight="1"/>
    <row r="286" spans="3:15" ht="15" customHeight="1"/>
    <row r="287" spans="3:15" ht="15" customHeight="1"/>
    <row r="288" spans="3:15" ht="15" customHeight="1"/>
    <row r="289" spans="2:8" ht="15" customHeight="1"/>
    <row r="290" spans="2:8" ht="15" customHeight="1"/>
    <row r="291" spans="2:8" ht="15" customHeight="1"/>
    <row r="292" spans="2:8" ht="15" customHeight="1"/>
    <row r="293" spans="2:8" ht="15" customHeight="1">
      <c r="B293" s="382" t="s">
        <v>100</v>
      </c>
      <c r="H293" s="399"/>
    </row>
    <row r="294" spans="2:8" ht="15" customHeight="1">
      <c r="C294" s="387" t="s">
        <v>251</v>
      </c>
      <c r="D294" s="391" t="s">
        <v>253</v>
      </c>
      <c r="E294" s="391" t="s">
        <v>254</v>
      </c>
      <c r="F294" s="391" t="s">
        <v>255</v>
      </c>
      <c r="G294" s="397" t="s">
        <v>256</v>
      </c>
      <c r="H294" s="397" t="s">
        <v>257</v>
      </c>
    </row>
    <row r="295" spans="2:8" ht="15" customHeight="1">
      <c r="C295" s="386" t="s">
        <v>146</v>
      </c>
      <c r="D295" s="392">
        <v>300.2</v>
      </c>
      <c r="E295" s="392">
        <v>334.1</v>
      </c>
      <c r="F295" s="392">
        <v>329.6</v>
      </c>
      <c r="G295" s="398">
        <v>336.4</v>
      </c>
      <c r="H295" s="398">
        <v>323</v>
      </c>
    </row>
    <row r="296" spans="2:8" ht="15" customHeight="1">
      <c r="C296" s="386" t="s">
        <v>145</v>
      </c>
      <c r="D296" s="392">
        <v>608</v>
      </c>
      <c r="E296" s="392">
        <v>587</v>
      </c>
      <c r="F296" s="392">
        <v>622.38013448974948</v>
      </c>
      <c r="G296" s="398">
        <v>607.10096179310722</v>
      </c>
      <c r="H296" s="398">
        <v>594</v>
      </c>
    </row>
    <row r="297" spans="2:8" ht="15" customHeight="1"/>
    <row r="298" spans="2:8" ht="15" customHeight="1"/>
    <row r="299" spans="2:8" ht="15" customHeight="1"/>
    <row r="300" spans="2:8" ht="15" customHeight="1"/>
    <row r="301" spans="2:8" ht="15" customHeight="1"/>
    <row r="302" spans="2:8" ht="15" customHeight="1"/>
    <row r="303" spans="2:8" ht="15" customHeight="1"/>
    <row r="304" spans="2:8" ht="15" customHeight="1"/>
    <row r="305" spans="1:15" ht="15" customHeight="1"/>
    <row r="306" spans="1:15" ht="15" customHeight="1"/>
    <row r="307" spans="1:15" ht="15" customHeight="1"/>
    <row r="308" spans="1:15" ht="15" customHeight="1"/>
    <row r="309" spans="1:15" ht="15" customHeight="1">
      <c r="A309" s="54" t="s">
        <v>267</v>
      </c>
      <c r="E309" s="61"/>
    </row>
    <row r="310" spans="1:15" ht="15" customHeight="1">
      <c r="B310" s="382" t="s">
        <v>240</v>
      </c>
      <c r="O310" s="401" t="s">
        <v>36</v>
      </c>
    </row>
    <row r="311" spans="1:15" ht="15" customHeight="1">
      <c r="C311" s="383" t="s">
        <v>71</v>
      </c>
      <c r="D311" s="388">
        <v>1</v>
      </c>
      <c r="E311" s="388">
        <v>2</v>
      </c>
      <c r="F311" s="388">
        <v>3</v>
      </c>
      <c r="G311" s="388">
        <v>4</v>
      </c>
      <c r="H311" s="388">
        <v>5</v>
      </c>
      <c r="I311" s="388">
        <v>6</v>
      </c>
      <c r="J311" s="388">
        <v>7</v>
      </c>
      <c r="K311" s="388">
        <v>8</v>
      </c>
      <c r="L311" s="388">
        <v>9</v>
      </c>
      <c r="M311" s="388">
        <v>10</v>
      </c>
      <c r="N311" s="388">
        <v>11</v>
      </c>
      <c r="O311" s="388">
        <v>12</v>
      </c>
    </row>
    <row r="312" spans="1:15" ht="15" customHeight="1">
      <c r="C312" s="384" t="s">
        <v>147</v>
      </c>
      <c r="D312" s="389"/>
      <c r="E312" s="389"/>
      <c r="F312" s="389"/>
      <c r="G312" s="389"/>
      <c r="H312" s="389"/>
      <c r="I312" s="389"/>
      <c r="J312" s="389"/>
      <c r="K312" s="389"/>
      <c r="L312" s="389"/>
      <c r="M312" s="389"/>
      <c r="N312" s="389"/>
      <c r="O312" s="389"/>
    </row>
    <row r="313" spans="1:15" ht="15" customHeight="1">
      <c r="C313" s="384" t="s">
        <v>249</v>
      </c>
      <c r="D313" s="389">
        <v>7704</v>
      </c>
      <c r="E313" s="389">
        <v>7202</v>
      </c>
      <c r="F313" s="389">
        <v>6168</v>
      </c>
      <c r="G313" s="389">
        <v>6928.8888888888887</v>
      </c>
      <c r="H313" s="389">
        <v>5642</v>
      </c>
      <c r="I313" s="389">
        <v>8892</v>
      </c>
      <c r="J313" s="389">
        <v>4433.333333333333</v>
      </c>
      <c r="K313" s="389">
        <v>8080</v>
      </c>
      <c r="L313" s="389">
        <v>6525</v>
      </c>
      <c r="M313" s="389">
        <v>7838</v>
      </c>
      <c r="N313" s="389">
        <v>5701.25</v>
      </c>
      <c r="O313" s="389">
        <v>6780.0689655172409</v>
      </c>
    </row>
    <row r="314" spans="1:15" ht="15" customHeight="1">
      <c r="C314" s="384" t="s">
        <v>250</v>
      </c>
      <c r="D314" s="389">
        <v>3036.7142857142858</v>
      </c>
      <c r="E314" s="389">
        <v>3339.818181818182</v>
      </c>
      <c r="F314" s="389">
        <v>2699</v>
      </c>
      <c r="G314" s="389">
        <v>2973.6666666666665</v>
      </c>
      <c r="H314" s="389">
        <v>2898.7</v>
      </c>
      <c r="I314" s="389">
        <v>3181.3333333333335</v>
      </c>
      <c r="J314" s="389">
        <v>2761.5555555555557</v>
      </c>
      <c r="K314" s="389">
        <v>2653.7142857142858</v>
      </c>
      <c r="L314" s="389">
        <v>2592</v>
      </c>
      <c r="M314" s="389">
        <v>2675.1</v>
      </c>
      <c r="N314" s="389">
        <v>2787.75</v>
      </c>
      <c r="O314" s="389">
        <v>2645</v>
      </c>
    </row>
    <row r="315" spans="1:15" ht="15" customHeight="1">
      <c r="C315" s="384" t="s">
        <v>98</v>
      </c>
      <c r="D315" s="390">
        <v>10800</v>
      </c>
      <c r="E315" s="389">
        <v>10800</v>
      </c>
      <c r="F315" s="389">
        <v>10800</v>
      </c>
      <c r="G315" s="390">
        <v>10800</v>
      </c>
      <c r="H315" s="390">
        <v>5058.8235294117649</v>
      </c>
      <c r="I315" s="390">
        <v>7200</v>
      </c>
      <c r="J315" s="396" t="s">
        <v>268</v>
      </c>
      <c r="K315" s="390">
        <v>9936</v>
      </c>
      <c r="L315" s="390">
        <v>2333.3333333333335</v>
      </c>
      <c r="M315" s="390">
        <v>2338.0995475113123</v>
      </c>
      <c r="N315" s="390">
        <v>3137.9310344827591</v>
      </c>
      <c r="O315" s="390">
        <v>3006.8337129840543</v>
      </c>
    </row>
    <row r="316" spans="1:15" ht="15" customHeight="1">
      <c r="C316" s="384" t="s">
        <v>185</v>
      </c>
      <c r="D316" s="396" t="s">
        <v>268</v>
      </c>
      <c r="E316" s="389">
        <v>2142.8571428571431</v>
      </c>
      <c r="F316" s="396" t="s">
        <v>268</v>
      </c>
      <c r="G316" s="396" t="s">
        <v>268</v>
      </c>
      <c r="H316" s="390">
        <v>2142.8571428571427</v>
      </c>
      <c r="I316" s="396" t="s">
        <v>268</v>
      </c>
      <c r="J316" s="390">
        <v>2293.3333333333335</v>
      </c>
      <c r="K316" s="396" t="s">
        <v>268</v>
      </c>
      <c r="L316" s="396" t="s">
        <v>268</v>
      </c>
      <c r="M316" s="390">
        <v>2333.3333333333335</v>
      </c>
      <c r="N316" s="390">
        <v>2288.8888888888887</v>
      </c>
      <c r="O316" s="390">
        <v>2320.8333333333335</v>
      </c>
    </row>
    <row r="317" spans="1:15" ht="15" customHeight="1"/>
    <row r="318" spans="1:15" ht="15" customHeight="1"/>
    <row r="319" spans="1:15" ht="15" customHeight="1"/>
    <row r="320" spans="1:15" ht="15" customHeight="1"/>
    <row r="321" spans="2:8" ht="15" customHeight="1"/>
    <row r="322" spans="2:8" ht="15" customHeight="1"/>
    <row r="323" spans="2:8" ht="15" customHeight="1"/>
    <row r="324" spans="2:8" ht="15" customHeight="1"/>
    <row r="325" spans="2:8" ht="15" customHeight="1"/>
    <row r="326" spans="2:8" ht="15" customHeight="1"/>
    <row r="327" spans="2:8" ht="15" customHeight="1"/>
    <row r="328" spans="2:8" ht="15" customHeight="1"/>
    <row r="329" spans="2:8" ht="15" customHeight="1"/>
    <row r="330" spans="2:8" ht="15" customHeight="1"/>
    <row r="331" spans="2:8" ht="15" customHeight="1">
      <c r="B331" s="382" t="s">
        <v>100</v>
      </c>
      <c r="H331" s="399"/>
    </row>
    <row r="332" spans="2:8" ht="15" customHeight="1">
      <c r="C332" s="387" t="s">
        <v>251</v>
      </c>
      <c r="D332" s="391" t="s">
        <v>253</v>
      </c>
      <c r="E332" s="391" t="s">
        <v>254</v>
      </c>
      <c r="F332" s="391" t="s">
        <v>255</v>
      </c>
      <c r="G332" s="397" t="s">
        <v>256</v>
      </c>
      <c r="H332" s="397" t="s">
        <v>257</v>
      </c>
    </row>
    <row r="333" spans="2:8" ht="15" customHeight="1">
      <c r="C333" s="386" t="s">
        <v>262</v>
      </c>
      <c r="D333" s="392"/>
      <c r="E333" s="392">
        <v>122</v>
      </c>
      <c r="F333" s="392">
        <v>114</v>
      </c>
      <c r="G333" s="398">
        <v>126.41000000000001</v>
      </c>
      <c r="H333" s="398">
        <v>85</v>
      </c>
    </row>
    <row r="334" spans="2:8" ht="15" customHeight="1">
      <c r="C334" s="386" t="s">
        <v>145</v>
      </c>
      <c r="D334" s="392"/>
      <c r="E334" s="392">
        <v>6835</v>
      </c>
      <c r="F334" s="392">
        <v>2886.4912280701756</v>
      </c>
      <c r="G334" s="398">
        <v>3000.7910766553277</v>
      </c>
      <c r="H334" s="398">
        <v>2284</v>
      </c>
    </row>
    <row r="335" spans="2:8" ht="15" customHeight="1"/>
    <row r="336" spans="2:8" ht="15" customHeight="1"/>
    <row r="337" spans="1:15" ht="15" customHeight="1"/>
    <row r="338" spans="1:15" ht="15" customHeight="1"/>
    <row r="339" spans="1:15" ht="15" customHeight="1"/>
    <row r="340" spans="1:15" ht="15" customHeight="1"/>
    <row r="341" spans="1:15" ht="15" customHeight="1"/>
    <row r="342" spans="1:15" ht="15" customHeight="1"/>
    <row r="343" spans="1:15" ht="15" customHeight="1"/>
    <row r="344" spans="1:15" ht="15" customHeight="1"/>
    <row r="345" spans="1:15" ht="15" customHeight="1"/>
    <row r="346" spans="1:15" ht="15" customHeight="1"/>
    <row r="347" spans="1:15" ht="15" customHeight="1"/>
    <row r="348" spans="1:15" ht="15" customHeight="1">
      <c r="A348" s="54" t="s">
        <v>269</v>
      </c>
      <c r="F348" s="61"/>
    </row>
    <row r="349" spans="1:15" ht="15" customHeight="1">
      <c r="B349" s="382" t="s">
        <v>240</v>
      </c>
      <c r="O349" s="399" t="s">
        <v>36</v>
      </c>
    </row>
    <row r="350" spans="1:15" ht="15" customHeight="1">
      <c r="C350" s="383" t="s">
        <v>71</v>
      </c>
      <c r="D350" s="388">
        <v>1</v>
      </c>
      <c r="E350" s="388">
        <v>2</v>
      </c>
      <c r="F350" s="388">
        <v>3</v>
      </c>
      <c r="G350" s="388">
        <v>4</v>
      </c>
      <c r="H350" s="388">
        <v>5</v>
      </c>
      <c r="I350" s="388">
        <v>6</v>
      </c>
      <c r="J350" s="388">
        <v>7</v>
      </c>
      <c r="K350" s="388">
        <v>8</v>
      </c>
      <c r="L350" s="388">
        <v>9</v>
      </c>
      <c r="M350" s="388">
        <v>10</v>
      </c>
      <c r="N350" s="388">
        <v>11</v>
      </c>
      <c r="O350" s="388">
        <v>12</v>
      </c>
    </row>
    <row r="351" spans="1:15" ht="15" customHeight="1">
      <c r="C351" s="384" t="s">
        <v>147</v>
      </c>
      <c r="D351" s="389"/>
      <c r="E351" s="389"/>
      <c r="F351" s="389"/>
      <c r="G351" s="389"/>
      <c r="H351" s="389"/>
      <c r="I351" s="389"/>
      <c r="J351" s="389"/>
      <c r="K351" s="389"/>
      <c r="L351" s="389"/>
      <c r="M351" s="389"/>
      <c r="N351" s="389"/>
      <c r="O351" s="389"/>
    </row>
    <row r="352" spans="1:15" ht="15" customHeight="1">
      <c r="C352" s="384" t="s">
        <v>249</v>
      </c>
      <c r="D352" s="389">
        <v>9112</v>
      </c>
      <c r="E352" s="389">
        <v>8953</v>
      </c>
      <c r="F352" s="389">
        <v>8709</v>
      </c>
      <c r="G352" s="389">
        <v>8740</v>
      </c>
      <c r="H352" s="389">
        <v>9109</v>
      </c>
      <c r="I352" s="389">
        <v>10245</v>
      </c>
      <c r="J352" s="389">
        <v>5813</v>
      </c>
      <c r="K352" s="389">
        <v>6750</v>
      </c>
      <c r="L352" s="389">
        <v>6300</v>
      </c>
      <c r="M352" s="389">
        <v>10350</v>
      </c>
      <c r="N352" s="389">
        <v>8575</v>
      </c>
      <c r="O352" s="389">
        <v>9742</v>
      </c>
    </row>
    <row r="353" spans="3:15" ht="15" customHeight="1">
      <c r="C353" s="384" t="s">
        <v>250</v>
      </c>
      <c r="D353" s="389">
        <v>6966</v>
      </c>
      <c r="E353" s="389">
        <v>7919.3939393939399</v>
      </c>
      <c r="F353" s="389">
        <v>9096.6911764705892</v>
      </c>
      <c r="G353" s="389">
        <v>8321.9047619047615</v>
      </c>
      <c r="H353" s="389">
        <v>9363.8694638694633</v>
      </c>
      <c r="I353" s="389">
        <v>10558.666666666666</v>
      </c>
      <c r="J353" s="389">
        <v>9882.8571428571431</v>
      </c>
      <c r="K353" s="389">
        <v>13701.333333333334</v>
      </c>
      <c r="L353" s="389">
        <v>8725.1851851851843</v>
      </c>
      <c r="M353" s="389">
        <v>8602</v>
      </c>
      <c r="N353" s="389">
        <v>13932</v>
      </c>
      <c r="O353" s="389">
        <v>9296.2222222222226</v>
      </c>
    </row>
    <row r="354" spans="3:15" ht="15" customHeight="1">
      <c r="C354" s="384" t="s">
        <v>98</v>
      </c>
      <c r="D354" s="390">
        <v>9863.934426229509</v>
      </c>
      <c r="E354" s="389">
        <v>14067.777777777779</v>
      </c>
      <c r="F354" s="389">
        <v>12231</v>
      </c>
      <c r="G354" s="390">
        <v>10136.25</v>
      </c>
      <c r="H354" s="390">
        <v>12504.188481675394</v>
      </c>
      <c r="I354" s="390">
        <v>9964.5833333333339</v>
      </c>
      <c r="J354" s="390">
        <v>9750</v>
      </c>
      <c r="K354" s="390">
        <v>10368</v>
      </c>
      <c r="L354" s="390">
        <v>9750</v>
      </c>
      <c r="M354" s="390">
        <v>10030.90909090909</v>
      </c>
      <c r="N354" s="390">
        <v>9750</v>
      </c>
      <c r="O354" s="390">
        <v>9926.5714285714294</v>
      </c>
    </row>
    <row r="355" spans="3:15" ht="15" customHeight="1">
      <c r="C355" s="384" t="s">
        <v>185</v>
      </c>
      <c r="D355" s="390">
        <v>10368</v>
      </c>
      <c r="E355" s="389">
        <v>9621.8181818181802</v>
      </c>
      <c r="F355" s="389">
        <v>9909</v>
      </c>
      <c r="G355" s="390">
        <v>13723.972602739726</v>
      </c>
      <c r="H355" s="390">
        <v>14743.636363636362</v>
      </c>
      <c r="I355" s="390">
        <v>10059</v>
      </c>
      <c r="J355" s="390">
        <v>10368</v>
      </c>
      <c r="K355" s="390">
        <v>10079.245283018867</v>
      </c>
      <c r="L355" s="390">
        <v>10368</v>
      </c>
      <c r="M355" s="390">
        <v>20736</v>
      </c>
      <c r="N355" s="390">
        <v>9818.125</v>
      </c>
      <c r="O355" s="390">
        <v>15228</v>
      </c>
    </row>
    <row r="356" spans="3:15" ht="15" customHeight="1"/>
    <row r="357" spans="3:15" ht="15" customHeight="1"/>
    <row r="358" spans="3:15" ht="15" customHeight="1"/>
    <row r="359" spans="3:15" ht="15" customHeight="1"/>
    <row r="360" spans="3:15" ht="15" customHeight="1"/>
    <row r="361" spans="3:15" ht="15" customHeight="1"/>
    <row r="362" spans="3:15" ht="15" customHeight="1"/>
    <row r="363" spans="3:15" ht="15" customHeight="1"/>
    <row r="364" spans="3:15" ht="15" customHeight="1"/>
    <row r="365" spans="3:15" ht="15" customHeight="1"/>
    <row r="366" spans="3:15" ht="15" customHeight="1"/>
    <row r="367" spans="3:15" ht="15" customHeight="1"/>
    <row r="368" spans="3:15" ht="15" customHeight="1"/>
    <row r="369" spans="2:8" ht="15" customHeight="1"/>
    <row r="370" spans="2:8" ht="15" customHeight="1">
      <c r="B370" s="382" t="s">
        <v>100</v>
      </c>
      <c r="H370" s="399"/>
    </row>
    <row r="371" spans="2:8" ht="15" customHeight="1">
      <c r="C371" s="387" t="s">
        <v>251</v>
      </c>
      <c r="D371" s="391" t="s">
        <v>253</v>
      </c>
      <c r="E371" s="391" t="s">
        <v>254</v>
      </c>
      <c r="F371" s="391" t="s">
        <v>255</v>
      </c>
      <c r="G371" s="397" t="s">
        <v>256</v>
      </c>
      <c r="H371" s="397" t="s">
        <v>257</v>
      </c>
    </row>
    <row r="372" spans="2:8" ht="15" customHeight="1">
      <c r="C372" s="386" t="s">
        <v>262</v>
      </c>
      <c r="D372" s="392"/>
      <c r="E372" s="392">
        <v>38</v>
      </c>
      <c r="F372" s="392">
        <v>29.71</v>
      </c>
      <c r="G372" s="398">
        <v>22.82</v>
      </c>
      <c r="H372" s="398">
        <v>22.64</v>
      </c>
    </row>
    <row r="373" spans="2:8" ht="15" customHeight="1">
      <c r="C373" s="386" t="s">
        <v>145</v>
      </c>
      <c r="D373" s="392"/>
      <c r="E373" s="392">
        <v>8806</v>
      </c>
      <c r="F373" s="392">
        <v>9411.3093234601147</v>
      </c>
      <c r="G373" s="398">
        <v>11019.281332164768</v>
      </c>
      <c r="H373" s="398">
        <v>11868.197879858657</v>
      </c>
    </row>
    <row r="374" spans="2:8" ht="15" customHeight="1"/>
    <row r="375" spans="2:8" ht="15" customHeight="1"/>
    <row r="376" spans="2:8" ht="15" customHeight="1"/>
    <row r="377" spans="2:8" ht="15" customHeight="1"/>
    <row r="378" spans="2:8" ht="15" customHeight="1"/>
    <row r="379" spans="2:8" ht="15" customHeight="1"/>
    <row r="380" spans="2:8" ht="15" customHeight="1"/>
    <row r="381" spans="2:8" ht="15" customHeight="1"/>
    <row r="382" spans="2:8" ht="15" customHeight="1"/>
    <row r="383" spans="2:8" ht="15" customHeight="1"/>
    <row r="384" spans="2:8" ht="15" customHeight="1"/>
    <row r="385" spans="1:15" ht="15" customHeight="1"/>
    <row r="386" spans="1:15" ht="15" customHeight="1">
      <c r="A386" s="54" t="s">
        <v>270</v>
      </c>
      <c r="E386" s="61"/>
    </row>
    <row r="387" spans="1:15" ht="15" customHeight="1">
      <c r="B387" s="382" t="s">
        <v>240</v>
      </c>
      <c r="O387" s="401" t="s">
        <v>36</v>
      </c>
    </row>
    <row r="388" spans="1:15" ht="15" customHeight="1">
      <c r="C388" s="383" t="s">
        <v>71</v>
      </c>
      <c r="D388" s="388">
        <v>1</v>
      </c>
      <c r="E388" s="388">
        <v>2</v>
      </c>
      <c r="F388" s="388">
        <v>3</v>
      </c>
      <c r="G388" s="388">
        <v>4</v>
      </c>
      <c r="H388" s="388">
        <v>5</v>
      </c>
      <c r="I388" s="388">
        <v>6</v>
      </c>
      <c r="J388" s="388">
        <v>7</v>
      </c>
      <c r="K388" s="388">
        <v>8</v>
      </c>
      <c r="L388" s="388">
        <v>9</v>
      </c>
      <c r="M388" s="388">
        <v>10</v>
      </c>
      <c r="N388" s="388">
        <v>11</v>
      </c>
      <c r="O388" s="388">
        <v>12</v>
      </c>
    </row>
    <row r="389" spans="1:15" ht="15" customHeight="1">
      <c r="C389" s="384" t="s">
        <v>147</v>
      </c>
      <c r="D389" s="393"/>
      <c r="E389" s="393"/>
      <c r="F389" s="393"/>
      <c r="G389" s="393"/>
      <c r="H389" s="393"/>
      <c r="I389" s="393"/>
      <c r="J389" s="393"/>
      <c r="K389" s="393"/>
      <c r="L389" s="393"/>
      <c r="M389" s="393"/>
      <c r="N389" s="393"/>
      <c r="O389" s="393"/>
    </row>
    <row r="390" spans="1:15" ht="15" customHeight="1">
      <c r="C390" s="384" t="s">
        <v>249</v>
      </c>
      <c r="D390" s="393">
        <v>1882</v>
      </c>
      <c r="E390" s="393">
        <v>1847</v>
      </c>
      <c r="F390" s="393">
        <v>1863</v>
      </c>
      <c r="G390" s="393">
        <v>1871</v>
      </c>
      <c r="H390" s="393">
        <v>1879</v>
      </c>
      <c r="I390" s="393">
        <v>1895</v>
      </c>
      <c r="J390" s="393">
        <v>1905</v>
      </c>
      <c r="K390" s="393">
        <v>1793</v>
      </c>
      <c r="L390" s="393">
        <v>1702</v>
      </c>
      <c r="M390" s="393">
        <v>1783</v>
      </c>
      <c r="N390" s="393">
        <v>1657</v>
      </c>
      <c r="O390" s="393">
        <v>1675</v>
      </c>
    </row>
    <row r="391" spans="1:15" ht="15" customHeight="1">
      <c r="C391" s="384" t="s">
        <v>250</v>
      </c>
      <c r="D391" s="394">
        <v>1722.2208398133748</v>
      </c>
      <c r="E391" s="394">
        <v>1690.7314487632509</v>
      </c>
      <c r="F391" s="394">
        <v>1701.7521613832853</v>
      </c>
      <c r="G391" s="394">
        <v>1648.5463917525774</v>
      </c>
      <c r="H391" s="394">
        <v>1648.0564971751412</v>
      </c>
      <c r="I391" s="394">
        <v>1595.1967213114754</v>
      </c>
      <c r="J391" s="394">
        <v>1582.2235294117647</v>
      </c>
      <c r="K391" s="394">
        <v>1613.4816901408451</v>
      </c>
      <c r="L391" s="394">
        <v>1613.4722222222222</v>
      </c>
      <c r="M391" s="394">
        <v>1671.5670731707316</v>
      </c>
      <c r="N391" s="394">
        <v>1595.5961538461538</v>
      </c>
      <c r="O391" s="394">
        <v>1593.3131868131868</v>
      </c>
    </row>
    <row r="392" spans="1:15" ht="15" customHeight="1">
      <c r="C392" s="384" t="s">
        <v>98</v>
      </c>
      <c r="D392" s="395">
        <v>1520.7958115183246</v>
      </c>
      <c r="E392" s="394">
        <v>1546.9451476793249</v>
      </c>
      <c r="F392" s="394">
        <v>1543.7843137254902</v>
      </c>
      <c r="G392" s="395">
        <v>1561.3646209386281</v>
      </c>
      <c r="H392" s="395">
        <v>1561.06</v>
      </c>
      <c r="I392" s="395">
        <v>1591.4901960784314</v>
      </c>
      <c r="J392" s="395">
        <v>1588.5666555295688</v>
      </c>
      <c r="K392" s="395">
        <v>1547.1914893617022</v>
      </c>
      <c r="L392" s="395">
        <v>1491.1533052039383</v>
      </c>
      <c r="M392" s="395">
        <v>1601.0463576158941</v>
      </c>
      <c r="N392" s="395">
        <v>1534.0550458715597</v>
      </c>
      <c r="O392" s="395">
        <v>1543.9267605633802</v>
      </c>
    </row>
    <row r="393" spans="1:15" ht="15" customHeight="1">
      <c r="C393" s="384" t="s">
        <v>185</v>
      </c>
      <c r="D393" s="395">
        <v>1560.4272445820434</v>
      </c>
      <c r="E393" s="394">
        <v>1577.4782608695652</v>
      </c>
      <c r="F393" s="394">
        <v>1568.7704081632653</v>
      </c>
      <c r="G393" s="395">
        <v>1564.538860103627</v>
      </c>
      <c r="H393" s="395">
        <v>1561.0392670157069</v>
      </c>
      <c r="I393" s="395">
        <v>1465.3604531410917</v>
      </c>
      <c r="J393" s="395">
        <v>1355.5835486649441</v>
      </c>
      <c r="K393" s="395">
        <v>1480.058659217877</v>
      </c>
      <c r="L393" s="395">
        <v>1553.2520775623268</v>
      </c>
      <c r="M393" s="395">
        <v>1565.0227920227919</v>
      </c>
      <c r="N393" s="395">
        <v>1516.7912621359224</v>
      </c>
      <c r="O393" s="395">
        <v>1586.484962406015</v>
      </c>
    </row>
    <row r="394" spans="1:15" ht="15" customHeight="1"/>
    <row r="395" spans="1:15" ht="15" customHeight="1"/>
    <row r="396" spans="1:15" ht="15" customHeight="1"/>
    <row r="397" spans="1:15" ht="15" customHeight="1"/>
    <row r="398" spans="1:15" ht="15" customHeight="1"/>
    <row r="399" spans="1:15" ht="15" customHeight="1"/>
    <row r="400" spans="1:15" ht="15" customHeight="1"/>
    <row r="401" spans="2:8" ht="15" customHeight="1"/>
    <row r="402" spans="2:8" ht="15" customHeight="1"/>
    <row r="403" spans="2:8" ht="15" customHeight="1"/>
    <row r="404" spans="2:8" ht="15" customHeight="1"/>
    <row r="405" spans="2:8" ht="15" customHeight="1"/>
    <row r="406" spans="2:8" ht="15" customHeight="1"/>
    <row r="407" spans="2:8" ht="15" customHeight="1"/>
    <row r="408" spans="2:8" ht="15" customHeight="1">
      <c r="B408" s="382" t="s">
        <v>100</v>
      </c>
      <c r="H408" s="399"/>
    </row>
    <row r="409" spans="2:8" ht="15" customHeight="1">
      <c r="C409" s="387" t="s">
        <v>251</v>
      </c>
      <c r="D409" s="391" t="s">
        <v>253</v>
      </c>
      <c r="E409" s="391" t="s">
        <v>254</v>
      </c>
      <c r="F409" s="391" t="s">
        <v>255</v>
      </c>
      <c r="G409" s="397" t="s">
        <v>256</v>
      </c>
      <c r="H409" s="397" t="s">
        <v>257</v>
      </c>
    </row>
    <row r="410" spans="2:8" ht="15" customHeight="1">
      <c r="C410" s="386" t="s">
        <v>262</v>
      </c>
      <c r="D410" s="392"/>
      <c r="E410" s="392">
        <v>2386</v>
      </c>
      <c r="F410" s="392">
        <v>4275.5</v>
      </c>
      <c r="G410" s="398">
        <v>3466.7</v>
      </c>
      <c r="H410" s="398">
        <v>4695</v>
      </c>
    </row>
    <row r="411" spans="2:8" ht="15" customHeight="1">
      <c r="C411" s="386" t="s">
        <v>145</v>
      </c>
      <c r="D411" s="392"/>
      <c r="E411" s="392">
        <v>1792</v>
      </c>
      <c r="F411" s="392">
        <v>1636.7409659688926</v>
      </c>
      <c r="G411" s="398">
        <v>1553.7554446591857</v>
      </c>
      <c r="H411" s="398">
        <v>1527</v>
      </c>
    </row>
    <row r="412" spans="2:8" ht="15" customHeight="1"/>
    <row r="413" spans="2:8" ht="15" customHeight="1"/>
    <row r="414" spans="2:8" ht="15" customHeight="1"/>
    <row r="415" spans="2:8" ht="15" customHeight="1"/>
    <row r="416" spans="2:8" ht="15" customHeight="1"/>
    <row r="417" spans="1:15" ht="15" customHeight="1"/>
    <row r="418" spans="1:15" ht="15" customHeight="1"/>
    <row r="419" spans="1:15" ht="15" customHeight="1"/>
    <row r="420" spans="1:15" ht="15" customHeight="1"/>
    <row r="421" spans="1:15" ht="15" customHeight="1"/>
    <row r="422" spans="1:15" ht="15" customHeight="1"/>
    <row r="423" spans="1:15" ht="15" customHeight="1"/>
    <row r="424" spans="1:15" ht="15" customHeight="1"/>
    <row r="425" spans="1:15" ht="15" customHeight="1">
      <c r="A425" s="54" t="s">
        <v>271</v>
      </c>
      <c r="F425" s="61"/>
    </row>
    <row r="426" spans="1:15" ht="15" customHeight="1">
      <c r="B426" s="382" t="s">
        <v>240</v>
      </c>
      <c r="O426" s="399" t="s">
        <v>36</v>
      </c>
    </row>
    <row r="427" spans="1:15" ht="15" customHeight="1">
      <c r="C427" s="383" t="s">
        <v>71</v>
      </c>
      <c r="D427" s="388">
        <v>1</v>
      </c>
      <c r="E427" s="388">
        <v>2</v>
      </c>
      <c r="F427" s="388">
        <v>3</v>
      </c>
      <c r="G427" s="388">
        <v>4</v>
      </c>
      <c r="H427" s="388">
        <v>5</v>
      </c>
      <c r="I427" s="388">
        <v>6</v>
      </c>
      <c r="J427" s="388">
        <v>7</v>
      </c>
      <c r="K427" s="388">
        <v>8</v>
      </c>
      <c r="L427" s="388">
        <v>9</v>
      </c>
      <c r="M427" s="388">
        <v>10</v>
      </c>
      <c r="N427" s="388">
        <v>11</v>
      </c>
      <c r="O427" s="388">
        <v>12</v>
      </c>
    </row>
    <row r="428" spans="1:15" ht="15" customHeight="1">
      <c r="C428" s="384" t="s">
        <v>147</v>
      </c>
      <c r="D428" s="393"/>
      <c r="E428" s="393"/>
      <c r="F428" s="393"/>
      <c r="G428" s="393"/>
      <c r="H428" s="393"/>
      <c r="I428" s="393"/>
      <c r="J428" s="393"/>
      <c r="K428" s="393"/>
      <c r="L428" s="393"/>
      <c r="M428" s="393"/>
      <c r="N428" s="393"/>
      <c r="O428" s="393"/>
    </row>
    <row r="429" spans="1:15" ht="15" customHeight="1">
      <c r="C429" s="384" t="s">
        <v>249</v>
      </c>
      <c r="D429" s="393">
        <v>794</v>
      </c>
      <c r="E429" s="393">
        <v>798</v>
      </c>
      <c r="F429" s="393">
        <v>796</v>
      </c>
      <c r="G429" s="393">
        <v>773</v>
      </c>
      <c r="H429" s="393">
        <v>748</v>
      </c>
      <c r="I429" s="393">
        <v>637</v>
      </c>
      <c r="J429" s="393">
        <v>724</v>
      </c>
      <c r="K429" s="393">
        <v>742</v>
      </c>
      <c r="L429" s="393">
        <v>670</v>
      </c>
      <c r="M429" s="393">
        <v>760</v>
      </c>
      <c r="N429" s="393">
        <v>758</v>
      </c>
      <c r="O429" s="393">
        <v>727</v>
      </c>
    </row>
    <row r="430" spans="1:15" ht="15" customHeight="1">
      <c r="C430" s="384" t="s">
        <v>250</v>
      </c>
      <c r="D430" s="394">
        <v>724.23709369024857</v>
      </c>
      <c r="E430" s="394">
        <v>725.82857142857142</v>
      </c>
      <c r="F430" s="394">
        <v>727.64397905759165</v>
      </c>
      <c r="G430" s="394">
        <v>729.79695431472078</v>
      </c>
      <c r="H430" s="394">
        <v>782.19792542753021</v>
      </c>
      <c r="I430" s="394">
        <v>806.26865671641792</v>
      </c>
      <c r="J430" s="394">
        <v>809.2</v>
      </c>
      <c r="K430" s="394">
        <v>616.56716417910445</v>
      </c>
      <c r="L430" s="394">
        <v>810</v>
      </c>
      <c r="M430" s="394">
        <v>782</v>
      </c>
      <c r="N430" s="394">
        <v>748.78571428571433</v>
      </c>
      <c r="O430" s="394">
        <v>740.49689440993791</v>
      </c>
    </row>
    <row r="431" spans="1:15" ht="15" customHeight="1">
      <c r="C431" s="384" t="s">
        <v>98</v>
      </c>
      <c r="D431" s="395">
        <v>744.85981308411215</v>
      </c>
      <c r="E431" s="394">
        <v>741.34751773049641</v>
      </c>
      <c r="F431" s="394">
        <v>744.1322314049587</v>
      </c>
      <c r="G431" s="395">
        <v>730.1351351351351</v>
      </c>
      <c r="H431" s="395">
        <v>805.33333333333337</v>
      </c>
      <c r="I431" s="395">
        <v>806.17142857142858</v>
      </c>
      <c r="J431" s="395">
        <v>808.06451612903231</v>
      </c>
      <c r="K431" s="395">
        <v>805.56756756756761</v>
      </c>
      <c r="L431" s="395">
        <v>807.29166666666663</v>
      </c>
      <c r="M431" s="395">
        <v>808.07692307692309</v>
      </c>
      <c r="N431" s="395">
        <v>801.10701107011073</v>
      </c>
      <c r="O431" s="395">
        <v>797.03435804701633</v>
      </c>
    </row>
    <row r="432" spans="1:15" ht="15" customHeight="1">
      <c r="C432" s="384" t="s">
        <v>185</v>
      </c>
      <c r="D432" s="395">
        <v>755.14018691588785</v>
      </c>
      <c r="E432" s="394">
        <v>750.87209302325584</v>
      </c>
      <c r="F432" s="394">
        <v>753.62493958434027</v>
      </c>
      <c r="G432" s="395">
        <v>755.04587155963304</v>
      </c>
      <c r="H432" s="395">
        <v>782.35294117647061</v>
      </c>
      <c r="I432" s="395">
        <v>800</v>
      </c>
      <c r="J432" s="395">
        <v>800</v>
      </c>
      <c r="K432" s="395">
        <v>800</v>
      </c>
      <c r="L432" s="395">
        <v>800</v>
      </c>
      <c r="M432" s="395">
        <v>743.75</v>
      </c>
      <c r="N432" s="395">
        <v>726.07526881720435</v>
      </c>
      <c r="O432" s="395">
        <v>751.02909865152583</v>
      </c>
    </row>
    <row r="433" spans="2:8" ht="15" customHeight="1"/>
    <row r="434" spans="2:8" ht="15" customHeight="1"/>
    <row r="435" spans="2:8" ht="15" customHeight="1"/>
    <row r="436" spans="2:8" ht="15" customHeight="1"/>
    <row r="437" spans="2:8" ht="15" customHeight="1"/>
    <row r="438" spans="2:8" ht="15" customHeight="1"/>
    <row r="439" spans="2:8" ht="15" customHeight="1"/>
    <row r="440" spans="2:8" ht="15" customHeight="1"/>
    <row r="441" spans="2:8" ht="15" customHeight="1"/>
    <row r="442" spans="2:8" ht="15" customHeight="1"/>
    <row r="443" spans="2:8" ht="15" customHeight="1"/>
    <row r="444" spans="2:8" ht="15" customHeight="1"/>
    <row r="445" spans="2:8" ht="15" customHeight="1"/>
    <row r="446" spans="2:8" ht="15" customHeight="1"/>
    <row r="447" spans="2:8" ht="15" customHeight="1">
      <c r="B447" s="382" t="s">
        <v>100</v>
      </c>
      <c r="H447" s="399"/>
    </row>
    <row r="448" spans="2:8" ht="15" customHeight="1">
      <c r="C448" s="387" t="s">
        <v>251</v>
      </c>
      <c r="D448" s="391" t="s">
        <v>253</v>
      </c>
      <c r="E448" s="391" t="s">
        <v>254</v>
      </c>
      <c r="F448" s="391" t="s">
        <v>255</v>
      </c>
      <c r="G448" s="397" t="s">
        <v>256</v>
      </c>
      <c r="H448" s="397" t="s">
        <v>257</v>
      </c>
    </row>
    <row r="449" spans="3:8" ht="15" customHeight="1">
      <c r="C449" s="386" t="s">
        <v>262</v>
      </c>
      <c r="D449" s="392"/>
      <c r="E449" s="392">
        <v>3992</v>
      </c>
      <c r="F449" s="392">
        <v>4172.7</v>
      </c>
      <c r="G449" s="398">
        <v>2951.2</v>
      </c>
      <c r="H449" s="398">
        <v>3064</v>
      </c>
    </row>
    <row r="450" spans="3:8" ht="15" customHeight="1">
      <c r="C450" s="386" t="s">
        <v>145</v>
      </c>
      <c r="D450" s="392"/>
      <c r="E450" s="392">
        <v>747</v>
      </c>
      <c r="F450" s="392">
        <v>744.43070434011554</v>
      </c>
      <c r="G450" s="398">
        <v>774.74451070750888</v>
      </c>
      <c r="H450" s="398">
        <v>750</v>
      </c>
    </row>
    <row r="451" spans="3:8" ht="15" customHeight="1"/>
    <row r="452" spans="3:8" ht="15" customHeight="1"/>
    <row r="453" spans="3:8" ht="15" customHeight="1"/>
    <row r="454" spans="3:8" ht="15" customHeight="1"/>
    <row r="455" spans="3:8" ht="15" customHeight="1"/>
    <row r="456" spans="3:8" ht="15" customHeight="1"/>
    <row r="457" spans="3:8" ht="15" customHeight="1"/>
    <row r="458" spans="3:8" ht="15" customHeight="1"/>
    <row r="459" spans="3:8" ht="15" customHeight="1"/>
    <row r="460" spans="3:8" ht="15" customHeight="1"/>
    <row r="461" spans="3:8" ht="15" customHeight="1"/>
    <row r="462" spans="3:8" ht="15" customHeight="1"/>
    <row r="463" spans="3:8" ht="15" customHeight="1"/>
    <row r="464" spans="3:8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</sheetData>
  <phoneticPr fontId="2"/>
  <printOptions horizontalCentered="1"/>
  <pageMargins left="0.59055118110236227" right="0.19685039370078741" top="0.59055118110236227" bottom="0.39370078740157483" header="0.31496062992125984" footer="0.23622047244094488"/>
  <pageSetup paperSize="9" fitToWidth="1" fitToHeight="1" orientation="portrait"/>
  <headerFooter>
    <oddHeader>&amp;L&amp;14 ４　道内産きのこ類の流通状況</oddHeader>
    <oddFooter>&amp;C－&amp;P  －</oddFooter>
  </headerFooter>
  <rowBreaks count="5" manualBreakCount="5">
    <brk id="77" max="14" man="1"/>
    <brk id="154" max="14" man="1"/>
    <brk id="231" max="14" man="1"/>
    <brk id="308" max="14" man="1"/>
    <brk id="385" max="14" man="1"/>
  </rowBreaks>
  <drawing r:id="rId1"/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T40"/>
  <sheetViews>
    <sheetView view="pageBreakPreview" zoomScale="106" zoomScaleSheetLayoutView="106" workbookViewId="0">
      <selection activeCell="D5" sqref="D5:D40"/>
    </sheetView>
  </sheetViews>
  <sheetFormatPr defaultRowHeight="13.5"/>
  <cols>
    <col min="1" max="1" width="8.625" style="402" customWidth="1"/>
    <col min="2" max="2" width="12.625" style="402" customWidth="1"/>
    <col min="3" max="3" width="10.25" style="402" customWidth="1"/>
    <col min="4" max="4" width="13.625" style="402" customWidth="1"/>
    <col min="5" max="7" width="12.625" style="402" customWidth="1"/>
    <col min="8" max="8" width="13.625" style="402" customWidth="1"/>
    <col min="9" max="11" width="12.625" style="402" customWidth="1"/>
    <col min="12" max="12" width="13.625" style="402" customWidth="1"/>
    <col min="13" max="14" width="10.625" style="402" customWidth="1"/>
    <col min="15" max="18" width="12.625" style="402" customWidth="1"/>
    <col min="19" max="19" width="11.625" style="402" customWidth="1"/>
    <col min="20" max="20" width="5.5" style="402" customWidth="1"/>
    <col min="21" max="16384" width="9" style="402" customWidth="1"/>
  </cols>
  <sheetData>
    <row r="1" spans="1:20" ht="23.25" customHeight="1">
      <c r="A1" s="403" t="s">
        <v>272</v>
      </c>
      <c r="B1" s="405" t="s">
        <v>175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</row>
    <row r="2" spans="1:20" ht="19.5" customHeight="1">
      <c r="A2" s="404"/>
      <c r="B2" s="406" t="s">
        <v>273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25"/>
    </row>
    <row r="3" spans="1:20" ht="15" customHeight="1">
      <c r="A3" s="404"/>
      <c r="B3" s="407"/>
      <c r="C3" s="412" t="s">
        <v>259</v>
      </c>
      <c r="D3" s="415" t="s">
        <v>274</v>
      </c>
      <c r="E3" s="418" t="s">
        <v>275</v>
      </c>
      <c r="F3" s="421" t="s">
        <v>276</v>
      </c>
      <c r="G3" s="421" t="s">
        <v>277</v>
      </c>
      <c r="H3" s="421" t="s">
        <v>215</v>
      </c>
      <c r="I3" s="421" t="s">
        <v>32</v>
      </c>
      <c r="J3" s="421" t="s">
        <v>56</v>
      </c>
      <c r="K3" s="421" t="s">
        <v>25</v>
      </c>
      <c r="L3" s="421" t="s">
        <v>278</v>
      </c>
      <c r="M3" s="421" t="s">
        <v>172</v>
      </c>
      <c r="N3" s="421" t="s">
        <v>206</v>
      </c>
      <c r="O3" s="421" t="s">
        <v>81</v>
      </c>
      <c r="P3" s="421" t="s">
        <v>279</v>
      </c>
      <c r="Q3" s="421" t="s">
        <v>280</v>
      </c>
      <c r="R3" s="421" t="s">
        <v>174</v>
      </c>
      <c r="S3" s="421" t="s">
        <v>183</v>
      </c>
    </row>
    <row r="4" spans="1:20" ht="18" customHeight="1">
      <c r="A4" s="404"/>
      <c r="B4" s="408" t="s">
        <v>103</v>
      </c>
      <c r="C4" s="413"/>
      <c r="D4" s="416"/>
      <c r="E4" s="419"/>
      <c r="F4" s="422"/>
      <c r="G4" s="422"/>
      <c r="H4" s="422"/>
      <c r="I4" s="422"/>
      <c r="J4" s="422"/>
      <c r="K4" s="422"/>
      <c r="L4" s="424"/>
      <c r="M4" s="424"/>
      <c r="N4" s="424"/>
      <c r="O4" s="424"/>
      <c r="P4" s="424"/>
      <c r="Q4" s="424"/>
      <c r="R4" s="424"/>
      <c r="S4" s="424"/>
    </row>
    <row r="5" spans="1:20" ht="24.95" customHeight="1">
      <c r="A5" s="404"/>
      <c r="B5" s="409" t="s">
        <v>190</v>
      </c>
      <c r="C5" s="414" t="s">
        <v>11</v>
      </c>
      <c r="D5" s="417">
        <v>1349623.9</v>
      </c>
      <c r="E5" s="420">
        <v>83432</v>
      </c>
      <c r="F5" s="423">
        <v>98872.7</v>
      </c>
      <c r="G5" s="423">
        <v>18100.2</v>
      </c>
      <c r="H5" s="423">
        <v>540027.4</v>
      </c>
      <c r="I5" s="423">
        <v>3909</v>
      </c>
      <c r="J5" s="423">
        <v>89162.5</v>
      </c>
      <c r="K5" s="423">
        <v>17710.8</v>
      </c>
      <c r="L5" s="423">
        <v>58318.6</v>
      </c>
      <c r="M5" s="423" t="s">
        <v>303</v>
      </c>
      <c r="N5" s="423" t="s">
        <v>303</v>
      </c>
      <c r="O5" s="423">
        <v>30632</v>
      </c>
      <c r="P5" s="423">
        <v>100074.9</v>
      </c>
      <c r="Q5" s="423">
        <v>91177.7</v>
      </c>
      <c r="R5" s="423">
        <v>218206.1</v>
      </c>
      <c r="S5" s="423" t="s">
        <v>303</v>
      </c>
    </row>
    <row r="6" spans="1:20" ht="24.95" customHeight="1">
      <c r="A6" s="404"/>
      <c r="B6" s="410"/>
      <c r="C6" s="414" t="s">
        <v>74</v>
      </c>
      <c r="D6" s="417">
        <v>724</v>
      </c>
      <c r="E6" s="420">
        <v>695</v>
      </c>
      <c r="F6" s="423">
        <v>807</v>
      </c>
      <c r="G6" s="423">
        <v>712</v>
      </c>
      <c r="H6" s="423">
        <v>632</v>
      </c>
      <c r="I6" s="423">
        <v>803</v>
      </c>
      <c r="J6" s="423">
        <v>773</v>
      </c>
      <c r="K6" s="423">
        <v>456</v>
      </c>
      <c r="L6" s="423">
        <v>715</v>
      </c>
      <c r="M6" s="423" t="s">
        <v>303</v>
      </c>
      <c r="N6" s="423" t="s">
        <v>303</v>
      </c>
      <c r="O6" s="423">
        <v>882</v>
      </c>
      <c r="P6" s="423">
        <v>734</v>
      </c>
      <c r="Q6" s="423">
        <v>932</v>
      </c>
      <c r="R6" s="423">
        <v>813</v>
      </c>
      <c r="S6" s="423" t="s">
        <v>303</v>
      </c>
    </row>
    <row r="7" spans="1:20" ht="24.95" customHeight="1">
      <c r="A7" s="404"/>
      <c r="B7" s="410"/>
      <c r="C7" s="414" t="s">
        <v>281</v>
      </c>
      <c r="D7" s="417">
        <v>976643</v>
      </c>
      <c r="E7" s="420">
        <v>57985</v>
      </c>
      <c r="F7" s="423">
        <v>79830</v>
      </c>
      <c r="G7" s="423">
        <v>12885</v>
      </c>
      <c r="H7" s="423">
        <v>341106</v>
      </c>
      <c r="I7" s="423">
        <v>3138</v>
      </c>
      <c r="J7" s="423">
        <v>68958</v>
      </c>
      <c r="K7" s="423">
        <v>8085</v>
      </c>
      <c r="L7" s="423">
        <v>41725</v>
      </c>
      <c r="M7" s="423" t="s">
        <v>303</v>
      </c>
      <c r="N7" s="423" t="s">
        <v>303</v>
      </c>
      <c r="O7" s="423">
        <v>27009</v>
      </c>
      <c r="P7" s="423">
        <v>73490</v>
      </c>
      <c r="Q7" s="423">
        <v>84962</v>
      </c>
      <c r="R7" s="423">
        <v>177470</v>
      </c>
      <c r="S7" s="423" t="s">
        <v>303</v>
      </c>
    </row>
    <row r="8" spans="1:20" ht="24.95" customHeight="1">
      <c r="A8" s="404"/>
      <c r="B8" s="409" t="s">
        <v>205</v>
      </c>
      <c r="C8" s="414" t="s">
        <v>11</v>
      </c>
      <c r="D8" s="417">
        <v>675670.77999999991</v>
      </c>
      <c r="E8" s="420">
        <v>19</v>
      </c>
      <c r="F8" s="423">
        <v>56293</v>
      </c>
      <c r="G8" s="423">
        <v>56</v>
      </c>
      <c r="H8" s="423">
        <v>89</v>
      </c>
      <c r="I8" s="423" t="s">
        <v>303</v>
      </c>
      <c r="J8" s="423">
        <v>72201.2</v>
      </c>
      <c r="K8" s="423">
        <v>10</v>
      </c>
      <c r="L8" s="423">
        <v>546049.57999999996</v>
      </c>
      <c r="M8" s="423" t="s">
        <v>303</v>
      </c>
      <c r="N8" s="423" t="s">
        <v>303</v>
      </c>
      <c r="O8" s="423" t="s">
        <v>303</v>
      </c>
      <c r="P8" s="423">
        <v>893</v>
      </c>
      <c r="Q8" s="423" t="s">
        <v>303</v>
      </c>
      <c r="R8" s="423" t="s">
        <v>303</v>
      </c>
      <c r="S8" s="423">
        <v>60</v>
      </c>
    </row>
    <row r="9" spans="1:20" ht="24.95" customHeight="1">
      <c r="A9" s="404"/>
      <c r="B9" s="410"/>
      <c r="C9" s="414" t="s">
        <v>74</v>
      </c>
      <c r="D9" s="417">
        <v>381</v>
      </c>
      <c r="E9" s="420">
        <v>1386</v>
      </c>
      <c r="F9" s="423">
        <v>321</v>
      </c>
      <c r="G9" s="423">
        <v>1085</v>
      </c>
      <c r="H9" s="423">
        <v>566</v>
      </c>
      <c r="I9" s="423" t="s">
        <v>303</v>
      </c>
      <c r="J9" s="423">
        <v>469</v>
      </c>
      <c r="K9" s="423">
        <v>524</v>
      </c>
      <c r="L9" s="423">
        <v>375</v>
      </c>
      <c r="M9" s="423" t="s">
        <v>303</v>
      </c>
      <c r="N9" s="423" t="s">
        <v>303</v>
      </c>
      <c r="O9" s="423" t="s">
        <v>303</v>
      </c>
      <c r="P9" s="423">
        <v>719</v>
      </c>
      <c r="Q9" s="423" t="s">
        <v>303</v>
      </c>
      <c r="R9" s="423" t="s">
        <v>303</v>
      </c>
      <c r="S9" s="423">
        <v>433</v>
      </c>
    </row>
    <row r="10" spans="1:20" ht="24.95" customHeight="1">
      <c r="A10" s="404"/>
      <c r="B10" s="410"/>
      <c r="C10" s="414" t="s">
        <v>281</v>
      </c>
      <c r="D10" s="417">
        <v>257385</v>
      </c>
      <c r="E10" s="420">
        <v>26</v>
      </c>
      <c r="F10" s="423">
        <v>18079</v>
      </c>
      <c r="G10" s="423">
        <v>61</v>
      </c>
      <c r="H10" s="423">
        <v>50</v>
      </c>
      <c r="I10" s="423" t="s">
        <v>303</v>
      </c>
      <c r="J10" s="423">
        <v>33883</v>
      </c>
      <c r="K10" s="423">
        <v>5</v>
      </c>
      <c r="L10" s="423">
        <v>204613</v>
      </c>
      <c r="M10" s="423" t="s">
        <v>303</v>
      </c>
      <c r="N10" s="423" t="s">
        <v>303</v>
      </c>
      <c r="O10" s="423" t="s">
        <v>303</v>
      </c>
      <c r="P10" s="423">
        <v>642</v>
      </c>
      <c r="Q10" s="423" t="s">
        <v>303</v>
      </c>
      <c r="R10" s="423" t="s">
        <v>303</v>
      </c>
      <c r="S10" s="423">
        <v>26</v>
      </c>
    </row>
    <row r="11" spans="1:20" ht="24.95" customHeight="1">
      <c r="A11" s="404"/>
      <c r="B11" s="409" t="s">
        <v>207</v>
      </c>
      <c r="C11" s="414" t="s">
        <v>11</v>
      </c>
      <c r="D11" s="417">
        <v>1294855.2599999998</v>
      </c>
      <c r="E11" s="420">
        <v>37</v>
      </c>
      <c r="F11" s="423">
        <v>17235</v>
      </c>
      <c r="G11" s="423">
        <v>2.44</v>
      </c>
      <c r="H11" s="423">
        <v>115</v>
      </c>
      <c r="I11" s="423" t="s">
        <v>303</v>
      </c>
      <c r="J11" s="423">
        <v>400</v>
      </c>
      <c r="K11" s="423" t="s">
        <v>303</v>
      </c>
      <c r="L11" s="423">
        <v>1217028.8199999998</v>
      </c>
      <c r="M11" s="423" t="s">
        <v>303</v>
      </c>
      <c r="N11" s="423" t="s">
        <v>303</v>
      </c>
      <c r="O11" s="423">
        <v>59655</v>
      </c>
      <c r="P11" s="423">
        <v>382</v>
      </c>
      <c r="Q11" s="423" t="s">
        <v>303</v>
      </c>
      <c r="R11" s="423" t="s">
        <v>303</v>
      </c>
      <c r="S11" s="423" t="s">
        <v>303</v>
      </c>
    </row>
    <row r="12" spans="1:20" ht="24.95" customHeight="1">
      <c r="A12" s="404"/>
      <c r="B12" s="410"/>
      <c r="C12" s="414" t="s">
        <v>74</v>
      </c>
      <c r="D12" s="417">
        <v>294</v>
      </c>
      <c r="E12" s="420">
        <v>1058</v>
      </c>
      <c r="F12" s="423">
        <v>322</v>
      </c>
      <c r="G12" s="423">
        <v>1239</v>
      </c>
      <c r="H12" s="423">
        <v>477</v>
      </c>
      <c r="I12" s="423" t="s">
        <v>303</v>
      </c>
      <c r="J12" s="423">
        <v>324</v>
      </c>
      <c r="K12" s="423" t="s">
        <v>303</v>
      </c>
      <c r="L12" s="423">
        <v>295</v>
      </c>
      <c r="M12" s="423" t="s">
        <v>303</v>
      </c>
      <c r="N12" s="423" t="s">
        <v>303</v>
      </c>
      <c r="O12" s="423">
        <v>254</v>
      </c>
      <c r="P12" s="423">
        <v>257</v>
      </c>
      <c r="Q12" s="423" t="s">
        <v>303</v>
      </c>
      <c r="R12" s="423" t="s">
        <v>303</v>
      </c>
      <c r="S12" s="423" t="s">
        <v>303</v>
      </c>
    </row>
    <row r="13" spans="1:20" ht="24.95" customHeight="1">
      <c r="A13" s="404"/>
      <c r="B13" s="410"/>
      <c r="C13" s="414" t="s">
        <v>281</v>
      </c>
      <c r="D13" s="417">
        <v>380561</v>
      </c>
      <c r="E13" s="420">
        <v>39</v>
      </c>
      <c r="F13" s="423">
        <v>5553</v>
      </c>
      <c r="G13" s="423">
        <v>3</v>
      </c>
      <c r="H13" s="423">
        <v>55</v>
      </c>
      <c r="I13" s="423" t="s">
        <v>303</v>
      </c>
      <c r="J13" s="423">
        <v>130</v>
      </c>
      <c r="K13" s="423" t="s">
        <v>303</v>
      </c>
      <c r="L13" s="423">
        <v>359504</v>
      </c>
      <c r="M13" s="423" t="s">
        <v>303</v>
      </c>
      <c r="N13" s="423" t="s">
        <v>303</v>
      </c>
      <c r="O13" s="423">
        <v>15179</v>
      </c>
      <c r="P13" s="423">
        <v>98</v>
      </c>
      <c r="Q13" s="423" t="s">
        <v>303</v>
      </c>
      <c r="R13" s="423" t="s">
        <v>303</v>
      </c>
      <c r="S13" s="423" t="s">
        <v>303</v>
      </c>
    </row>
    <row r="14" spans="1:20" ht="24.95" customHeight="1">
      <c r="A14" s="404"/>
      <c r="B14" s="409" t="s">
        <v>188</v>
      </c>
      <c r="C14" s="414" t="s">
        <v>11</v>
      </c>
      <c r="D14" s="417">
        <v>10346.799999999999</v>
      </c>
      <c r="E14" s="420" t="s">
        <v>303</v>
      </c>
      <c r="F14" s="423" t="s">
        <v>303</v>
      </c>
      <c r="G14" s="423" t="s">
        <v>303</v>
      </c>
      <c r="H14" s="423">
        <v>6718</v>
      </c>
      <c r="I14" s="423" t="s">
        <v>303</v>
      </c>
      <c r="J14" s="423">
        <v>455.8</v>
      </c>
      <c r="K14" s="423" t="s">
        <v>303</v>
      </c>
      <c r="L14" s="423">
        <v>592</v>
      </c>
      <c r="M14" s="423" t="s">
        <v>303</v>
      </c>
      <c r="N14" s="423" t="s">
        <v>303</v>
      </c>
      <c r="O14" s="423" t="s">
        <v>303</v>
      </c>
      <c r="P14" s="423">
        <v>2581</v>
      </c>
      <c r="Q14" s="423" t="s">
        <v>303</v>
      </c>
      <c r="R14" s="423" t="s">
        <v>303</v>
      </c>
      <c r="S14" s="423" t="s">
        <v>303</v>
      </c>
    </row>
    <row r="15" spans="1:20" ht="24.95" customHeight="1">
      <c r="A15" s="404"/>
      <c r="B15" s="410"/>
      <c r="C15" s="414" t="s">
        <v>74</v>
      </c>
      <c r="D15" s="417">
        <v>897</v>
      </c>
      <c r="E15" s="420" t="s">
        <v>303</v>
      </c>
      <c r="F15" s="423" t="s">
        <v>303</v>
      </c>
      <c r="G15" s="423" t="s">
        <v>303</v>
      </c>
      <c r="H15" s="423">
        <v>1013</v>
      </c>
      <c r="I15" s="423" t="s">
        <v>303</v>
      </c>
      <c r="J15" s="423">
        <v>809</v>
      </c>
      <c r="K15" s="423" t="s">
        <v>303</v>
      </c>
      <c r="L15" s="423">
        <v>613</v>
      </c>
      <c r="M15" s="423" t="s">
        <v>303</v>
      </c>
      <c r="N15" s="423" t="s">
        <v>303</v>
      </c>
      <c r="O15" s="423" t="s">
        <v>303</v>
      </c>
      <c r="P15" s="423">
        <v>677</v>
      </c>
      <c r="Q15" s="423" t="s">
        <v>303</v>
      </c>
      <c r="R15" s="423" t="s">
        <v>303</v>
      </c>
      <c r="S15" s="423" t="s">
        <v>303</v>
      </c>
    </row>
    <row r="16" spans="1:20" ht="24.95" customHeight="1">
      <c r="A16" s="404"/>
      <c r="B16" s="410"/>
      <c r="C16" s="414" t="s">
        <v>281</v>
      </c>
      <c r="D16" s="417">
        <v>9286</v>
      </c>
      <c r="E16" s="420" t="s">
        <v>303</v>
      </c>
      <c r="F16" s="423" t="s">
        <v>303</v>
      </c>
      <c r="G16" s="423" t="s">
        <v>303</v>
      </c>
      <c r="H16" s="423">
        <v>6806</v>
      </c>
      <c r="I16" s="423" t="s">
        <v>303</v>
      </c>
      <c r="J16" s="423">
        <v>369</v>
      </c>
      <c r="K16" s="423" t="s">
        <v>303</v>
      </c>
      <c r="L16" s="423">
        <v>363</v>
      </c>
      <c r="M16" s="423" t="s">
        <v>303</v>
      </c>
      <c r="N16" s="423" t="s">
        <v>303</v>
      </c>
      <c r="O16" s="423" t="s">
        <v>303</v>
      </c>
      <c r="P16" s="423">
        <v>1748</v>
      </c>
      <c r="Q16" s="423" t="s">
        <v>303</v>
      </c>
      <c r="R16" s="423" t="s">
        <v>303</v>
      </c>
      <c r="S16" s="423" t="s">
        <v>303</v>
      </c>
    </row>
    <row r="17" spans="1:19" ht="24.95" customHeight="1">
      <c r="A17" s="404"/>
      <c r="B17" s="409" t="s">
        <v>208</v>
      </c>
      <c r="C17" s="414" t="s">
        <v>11</v>
      </c>
      <c r="D17" s="417">
        <v>31257.05</v>
      </c>
      <c r="E17" s="420">
        <v>9191.75</v>
      </c>
      <c r="F17" s="423">
        <v>19457.599999999999</v>
      </c>
      <c r="G17" s="423" t="s">
        <v>303</v>
      </c>
      <c r="H17" s="423">
        <v>84.7</v>
      </c>
      <c r="I17" s="423" t="s">
        <v>303</v>
      </c>
      <c r="J17" s="423">
        <v>2</v>
      </c>
      <c r="K17" s="423" t="s">
        <v>303</v>
      </c>
      <c r="L17" s="423">
        <v>1861.2</v>
      </c>
      <c r="M17" s="423" t="s">
        <v>303</v>
      </c>
      <c r="N17" s="423" t="s">
        <v>303</v>
      </c>
      <c r="O17" s="423" t="s">
        <v>303</v>
      </c>
      <c r="P17" s="423">
        <v>655.8</v>
      </c>
      <c r="Q17" s="423" t="s">
        <v>303</v>
      </c>
      <c r="R17" s="423">
        <v>4</v>
      </c>
      <c r="S17" s="423" t="s">
        <v>303</v>
      </c>
    </row>
    <row r="18" spans="1:19" ht="24.95" customHeight="1">
      <c r="A18" s="404"/>
      <c r="B18" s="410"/>
      <c r="C18" s="414" t="s">
        <v>74</v>
      </c>
      <c r="D18" s="417">
        <v>1264</v>
      </c>
      <c r="E18" s="420">
        <v>1232</v>
      </c>
      <c r="F18" s="423">
        <v>1294</v>
      </c>
      <c r="G18" s="423" t="s">
        <v>303</v>
      </c>
      <c r="H18" s="423">
        <v>1090</v>
      </c>
      <c r="I18" s="423" t="s">
        <v>303</v>
      </c>
      <c r="J18" s="423" t="s">
        <v>303</v>
      </c>
      <c r="K18" s="423" t="s">
        <v>303</v>
      </c>
      <c r="L18" s="423">
        <v>1370</v>
      </c>
      <c r="M18" s="423" t="s">
        <v>303</v>
      </c>
      <c r="N18" s="423" t="s">
        <v>303</v>
      </c>
      <c r="O18" s="423" t="s">
        <v>303</v>
      </c>
      <c r="P18" s="423">
        <v>537</v>
      </c>
      <c r="Q18" s="423" t="s">
        <v>303</v>
      </c>
      <c r="R18" s="423">
        <v>1650</v>
      </c>
      <c r="S18" s="423" t="s">
        <v>303</v>
      </c>
    </row>
    <row r="19" spans="1:19" ht="24.95" customHeight="1">
      <c r="A19" s="404"/>
      <c r="B19" s="410"/>
      <c r="C19" s="414" t="s">
        <v>281</v>
      </c>
      <c r="D19" s="417">
        <v>39508</v>
      </c>
      <c r="E19" s="420">
        <v>11323</v>
      </c>
      <c r="F19" s="423">
        <v>25184</v>
      </c>
      <c r="G19" s="423" t="s">
        <v>303</v>
      </c>
      <c r="H19" s="423">
        <v>92</v>
      </c>
      <c r="I19" s="423" t="s">
        <v>303</v>
      </c>
      <c r="J19" s="423" t="s">
        <v>303</v>
      </c>
      <c r="K19" s="423" t="s">
        <v>303</v>
      </c>
      <c r="L19" s="423">
        <v>2549</v>
      </c>
      <c r="M19" s="423" t="s">
        <v>303</v>
      </c>
      <c r="N19" s="423" t="s">
        <v>303</v>
      </c>
      <c r="O19" s="423" t="s">
        <v>303</v>
      </c>
      <c r="P19" s="423">
        <v>352</v>
      </c>
      <c r="Q19" s="423" t="s">
        <v>303</v>
      </c>
      <c r="R19" s="423">
        <v>7</v>
      </c>
      <c r="S19" s="423" t="s">
        <v>303</v>
      </c>
    </row>
    <row r="20" spans="1:19" ht="24.95" customHeight="1">
      <c r="A20" s="404"/>
      <c r="B20" s="409" t="s">
        <v>209</v>
      </c>
      <c r="C20" s="414" t="s">
        <v>11</v>
      </c>
      <c r="D20" s="417">
        <v>999905.81</v>
      </c>
      <c r="E20" s="420">
        <v>163.1</v>
      </c>
      <c r="F20" s="423">
        <v>3270</v>
      </c>
      <c r="G20" s="423">
        <v>435</v>
      </c>
      <c r="H20" s="423">
        <v>754009.5</v>
      </c>
      <c r="I20" s="423" t="s">
        <v>303</v>
      </c>
      <c r="J20" s="423">
        <v>195.8</v>
      </c>
      <c r="K20" s="423">
        <v>9842</v>
      </c>
      <c r="L20" s="423">
        <v>231648.77</v>
      </c>
      <c r="M20" s="423" t="s">
        <v>303</v>
      </c>
      <c r="N20" s="423" t="s">
        <v>303</v>
      </c>
      <c r="O20" s="423" t="s">
        <v>303</v>
      </c>
      <c r="P20" s="423">
        <v>267</v>
      </c>
      <c r="Q20" s="423">
        <v>74.64</v>
      </c>
      <c r="R20" s="423" t="s">
        <v>303</v>
      </c>
      <c r="S20" s="423" t="s">
        <v>303</v>
      </c>
    </row>
    <row r="21" spans="1:19" ht="24.95" customHeight="1">
      <c r="A21" s="404"/>
      <c r="B21" s="410"/>
      <c r="C21" s="414" t="s">
        <v>74</v>
      </c>
      <c r="D21" s="417">
        <v>648</v>
      </c>
      <c r="E21" s="420">
        <v>2551</v>
      </c>
      <c r="F21" s="423">
        <v>957</v>
      </c>
      <c r="G21" s="423">
        <v>1271</v>
      </c>
      <c r="H21" s="423">
        <v>660</v>
      </c>
      <c r="I21" s="423" t="s">
        <v>303</v>
      </c>
      <c r="J21" s="423">
        <v>533</v>
      </c>
      <c r="K21" s="423">
        <v>326</v>
      </c>
      <c r="L21" s="423">
        <v>616</v>
      </c>
      <c r="M21" s="423" t="s">
        <v>303</v>
      </c>
      <c r="N21" s="423" t="s">
        <v>303</v>
      </c>
      <c r="O21" s="423" t="s">
        <v>303</v>
      </c>
      <c r="P21" s="423">
        <v>1124</v>
      </c>
      <c r="Q21" s="423">
        <v>1909</v>
      </c>
      <c r="R21" s="423" t="s">
        <v>303</v>
      </c>
      <c r="S21" s="423" t="s">
        <v>303</v>
      </c>
    </row>
    <row r="22" spans="1:19" ht="24.95" customHeight="1">
      <c r="A22" s="404"/>
      <c r="B22" s="410"/>
      <c r="C22" s="414" t="s">
        <v>281</v>
      </c>
      <c r="D22" s="417">
        <v>647822</v>
      </c>
      <c r="E22" s="420">
        <v>416</v>
      </c>
      <c r="F22" s="423">
        <v>3129</v>
      </c>
      <c r="G22" s="423">
        <v>553</v>
      </c>
      <c r="H22" s="423">
        <v>497318</v>
      </c>
      <c r="I22" s="423" t="s">
        <v>303</v>
      </c>
      <c r="J22" s="423">
        <v>104</v>
      </c>
      <c r="K22" s="423">
        <v>3208</v>
      </c>
      <c r="L22" s="423">
        <v>142652</v>
      </c>
      <c r="M22" s="423" t="s">
        <v>303</v>
      </c>
      <c r="N22" s="423" t="s">
        <v>303</v>
      </c>
      <c r="O22" s="423" t="s">
        <v>303</v>
      </c>
      <c r="P22" s="423">
        <v>300</v>
      </c>
      <c r="Q22" s="423">
        <v>143</v>
      </c>
      <c r="R22" s="423" t="s">
        <v>303</v>
      </c>
      <c r="S22" s="423" t="s">
        <v>303</v>
      </c>
    </row>
    <row r="23" spans="1:19" ht="24.95" customHeight="1">
      <c r="A23" s="404"/>
      <c r="B23" s="409" t="s">
        <v>157</v>
      </c>
      <c r="C23" s="414" t="s">
        <v>11</v>
      </c>
      <c r="D23" s="417">
        <v>1324397</v>
      </c>
      <c r="E23" s="420" t="s">
        <v>303</v>
      </c>
      <c r="F23" s="423">
        <v>117825</v>
      </c>
      <c r="G23" s="423">
        <v>3</v>
      </c>
      <c r="H23" s="423">
        <v>1205295</v>
      </c>
      <c r="I23" s="423" t="s">
        <v>303</v>
      </c>
      <c r="J23" s="423" t="s">
        <v>303</v>
      </c>
      <c r="K23" s="423" t="s">
        <v>303</v>
      </c>
      <c r="L23" s="423">
        <v>1071</v>
      </c>
      <c r="M23" s="423" t="s">
        <v>303</v>
      </c>
      <c r="N23" s="423" t="s">
        <v>303</v>
      </c>
      <c r="O23" s="423" t="s">
        <v>303</v>
      </c>
      <c r="P23" s="423">
        <v>203</v>
      </c>
      <c r="Q23" s="423" t="s">
        <v>303</v>
      </c>
      <c r="R23" s="423" t="s">
        <v>303</v>
      </c>
      <c r="S23" s="423" t="s">
        <v>303</v>
      </c>
    </row>
    <row r="24" spans="1:19" ht="24.95" customHeight="1">
      <c r="A24" s="404"/>
      <c r="B24" s="410"/>
      <c r="C24" s="414" t="s">
        <v>74</v>
      </c>
      <c r="D24" s="417">
        <v>574</v>
      </c>
      <c r="E24" s="420" t="s">
        <v>303</v>
      </c>
      <c r="F24" s="423">
        <v>637</v>
      </c>
      <c r="G24" s="423">
        <v>1620</v>
      </c>
      <c r="H24" s="423">
        <v>568</v>
      </c>
      <c r="I24" s="423" t="s">
        <v>303</v>
      </c>
      <c r="J24" s="423" t="s">
        <v>303</v>
      </c>
      <c r="K24" s="423" t="s">
        <v>303</v>
      </c>
      <c r="L24" s="423">
        <v>660</v>
      </c>
      <c r="M24" s="423" t="s">
        <v>303</v>
      </c>
      <c r="N24" s="423" t="s">
        <v>303</v>
      </c>
      <c r="O24" s="423" t="s">
        <v>303</v>
      </c>
      <c r="P24" s="423">
        <v>553</v>
      </c>
      <c r="Q24" s="423" t="s">
        <v>303</v>
      </c>
      <c r="R24" s="423" t="s">
        <v>303</v>
      </c>
      <c r="S24" s="423" t="s">
        <v>303</v>
      </c>
    </row>
    <row r="25" spans="1:19" ht="24.95" customHeight="1">
      <c r="A25" s="404"/>
      <c r="B25" s="410"/>
      <c r="C25" s="414" t="s">
        <v>281</v>
      </c>
      <c r="D25" s="417">
        <v>760625</v>
      </c>
      <c r="E25" s="420" t="s">
        <v>303</v>
      </c>
      <c r="F25" s="423">
        <v>75105</v>
      </c>
      <c r="G25" s="423">
        <v>5</v>
      </c>
      <c r="H25" s="423">
        <v>684696</v>
      </c>
      <c r="I25" s="423" t="s">
        <v>303</v>
      </c>
      <c r="J25" s="423" t="s">
        <v>303</v>
      </c>
      <c r="K25" s="423" t="s">
        <v>303</v>
      </c>
      <c r="L25" s="423">
        <v>707</v>
      </c>
      <c r="M25" s="423" t="s">
        <v>303</v>
      </c>
      <c r="N25" s="423" t="s">
        <v>303</v>
      </c>
      <c r="O25" s="423" t="s">
        <v>303</v>
      </c>
      <c r="P25" s="423">
        <v>112</v>
      </c>
      <c r="Q25" s="423" t="s">
        <v>303</v>
      </c>
      <c r="R25" s="423" t="s">
        <v>303</v>
      </c>
      <c r="S25" s="423" t="s">
        <v>303</v>
      </c>
    </row>
    <row r="26" spans="1:19" ht="24.95" customHeight="1">
      <c r="A26" s="404"/>
      <c r="B26" s="409" t="s">
        <v>211</v>
      </c>
      <c r="C26" s="414" t="s">
        <v>11</v>
      </c>
      <c r="D26" s="417">
        <v>323474.30000000005</v>
      </c>
      <c r="E26" s="420" t="s">
        <v>303</v>
      </c>
      <c r="F26" s="423">
        <v>1405.2</v>
      </c>
      <c r="G26" s="423">
        <v>15</v>
      </c>
      <c r="H26" s="423">
        <v>321843.60000000003</v>
      </c>
      <c r="I26" s="423" t="s">
        <v>303</v>
      </c>
      <c r="J26" s="423" t="s">
        <v>303</v>
      </c>
      <c r="K26" s="423" t="s">
        <v>303</v>
      </c>
      <c r="L26" s="423">
        <v>210.5</v>
      </c>
      <c r="M26" s="423" t="s">
        <v>303</v>
      </c>
      <c r="N26" s="423" t="s">
        <v>303</v>
      </c>
      <c r="O26" s="423" t="s">
        <v>303</v>
      </c>
      <c r="P26" s="423" t="s">
        <v>303</v>
      </c>
      <c r="Q26" s="423" t="s">
        <v>303</v>
      </c>
      <c r="R26" s="423" t="s">
        <v>303</v>
      </c>
      <c r="S26" s="423" t="s">
        <v>303</v>
      </c>
    </row>
    <row r="27" spans="1:19" ht="24.95" customHeight="1">
      <c r="A27" s="404"/>
      <c r="B27" s="410"/>
      <c r="C27" s="414" t="s">
        <v>74</v>
      </c>
      <c r="D27" s="417">
        <v>594</v>
      </c>
      <c r="E27" s="420" t="s">
        <v>303</v>
      </c>
      <c r="F27" s="423">
        <v>788</v>
      </c>
      <c r="G27" s="423">
        <v>1127</v>
      </c>
      <c r="H27" s="423">
        <v>593</v>
      </c>
      <c r="I27" s="423" t="s">
        <v>303</v>
      </c>
      <c r="J27" s="423" t="s">
        <v>303</v>
      </c>
      <c r="K27" s="423" t="s">
        <v>303</v>
      </c>
      <c r="L27" s="423">
        <v>776</v>
      </c>
      <c r="M27" s="423" t="s">
        <v>303</v>
      </c>
      <c r="N27" s="423" t="s">
        <v>303</v>
      </c>
      <c r="O27" s="423" t="s">
        <v>303</v>
      </c>
      <c r="P27" s="423" t="s">
        <v>303</v>
      </c>
      <c r="Q27" s="423" t="s">
        <v>303</v>
      </c>
      <c r="R27" s="423" t="s">
        <v>303</v>
      </c>
      <c r="S27" s="423" t="s">
        <v>303</v>
      </c>
    </row>
    <row r="28" spans="1:19" ht="24.95" customHeight="1">
      <c r="A28" s="404"/>
      <c r="B28" s="410"/>
      <c r="C28" s="414" t="s">
        <v>281</v>
      </c>
      <c r="D28" s="417">
        <v>192262</v>
      </c>
      <c r="E28" s="420" t="s">
        <v>303</v>
      </c>
      <c r="F28" s="423">
        <v>1108</v>
      </c>
      <c r="G28" s="423">
        <v>17</v>
      </c>
      <c r="H28" s="423">
        <v>190974</v>
      </c>
      <c r="I28" s="423" t="s">
        <v>303</v>
      </c>
      <c r="J28" s="423" t="s">
        <v>303</v>
      </c>
      <c r="K28" s="423" t="s">
        <v>303</v>
      </c>
      <c r="L28" s="423">
        <v>163</v>
      </c>
      <c r="M28" s="423" t="s">
        <v>303</v>
      </c>
      <c r="N28" s="423" t="s">
        <v>303</v>
      </c>
      <c r="O28" s="423" t="s">
        <v>303</v>
      </c>
      <c r="P28" s="423" t="s">
        <v>303</v>
      </c>
      <c r="Q28" s="423" t="s">
        <v>303</v>
      </c>
      <c r="R28" s="423" t="s">
        <v>303</v>
      </c>
      <c r="S28" s="423" t="s">
        <v>303</v>
      </c>
    </row>
    <row r="29" spans="1:19" ht="24.95" customHeight="1">
      <c r="A29" s="404"/>
      <c r="B29" s="409" t="s">
        <v>282</v>
      </c>
      <c r="C29" s="414" t="s">
        <v>11</v>
      </c>
      <c r="D29" s="417">
        <v>85.36</v>
      </c>
      <c r="E29" s="420" t="s">
        <v>303</v>
      </c>
      <c r="F29" s="423" t="s">
        <v>303</v>
      </c>
      <c r="G29" s="423" t="s">
        <v>303</v>
      </c>
      <c r="H29" s="423" t="s">
        <v>303</v>
      </c>
      <c r="I29" s="423" t="s">
        <v>303</v>
      </c>
      <c r="J29" s="423" t="s">
        <v>303</v>
      </c>
      <c r="K29" s="423" t="s">
        <v>303</v>
      </c>
      <c r="L29" s="423" t="s">
        <v>303</v>
      </c>
      <c r="M29" s="423" t="s">
        <v>303</v>
      </c>
      <c r="N29" s="423" t="s">
        <v>303</v>
      </c>
      <c r="O29" s="423" t="s">
        <v>303</v>
      </c>
      <c r="P29" s="423">
        <v>85.36</v>
      </c>
      <c r="Q29" s="423" t="s">
        <v>303</v>
      </c>
      <c r="R29" s="423" t="s">
        <v>303</v>
      </c>
      <c r="S29" s="423" t="s">
        <v>303</v>
      </c>
    </row>
    <row r="30" spans="1:19" ht="24.95" customHeight="1">
      <c r="A30" s="404"/>
      <c r="B30" s="410"/>
      <c r="C30" s="414" t="s">
        <v>74</v>
      </c>
      <c r="D30" s="417">
        <v>2284</v>
      </c>
      <c r="E30" s="420" t="s">
        <v>303</v>
      </c>
      <c r="F30" s="423" t="s">
        <v>303</v>
      </c>
      <c r="G30" s="423" t="s">
        <v>303</v>
      </c>
      <c r="H30" s="423" t="s">
        <v>303</v>
      </c>
      <c r="I30" s="423" t="s">
        <v>303</v>
      </c>
      <c r="J30" s="423" t="s">
        <v>303</v>
      </c>
      <c r="K30" s="423" t="s">
        <v>303</v>
      </c>
      <c r="L30" s="423" t="s">
        <v>303</v>
      </c>
      <c r="M30" s="423" t="s">
        <v>303</v>
      </c>
      <c r="N30" s="423" t="s">
        <v>303</v>
      </c>
      <c r="O30" s="423" t="s">
        <v>303</v>
      </c>
      <c r="P30" s="423">
        <v>2284</v>
      </c>
      <c r="Q30" s="423" t="s">
        <v>303</v>
      </c>
      <c r="R30" s="423" t="s">
        <v>303</v>
      </c>
      <c r="S30" s="423" t="s">
        <v>303</v>
      </c>
    </row>
    <row r="31" spans="1:19" ht="24.95" customHeight="1">
      <c r="A31" s="404"/>
      <c r="B31" s="410"/>
      <c r="C31" s="414" t="s">
        <v>281</v>
      </c>
      <c r="D31" s="417">
        <v>195</v>
      </c>
      <c r="E31" s="420" t="s">
        <v>303</v>
      </c>
      <c r="F31" s="423" t="s">
        <v>303</v>
      </c>
      <c r="G31" s="423" t="s">
        <v>303</v>
      </c>
      <c r="H31" s="423" t="s">
        <v>303</v>
      </c>
      <c r="I31" s="423" t="s">
        <v>303</v>
      </c>
      <c r="J31" s="423" t="s">
        <v>303</v>
      </c>
      <c r="K31" s="423" t="s">
        <v>303</v>
      </c>
      <c r="L31" s="423" t="s">
        <v>303</v>
      </c>
      <c r="M31" s="423" t="s">
        <v>303</v>
      </c>
      <c r="N31" s="423" t="s">
        <v>303</v>
      </c>
      <c r="O31" s="423" t="s">
        <v>303</v>
      </c>
      <c r="P31" s="423">
        <v>195</v>
      </c>
      <c r="Q31" s="423" t="s">
        <v>303</v>
      </c>
      <c r="R31" s="423" t="s">
        <v>303</v>
      </c>
      <c r="S31" s="423" t="s">
        <v>303</v>
      </c>
    </row>
    <row r="32" spans="1:19" ht="24.95" customHeight="1">
      <c r="A32" s="404"/>
      <c r="B32" s="409" t="s">
        <v>226</v>
      </c>
      <c r="C32" s="414" t="s">
        <v>11</v>
      </c>
      <c r="D32" s="417">
        <v>22.64</v>
      </c>
      <c r="E32" s="420" t="s">
        <v>303</v>
      </c>
      <c r="F32" s="423" t="s">
        <v>303</v>
      </c>
      <c r="G32" s="423" t="s">
        <v>303</v>
      </c>
      <c r="H32" s="423">
        <v>14</v>
      </c>
      <c r="I32" s="423" t="s">
        <v>303</v>
      </c>
      <c r="J32" s="423" t="s">
        <v>303</v>
      </c>
      <c r="K32" s="423" t="s">
        <v>303</v>
      </c>
      <c r="L32" s="423" t="s">
        <v>303</v>
      </c>
      <c r="M32" s="423" t="s">
        <v>303</v>
      </c>
      <c r="N32" s="423" t="s">
        <v>303</v>
      </c>
      <c r="O32" s="423" t="s">
        <v>303</v>
      </c>
      <c r="P32" s="423">
        <v>8.64</v>
      </c>
      <c r="Q32" s="423" t="s">
        <v>303</v>
      </c>
      <c r="R32" s="423" t="s">
        <v>303</v>
      </c>
      <c r="S32" s="423" t="s">
        <v>303</v>
      </c>
    </row>
    <row r="33" spans="1:19" ht="24.95" customHeight="1">
      <c r="A33" s="404"/>
      <c r="B33" s="410"/>
      <c r="C33" s="414" t="s">
        <v>74</v>
      </c>
      <c r="D33" s="417">
        <v>11868</v>
      </c>
      <c r="E33" s="420" t="s">
        <v>303</v>
      </c>
      <c r="F33" s="423" t="s">
        <v>303</v>
      </c>
      <c r="G33" s="423" t="s">
        <v>303</v>
      </c>
      <c r="H33" s="423">
        <v>13284</v>
      </c>
      <c r="I33" s="423" t="s">
        <v>303</v>
      </c>
      <c r="J33" s="423" t="s">
        <v>303</v>
      </c>
      <c r="K33" s="423" t="s">
        <v>303</v>
      </c>
      <c r="L33" s="423" t="s">
        <v>303</v>
      </c>
      <c r="M33" s="423" t="s">
        <v>303</v>
      </c>
      <c r="N33" s="423" t="s">
        <v>303</v>
      </c>
      <c r="O33" s="423" t="s">
        <v>303</v>
      </c>
      <c r="P33" s="423">
        <v>9574</v>
      </c>
      <c r="Q33" s="423" t="s">
        <v>303</v>
      </c>
      <c r="R33" s="423" t="s">
        <v>303</v>
      </c>
      <c r="S33" s="423" t="s">
        <v>303</v>
      </c>
    </row>
    <row r="34" spans="1:19" ht="24.95" customHeight="1">
      <c r="A34" s="404"/>
      <c r="B34" s="410"/>
      <c r="C34" s="414" t="s">
        <v>281</v>
      </c>
      <c r="D34" s="417">
        <v>269</v>
      </c>
      <c r="E34" s="420" t="s">
        <v>303</v>
      </c>
      <c r="F34" s="423" t="s">
        <v>303</v>
      </c>
      <c r="G34" s="423" t="s">
        <v>303</v>
      </c>
      <c r="H34" s="423">
        <v>186</v>
      </c>
      <c r="I34" s="423" t="s">
        <v>303</v>
      </c>
      <c r="J34" s="423" t="s">
        <v>303</v>
      </c>
      <c r="K34" s="423" t="s">
        <v>303</v>
      </c>
      <c r="L34" s="423" t="s">
        <v>303</v>
      </c>
      <c r="M34" s="423" t="s">
        <v>303</v>
      </c>
      <c r="N34" s="423" t="s">
        <v>303</v>
      </c>
      <c r="O34" s="423" t="s">
        <v>303</v>
      </c>
      <c r="P34" s="423">
        <v>83</v>
      </c>
      <c r="Q34" s="423" t="s">
        <v>303</v>
      </c>
      <c r="R34" s="423" t="s">
        <v>303</v>
      </c>
      <c r="S34" s="423" t="s">
        <v>303</v>
      </c>
    </row>
    <row r="35" spans="1:19" ht="24.95" customHeight="1">
      <c r="A35" s="404"/>
      <c r="B35" s="409" t="s">
        <v>28</v>
      </c>
      <c r="C35" s="414" t="s">
        <v>11</v>
      </c>
      <c r="D35" s="417">
        <v>4694.8</v>
      </c>
      <c r="E35" s="420" t="s">
        <v>303</v>
      </c>
      <c r="F35" s="423">
        <v>4</v>
      </c>
      <c r="G35" s="423">
        <v>54.8</v>
      </c>
      <c r="H35" s="423">
        <v>862</v>
      </c>
      <c r="I35" s="423" t="s">
        <v>303</v>
      </c>
      <c r="J35" s="423">
        <v>143</v>
      </c>
      <c r="K35" s="423" t="s">
        <v>303</v>
      </c>
      <c r="L35" s="423">
        <v>3631</v>
      </c>
      <c r="M35" s="423" t="s">
        <v>303</v>
      </c>
      <c r="N35" s="423" t="s">
        <v>303</v>
      </c>
      <c r="O35" s="423" t="s">
        <v>303</v>
      </c>
      <c r="P35" s="423" t="s">
        <v>303</v>
      </c>
      <c r="Q35" s="423" t="s">
        <v>303</v>
      </c>
      <c r="R35" s="423" t="s">
        <v>303</v>
      </c>
      <c r="S35" s="423" t="s">
        <v>303</v>
      </c>
    </row>
    <row r="36" spans="1:19" ht="24.95" customHeight="1">
      <c r="A36" s="404"/>
      <c r="B36" s="410"/>
      <c r="C36" s="414" t="s">
        <v>74</v>
      </c>
      <c r="D36" s="417">
        <v>1527</v>
      </c>
      <c r="E36" s="420" t="s">
        <v>303</v>
      </c>
      <c r="F36" s="423">
        <v>2106</v>
      </c>
      <c r="G36" s="423">
        <v>607</v>
      </c>
      <c r="H36" s="423">
        <v>1664</v>
      </c>
      <c r="I36" s="423" t="s">
        <v>303</v>
      </c>
      <c r="J36" s="423">
        <v>677</v>
      </c>
      <c r="K36" s="423" t="s">
        <v>303</v>
      </c>
      <c r="L36" s="423">
        <v>1542</v>
      </c>
      <c r="M36" s="423" t="s">
        <v>303</v>
      </c>
      <c r="N36" s="423" t="s">
        <v>303</v>
      </c>
      <c r="O36" s="423" t="s">
        <v>303</v>
      </c>
      <c r="P36" s="423" t="s">
        <v>303</v>
      </c>
      <c r="Q36" s="423" t="s">
        <v>303</v>
      </c>
      <c r="R36" s="423" t="s">
        <v>303</v>
      </c>
      <c r="S36" s="423" t="s">
        <v>303</v>
      </c>
    </row>
    <row r="37" spans="1:19" ht="24.95" customHeight="1">
      <c r="A37" s="404"/>
      <c r="B37" s="410"/>
      <c r="C37" s="414" t="s">
        <v>281</v>
      </c>
      <c r="D37" s="417">
        <v>7171</v>
      </c>
      <c r="E37" s="420" t="s">
        <v>303</v>
      </c>
      <c r="F37" s="423">
        <v>8</v>
      </c>
      <c r="G37" s="423">
        <v>33</v>
      </c>
      <c r="H37" s="423">
        <v>1434</v>
      </c>
      <c r="I37" s="423" t="s">
        <v>303</v>
      </c>
      <c r="J37" s="423">
        <v>97</v>
      </c>
      <c r="K37" s="423" t="s">
        <v>303</v>
      </c>
      <c r="L37" s="423">
        <v>5598</v>
      </c>
      <c r="M37" s="423" t="s">
        <v>303</v>
      </c>
      <c r="N37" s="423" t="s">
        <v>303</v>
      </c>
      <c r="O37" s="423" t="s">
        <v>303</v>
      </c>
      <c r="P37" s="423" t="s">
        <v>303</v>
      </c>
      <c r="Q37" s="423" t="s">
        <v>303</v>
      </c>
      <c r="R37" s="423" t="s">
        <v>303</v>
      </c>
      <c r="S37" s="423" t="s">
        <v>303</v>
      </c>
    </row>
    <row r="38" spans="1:19" ht="24.95" customHeight="1">
      <c r="A38" s="404"/>
      <c r="B38" s="409" t="s">
        <v>235</v>
      </c>
      <c r="C38" s="414" t="s">
        <v>11</v>
      </c>
      <c r="D38" s="417">
        <v>3064.4</v>
      </c>
      <c r="E38" s="420" t="s">
        <v>303</v>
      </c>
      <c r="F38" s="423" t="s">
        <v>303</v>
      </c>
      <c r="G38" s="423" t="s">
        <v>303</v>
      </c>
      <c r="H38" s="423" t="s">
        <v>303</v>
      </c>
      <c r="I38" s="423" t="s">
        <v>303</v>
      </c>
      <c r="J38" s="423" t="s">
        <v>303</v>
      </c>
      <c r="K38" s="423" t="s">
        <v>303</v>
      </c>
      <c r="L38" s="423">
        <v>3064.4</v>
      </c>
      <c r="M38" s="423" t="s">
        <v>303</v>
      </c>
      <c r="N38" s="423" t="s">
        <v>303</v>
      </c>
      <c r="O38" s="423" t="s">
        <v>303</v>
      </c>
      <c r="P38" s="423" t="s">
        <v>303</v>
      </c>
      <c r="Q38" s="423" t="s">
        <v>303</v>
      </c>
      <c r="R38" s="423" t="s">
        <v>303</v>
      </c>
      <c r="S38" s="423" t="s">
        <v>303</v>
      </c>
    </row>
    <row r="39" spans="1:19" ht="24.95" customHeight="1">
      <c r="A39" s="404"/>
      <c r="B39" s="410"/>
      <c r="C39" s="414" t="s">
        <v>74</v>
      </c>
      <c r="D39" s="417">
        <v>750</v>
      </c>
      <c r="E39" s="420" t="s">
        <v>303</v>
      </c>
      <c r="F39" s="423" t="s">
        <v>303</v>
      </c>
      <c r="G39" s="423" t="s">
        <v>303</v>
      </c>
      <c r="H39" s="423" t="s">
        <v>303</v>
      </c>
      <c r="I39" s="423" t="s">
        <v>303</v>
      </c>
      <c r="J39" s="423" t="s">
        <v>303</v>
      </c>
      <c r="K39" s="423" t="s">
        <v>303</v>
      </c>
      <c r="L39" s="423">
        <v>750</v>
      </c>
      <c r="M39" s="423" t="s">
        <v>303</v>
      </c>
      <c r="N39" s="423" t="s">
        <v>303</v>
      </c>
      <c r="O39" s="423" t="s">
        <v>303</v>
      </c>
      <c r="P39" s="423" t="s">
        <v>303</v>
      </c>
      <c r="Q39" s="423" t="s">
        <v>303</v>
      </c>
      <c r="R39" s="423" t="s">
        <v>303</v>
      </c>
      <c r="S39" s="423" t="s">
        <v>303</v>
      </c>
    </row>
    <row r="40" spans="1:19" ht="24.95" customHeight="1">
      <c r="A40" s="404"/>
      <c r="B40" s="411"/>
      <c r="C40" s="414" t="s">
        <v>281</v>
      </c>
      <c r="D40" s="417">
        <v>2298</v>
      </c>
      <c r="E40" s="420" t="s">
        <v>303</v>
      </c>
      <c r="F40" s="423" t="s">
        <v>303</v>
      </c>
      <c r="G40" s="423" t="s">
        <v>303</v>
      </c>
      <c r="H40" s="423" t="s">
        <v>303</v>
      </c>
      <c r="I40" s="423" t="s">
        <v>303</v>
      </c>
      <c r="J40" s="423" t="s">
        <v>303</v>
      </c>
      <c r="K40" s="423" t="s">
        <v>303</v>
      </c>
      <c r="L40" s="423">
        <v>2298</v>
      </c>
      <c r="M40" s="423" t="s">
        <v>303</v>
      </c>
      <c r="N40" s="423" t="s">
        <v>303</v>
      </c>
      <c r="O40" s="423" t="s">
        <v>303</v>
      </c>
      <c r="P40" s="423" t="s">
        <v>303</v>
      </c>
      <c r="Q40" s="423" t="s">
        <v>303</v>
      </c>
      <c r="R40" s="423" t="s">
        <v>303</v>
      </c>
      <c r="S40" s="423" t="s">
        <v>303</v>
      </c>
    </row>
    <row r="41" spans="1:19" ht="20.100000000000001" customHeight="1"/>
    <row r="42" spans="1:19" ht="20.100000000000001" customHeight="1"/>
    <row r="43" spans="1:19" ht="20.100000000000001" customHeight="1"/>
    <row r="44" spans="1:19" ht="20.100000000000001" customHeight="1"/>
    <row r="45" spans="1:19" ht="20.100000000000001" customHeight="1"/>
    <row r="46" spans="1:19" ht="20.100000000000001" customHeight="1"/>
    <row r="47" spans="1:19" ht="20.100000000000001" customHeight="1"/>
    <row r="48" spans="1:19" ht="20.100000000000001" customHeight="1"/>
    <row r="49" ht="20.100000000000001" customHeight="1"/>
  </sheetData>
  <mergeCells count="31">
    <mergeCell ref="B1:S1"/>
    <mergeCell ref="B2:S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A1:A40"/>
  </mergeCells>
  <phoneticPr fontId="2"/>
  <printOptions horizontalCentered="1" verticalCentered="1"/>
  <pageMargins left="0.11811023622047244" right="0.19685039370078741" top="0.39370078740157483" bottom="0.19685039370078741" header="0.31496062992125984" footer="0.19685039370078741"/>
  <pageSetup paperSize="9" fitToWidth="1" fitToHeight="1" orientation="portrait"/>
  <rowBreaks count="1" manualBreakCount="1">
    <brk id="34" max="16383" man="1"/>
  </rowBreaks>
  <drawing r:id="rId1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L42"/>
  <sheetViews>
    <sheetView zoomScale="140" zoomScaleNormal="140" workbookViewId="0">
      <pane xSplit="2" ySplit="4" topLeftCell="C22" activePane="bottomRight" state="frozen"/>
      <selection pane="topRight"/>
      <selection pane="bottomLeft"/>
      <selection pane="bottomRight" activeCell="C28" sqref="C28"/>
    </sheetView>
  </sheetViews>
  <sheetFormatPr defaultRowHeight="13.5"/>
  <cols>
    <col min="1" max="1" width="12.625" style="402" customWidth="1"/>
    <col min="2" max="2" width="10" style="402" customWidth="1"/>
    <col min="3" max="3" width="11.625" style="402" customWidth="1"/>
    <col min="4" max="12" width="10.625" style="402" customWidth="1"/>
    <col min="13" max="13" width="5.5" style="402" customWidth="1"/>
    <col min="14" max="14" width="3.125" style="402" customWidth="1"/>
    <col min="15" max="16384" width="9" style="402" customWidth="1"/>
  </cols>
  <sheetData>
    <row r="1" spans="1:12" ht="42.75" customHeight="1">
      <c r="A1" s="405" t="s">
        <v>242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</row>
    <row r="2" spans="1:12" ht="16.5" customHeight="1">
      <c r="A2" s="427"/>
      <c r="B2" s="435"/>
      <c r="G2" s="450" t="s">
        <v>12</v>
      </c>
      <c r="H2" s="450"/>
      <c r="I2" s="450"/>
      <c r="J2" s="450"/>
      <c r="K2" s="450"/>
      <c r="L2" s="452"/>
    </row>
    <row r="3" spans="1:12" ht="20.100000000000001" customHeight="1">
      <c r="A3" s="428"/>
      <c r="B3" s="436" t="s">
        <v>283</v>
      </c>
      <c r="C3" s="443" t="s">
        <v>274</v>
      </c>
      <c r="D3" s="443" t="s">
        <v>40</v>
      </c>
      <c r="E3" s="443" t="s">
        <v>284</v>
      </c>
      <c r="F3" s="448" t="s">
        <v>285</v>
      </c>
      <c r="G3" s="443" t="s">
        <v>252</v>
      </c>
      <c r="H3" s="443" t="s">
        <v>286</v>
      </c>
      <c r="I3" s="443" t="s">
        <v>287</v>
      </c>
      <c r="J3" s="443" t="s">
        <v>288</v>
      </c>
      <c r="K3" s="443" t="s">
        <v>165</v>
      </c>
      <c r="L3" s="443" t="s">
        <v>222</v>
      </c>
    </row>
    <row r="4" spans="1:12" ht="32.25" customHeight="1">
      <c r="A4" s="408" t="s">
        <v>103</v>
      </c>
      <c r="B4" s="437"/>
      <c r="C4" s="444"/>
      <c r="D4" s="444"/>
      <c r="E4" s="444"/>
      <c r="F4" s="449"/>
      <c r="G4" s="444"/>
      <c r="H4" s="444"/>
      <c r="I4" s="444"/>
      <c r="J4" s="444"/>
      <c r="K4" s="451"/>
      <c r="L4" s="444"/>
    </row>
    <row r="5" spans="1:12" ht="24.95" customHeight="1">
      <c r="A5" s="409" t="s">
        <v>190</v>
      </c>
      <c r="B5" s="414" t="s">
        <v>11</v>
      </c>
      <c r="C5" s="423">
        <v>47689</v>
      </c>
      <c r="D5" s="423" t="s">
        <v>303</v>
      </c>
      <c r="E5" s="423">
        <v>360</v>
      </c>
      <c r="F5" s="423">
        <v>46983</v>
      </c>
      <c r="G5" s="423" t="s">
        <v>303</v>
      </c>
      <c r="H5" s="423">
        <v>30</v>
      </c>
      <c r="I5" s="423">
        <v>18</v>
      </c>
      <c r="J5" s="423" t="s">
        <v>303</v>
      </c>
      <c r="K5" s="423">
        <v>271</v>
      </c>
      <c r="L5" s="423">
        <v>27</v>
      </c>
    </row>
    <row r="6" spans="1:12" ht="24.95" customHeight="1">
      <c r="A6" s="410"/>
      <c r="B6" s="414" t="s">
        <v>74</v>
      </c>
      <c r="C6" s="423">
        <v>776.51999412862506</v>
      </c>
      <c r="D6" s="423" t="s">
        <v>303</v>
      </c>
      <c r="E6" s="423">
        <v>804.41666666666663</v>
      </c>
      <c r="F6" s="423">
        <v>772.57062341698065</v>
      </c>
      <c r="G6" s="423" t="s">
        <v>303</v>
      </c>
      <c r="H6" s="423">
        <v>1200</v>
      </c>
      <c r="I6" s="423">
        <v>1847.7777777777778</v>
      </c>
      <c r="J6" s="423" t="s">
        <v>303</v>
      </c>
      <c r="K6" s="423">
        <v>1313.6029520295203</v>
      </c>
      <c r="L6" s="423">
        <v>701.48148148148152</v>
      </c>
    </row>
    <row r="7" spans="1:12" ht="24.95" customHeight="1">
      <c r="A7" s="410"/>
      <c r="B7" s="414" t="s">
        <v>281</v>
      </c>
      <c r="C7" s="423">
        <v>37031</v>
      </c>
      <c r="D7" s="423" t="s">
        <v>303</v>
      </c>
      <c r="E7" s="423">
        <v>290</v>
      </c>
      <c r="F7" s="423">
        <v>36298</v>
      </c>
      <c r="G7" s="423" t="s">
        <v>303</v>
      </c>
      <c r="H7" s="423">
        <v>36</v>
      </c>
      <c r="I7" s="423">
        <v>33</v>
      </c>
      <c r="J7" s="423" t="s">
        <v>303</v>
      </c>
      <c r="K7" s="423">
        <v>356</v>
      </c>
      <c r="L7" s="423">
        <v>19</v>
      </c>
    </row>
    <row r="8" spans="1:12" ht="24.95" customHeight="1">
      <c r="A8" s="409" t="s">
        <v>205</v>
      </c>
      <c r="B8" s="414" t="s">
        <v>11</v>
      </c>
      <c r="C8" s="423">
        <v>8734.7999999999993</v>
      </c>
      <c r="D8" s="423">
        <v>7859.2</v>
      </c>
      <c r="E8" s="423" t="s">
        <v>303</v>
      </c>
      <c r="F8" s="423">
        <v>607.59999999999991</v>
      </c>
      <c r="G8" s="423">
        <v>265</v>
      </c>
      <c r="H8" s="423" t="s">
        <v>303</v>
      </c>
      <c r="I8" s="423" t="s">
        <v>303</v>
      </c>
      <c r="J8" s="423" t="s">
        <v>303</v>
      </c>
      <c r="K8" s="423" t="s">
        <v>303</v>
      </c>
      <c r="L8" s="423">
        <v>3</v>
      </c>
    </row>
    <row r="9" spans="1:12" ht="24.95" customHeight="1">
      <c r="A9" s="410"/>
      <c r="B9" s="414" t="s">
        <v>74</v>
      </c>
      <c r="C9" s="423">
        <v>587.79056189036964</v>
      </c>
      <c r="D9" s="423">
        <v>615.11171620521179</v>
      </c>
      <c r="E9" s="423" t="s">
        <v>303</v>
      </c>
      <c r="F9" s="423">
        <v>271.88446346280449</v>
      </c>
      <c r="G9" s="423">
        <v>507.54716981132077</v>
      </c>
      <c r="H9" s="423" t="s">
        <v>303</v>
      </c>
      <c r="I9" s="423" t="s">
        <v>303</v>
      </c>
      <c r="J9" s="423" t="s">
        <v>303</v>
      </c>
      <c r="K9" s="423" t="s">
        <v>303</v>
      </c>
      <c r="L9" s="423">
        <v>83.333333333333329</v>
      </c>
    </row>
    <row r="10" spans="1:12" ht="24.95" customHeight="1">
      <c r="A10" s="410"/>
      <c r="B10" s="414" t="s">
        <v>281</v>
      </c>
      <c r="C10" s="423">
        <v>5134</v>
      </c>
      <c r="D10" s="423">
        <v>4834</v>
      </c>
      <c r="E10" s="423" t="s">
        <v>303</v>
      </c>
      <c r="F10" s="423">
        <v>165</v>
      </c>
      <c r="G10" s="423">
        <v>135</v>
      </c>
      <c r="H10" s="423" t="s">
        <v>303</v>
      </c>
      <c r="I10" s="423" t="s">
        <v>303</v>
      </c>
      <c r="J10" s="423" t="s">
        <v>303</v>
      </c>
      <c r="K10" s="423" t="s">
        <v>303</v>
      </c>
      <c r="L10" s="423">
        <v>0</v>
      </c>
    </row>
    <row r="11" spans="1:12" ht="24.95" customHeight="1">
      <c r="A11" s="409" t="s">
        <v>207</v>
      </c>
      <c r="B11" s="414" t="s">
        <v>11</v>
      </c>
      <c r="C11" s="423">
        <v>237246.1</v>
      </c>
      <c r="D11" s="423">
        <v>8847</v>
      </c>
      <c r="E11" s="423">
        <v>3343</v>
      </c>
      <c r="F11" s="423">
        <v>151142</v>
      </c>
      <c r="G11" s="423">
        <v>73668.100000000006</v>
      </c>
      <c r="H11" s="423" t="s">
        <v>303</v>
      </c>
      <c r="I11" s="423">
        <v>16</v>
      </c>
      <c r="J11" s="423">
        <v>30</v>
      </c>
      <c r="K11" s="423" t="s">
        <v>303</v>
      </c>
      <c r="L11" s="423">
        <v>200</v>
      </c>
    </row>
    <row r="12" spans="1:12" ht="24.95" customHeight="1">
      <c r="A12" s="410"/>
      <c r="B12" s="414" t="s">
        <v>74</v>
      </c>
      <c r="C12" s="423">
        <v>203.82620831280261</v>
      </c>
      <c r="D12" s="423">
        <v>319.19057307561883</v>
      </c>
      <c r="E12" s="423">
        <v>357.57343703260545</v>
      </c>
      <c r="F12" s="423">
        <v>174.54436947091486</v>
      </c>
      <c r="G12" s="423">
        <v>242.85226454092052</v>
      </c>
      <c r="H12" s="423" t="s">
        <v>303</v>
      </c>
      <c r="I12" s="423">
        <v>992.25</v>
      </c>
      <c r="J12" s="423">
        <v>390</v>
      </c>
      <c r="K12" s="423" t="s">
        <v>303</v>
      </c>
      <c r="L12" s="423">
        <v>193.5</v>
      </c>
    </row>
    <row r="13" spans="1:12" ht="24.95" customHeight="1">
      <c r="A13" s="410"/>
      <c r="B13" s="414" t="s">
        <v>281</v>
      </c>
      <c r="C13" s="423">
        <v>48357</v>
      </c>
      <c r="D13" s="423">
        <v>2824</v>
      </c>
      <c r="E13" s="423">
        <v>1195</v>
      </c>
      <c r="F13" s="423">
        <v>26381</v>
      </c>
      <c r="G13" s="423">
        <v>17890</v>
      </c>
      <c r="H13" s="423" t="s">
        <v>303</v>
      </c>
      <c r="I13" s="423">
        <v>16</v>
      </c>
      <c r="J13" s="423">
        <v>12</v>
      </c>
      <c r="K13" s="423" t="s">
        <v>303</v>
      </c>
      <c r="L13" s="423">
        <v>39</v>
      </c>
    </row>
    <row r="14" spans="1:12" ht="24.95" customHeight="1">
      <c r="A14" s="409" t="s">
        <v>188</v>
      </c>
      <c r="B14" s="414" t="s">
        <v>11</v>
      </c>
      <c r="C14" s="423">
        <v>4902</v>
      </c>
      <c r="D14" s="423" t="s">
        <v>303</v>
      </c>
      <c r="E14" s="423" t="s">
        <v>303</v>
      </c>
      <c r="F14" s="423">
        <v>20</v>
      </c>
      <c r="G14" s="423">
        <v>4882</v>
      </c>
      <c r="H14" s="423" t="s">
        <v>303</v>
      </c>
      <c r="I14" s="423" t="s">
        <v>303</v>
      </c>
      <c r="J14" s="423" t="s">
        <v>303</v>
      </c>
      <c r="K14" s="423" t="s">
        <v>303</v>
      </c>
      <c r="L14" s="423" t="s">
        <v>303</v>
      </c>
    </row>
    <row r="15" spans="1:12" ht="24.95" customHeight="1">
      <c r="A15" s="410"/>
      <c r="B15" s="414" t="s">
        <v>74</v>
      </c>
      <c r="C15" s="423">
        <v>1016.5548755609955</v>
      </c>
      <c r="D15" s="423" t="s">
        <v>303</v>
      </c>
      <c r="E15" s="423" t="s">
        <v>303</v>
      </c>
      <c r="F15" s="423">
        <v>660</v>
      </c>
      <c r="G15" s="423">
        <v>1018.0155673904138</v>
      </c>
      <c r="H15" s="423" t="s">
        <v>303</v>
      </c>
      <c r="I15" s="423" t="s">
        <v>303</v>
      </c>
      <c r="J15" s="423" t="s">
        <v>303</v>
      </c>
      <c r="K15" s="423" t="s">
        <v>303</v>
      </c>
      <c r="L15" s="423" t="s">
        <v>303</v>
      </c>
    </row>
    <row r="16" spans="1:12" ht="24.95" customHeight="1">
      <c r="A16" s="410"/>
      <c r="B16" s="414" t="s">
        <v>281</v>
      </c>
      <c r="C16" s="423">
        <v>4983</v>
      </c>
      <c r="D16" s="423" t="s">
        <v>303</v>
      </c>
      <c r="E16" s="423" t="s">
        <v>303</v>
      </c>
      <c r="F16" s="423">
        <v>13</v>
      </c>
      <c r="G16" s="423">
        <v>4970</v>
      </c>
      <c r="H16" s="423" t="s">
        <v>303</v>
      </c>
      <c r="I16" s="423" t="s">
        <v>303</v>
      </c>
      <c r="J16" s="423" t="s">
        <v>303</v>
      </c>
      <c r="K16" s="423" t="s">
        <v>303</v>
      </c>
      <c r="L16" s="423" t="s">
        <v>303</v>
      </c>
    </row>
    <row r="17" spans="1:12" ht="24.95" customHeight="1">
      <c r="A17" s="409" t="s">
        <v>208</v>
      </c>
      <c r="B17" s="414" t="s">
        <v>11</v>
      </c>
      <c r="C17" s="423">
        <v>107.85</v>
      </c>
      <c r="D17" s="423">
        <v>106.85</v>
      </c>
      <c r="E17" s="423">
        <v>1</v>
      </c>
      <c r="F17" s="423" t="s">
        <v>303</v>
      </c>
      <c r="G17" s="423" t="s">
        <v>303</v>
      </c>
      <c r="H17" s="423" t="s">
        <v>303</v>
      </c>
      <c r="I17" s="423" t="s">
        <v>303</v>
      </c>
      <c r="J17" s="423" t="s">
        <v>303</v>
      </c>
      <c r="K17" s="423" t="s">
        <v>303</v>
      </c>
      <c r="L17" s="423" t="s">
        <v>303</v>
      </c>
    </row>
    <row r="18" spans="1:12" ht="24.95" customHeight="1">
      <c r="A18" s="410"/>
      <c r="B18" s="414" t="s">
        <v>74</v>
      </c>
      <c r="C18" s="423">
        <v>844.44135373203528</v>
      </c>
      <c r="D18" s="423">
        <v>837.4918109499298</v>
      </c>
      <c r="E18" s="423">
        <v>1587</v>
      </c>
      <c r="F18" s="423" t="s">
        <v>303</v>
      </c>
      <c r="G18" s="423" t="s">
        <v>303</v>
      </c>
      <c r="H18" s="423" t="s">
        <v>303</v>
      </c>
      <c r="I18" s="423" t="s">
        <v>303</v>
      </c>
      <c r="J18" s="423" t="s">
        <v>303</v>
      </c>
      <c r="K18" s="423" t="s">
        <v>303</v>
      </c>
      <c r="L18" s="423" t="s">
        <v>303</v>
      </c>
    </row>
    <row r="19" spans="1:12" ht="24.95" customHeight="1">
      <c r="A19" s="410"/>
      <c r="B19" s="414" t="s">
        <v>281</v>
      </c>
      <c r="C19" s="423">
        <v>91</v>
      </c>
      <c r="D19" s="423">
        <v>89</v>
      </c>
      <c r="E19" s="423">
        <v>2</v>
      </c>
      <c r="F19" s="423" t="s">
        <v>303</v>
      </c>
      <c r="G19" s="423" t="s">
        <v>303</v>
      </c>
      <c r="H19" s="423" t="s">
        <v>303</v>
      </c>
      <c r="I19" s="423" t="s">
        <v>303</v>
      </c>
      <c r="J19" s="423" t="s">
        <v>303</v>
      </c>
      <c r="K19" s="423" t="s">
        <v>303</v>
      </c>
      <c r="L19" s="423" t="s">
        <v>303</v>
      </c>
    </row>
    <row r="20" spans="1:12" ht="24.95" customHeight="1">
      <c r="A20" s="409" t="s">
        <v>209</v>
      </c>
      <c r="B20" s="414" t="s">
        <v>11</v>
      </c>
      <c r="C20" s="423">
        <v>40610</v>
      </c>
      <c r="D20" s="423">
        <v>40</v>
      </c>
      <c r="E20" s="423">
        <v>100</v>
      </c>
      <c r="F20" s="423">
        <v>158</v>
      </c>
      <c r="G20" s="423">
        <v>39370</v>
      </c>
      <c r="H20" s="423" t="s">
        <v>303</v>
      </c>
      <c r="I20" s="423">
        <v>940</v>
      </c>
      <c r="J20" s="423" t="s">
        <v>303</v>
      </c>
      <c r="K20" s="423" t="s">
        <v>303</v>
      </c>
      <c r="L20" s="423">
        <v>2</v>
      </c>
    </row>
    <row r="21" spans="1:12" ht="24.95" customHeight="1">
      <c r="A21" s="410"/>
      <c r="B21" s="414" t="s">
        <v>74</v>
      </c>
      <c r="C21" s="423">
        <v>626.65941886234918</v>
      </c>
      <c r="D21" s="423">
        <v>594</v>
      </c>
      <c r="E21" s="423">
        <v>594</v>
      </c>
      <c r="F21" s="423">
        <v>800</v>
      </c>
      <c r="G21" s="423">
        <v>626.22872745745497</v>
      </c>
      <c r="H21" s="423" t="s">
        <v>303</v>
      </c>
      <c r="I21" s="423">
        <v>620.19574468085102</v>
      </c>
      <c r="J21" s="423" t="s">
        <v>303</v>
      </c>
      <c r="K21" s="423" t="s">
        <v>303</v>
      </c>
      <c r="L21" s="423">
        <v>735</v>
      </c>
    </row>
    <row r="22" spans="1:12" ht="24.95" customHeight="1">
      <c r="A22" s="410"/>
      <c r="B22" s="414" t="s">
        <v>281</v>
      </c>
      <c r="C22" s="423">
        <v>25449</v>
      </c>
      <c r="D22" s="423">
        <v>24</v>
      </c>
      <c r="E22" s="423">
        <v>59</v>
      </c>
      <c r="F22" s="423">
        <v>126</v>
      </c>
      <c r="G22" s="423">
        <v>24655</v>
      </c>
      <c r="H22" s="423" t="s">
        <v>303</v>
      </c>
      <c r="I22" s="423">
        <v>583</v>
      </c>
      <c r="J22" s="423" t="s">
        <v>303</v>
      </c>
      <c r="K22" s="423" t="s">
        <v>303</v>
      </c>
      <c r="L22" s="423">
        <v>1</v>
      </c>
    </row>
    <row r="23" spans="1:12" ht="24.95" customHeight="1">
      <c r="A23" s="409" t="s">
        <v>157</v>
      </c>
      <c r="B23" s="414" t="s">
        <v>11</v>
      </c>
      <c r="C23" s="423">
        <v>220221.12</v>
      </c>
      <c r="D23" s="423" t="s">
        <v>303</v>
      </c>
      <c r="E23" s="423">
        <v>2</v>
      </c>
      <c r="F23" s="423">
        <v>169094.32</v>
      </c>
      <c r="G23" s="423">
        <v>50175.8</v>
      </c>
      <c r="H23" s="423" t="s">
        <v>303</v>
      </c>
      <c r="I23" s="423">
        <v>949</v>
      </c>
      <c r="J23" s="423" t="s">
        <v>303</v>
      </c>
      <c r="K23" s="423" t="s">
        <v>303</v>
      </c>
      <c r="L23" s="423" t="s">
        <v>303</v>
      </c>
    </row>
    <row r="24" spans="1:12" ht="24.95" customHeight="1">
      <c r="A24" s="410"/>
      <c r="B24" s="414" t="s">
        <v>74</v>
      </c>
      <c r="C24" s="423">
        <v>259.91164244374016</v>
      </c>
      <c r="D24" s="423" t="s">
        <v>303</v>
      </c>
      <c r="E24" s="423">
        <v>972</v>
      </c>
      <c r="F24" s="423">
        <v>205.04772388058163</v>
      </c>
      <c r="G24" s="423">
        <v>425.82111037391866</v>
      </c>
      <c r="H24" s="423" t="s">
        <v>303</v>
      </c>
      <c r="I24" s="423">
        <v>1262.1377165074987</v>
      </c>
      <c r="J24" s="423" t="s">
        <v>303</v>
      </c>
      <c r="K24" s="423" t="s">
        <v>303</v>
      </c>
      <c r="L24" s="423" t="s">
        <v>303</v>
      </c>
    </row>
    <row r="25" spans="1:12" ht="24.95" customHeight="1">
      <c r="A25" s="410"/>
      <c r="B25" s="414" t="s">
        <v>281</v>
      </c>
      <c r="C25" s="423">
        <v>57238</v>
      </c>
      <c r="D25" s="423" t="s">
        <v>303</v>
      </c>
      <c r="E25" s="423">
        <v>2</v>
      </c>
      <c r="F25" s="423">
        <v>34672</v>
      </c>
      <c r="G25" s="423">
        <v>21366</v>
      </c>
      <c r="H25" s="423" t="s">
        <v>303</v>
      </c>
      <c r="I25" s="423">
        <v>1198</v>
      </c>
      <c r="J25" s="423" t="s">
        <v>303</v>
      </c>
      <c r="K25" s="423" t="s">
        <v>303</v>
      </c>
      <c r="L25" s="423" t="s">
        <v>303</v>
      </c>
    </row>
    <row r="26" spans="1:12" ht="24.95" customHeight="1">
      <c r="A26" s="409" t="s">
        <v>211</v>
      </c>
      <c r="B26" s="414" t="s">
        <v>11</v>
      </c>
      <c r="C26" s="423">
        <v>138944.09999999998</v>
      </c>
      <c r="D26" s="423">
        <v>54</v>
      </c>
      <c r="E26" s="423">
        <v>11</v>
      </c>
      <c r="F26" s="423">
        <v>713.3</v>
      </c>
      <c r="G26" s="423">
        <v>138165.79999999999</v>
      </c>
      <c r="H26" s="423" t="s">
        <v>303</v>
      </c>
      <c r="I26" s="423" t="s">
        <v>303</v>
      </c>
      <c r="J26" s="423" t="s">
        <v>303</v>
      </c>
      <c r="K26" s="423" t="s">
        <v>303</v>
      </c>
      <c r="L26" s="423" t="s">
        <v>303</v>
      </c>
    </row>
    <row r="27" spans="1:12" ht="24.95" customHeight="1">
      <c r="A27" s="410"/>
      <c r="B27" s="414" t="s">
        <v>74</v>
      </c>
      <c r="C27" s="423">
        <v>339.15874081735035</v>
      </c>
      <c r="D27" s="423">
        <v>550</v>
      </c>
      <c r="E27" s="423">
        <v>1757.909090909091</v>
      </c>
      <c r="F27" s="423">
        <v>442.25431094910982</v>
      </c>
      <c r="G27" s="423">
        <v>338.43113853066393</v>
      </c>
      <c r="H27" s="423" t="s">
        <v>303</v>
      </c>
      <c r="I27" s="423" t="s">
        <v>303</v>
      </c>
      <c r="J27" s="423" t="s">
        <v>303</v>
      </c>
      <c r="K27" s="423" t="s">
        <v>303</v>
      </c>
      <c r="L27" s="423" t="s">
        <v>303</v>
      </c>
    </row>
    <row r="28" spans="1:12" ht="24.95" customHeight="1">
      <c r="A28" s="411"/>
      <c r="B28" s="414" t="s">
        <v>281</v>
      </c>
      <c r="C28" s="423">
        <v>47124</v>
      </c>
      <c r="D28" s="423">
        <v>30</v>
      </c>
      <c r="E28" s="423">
        <v>19</v>
      </c>
      <c r="F28" s="423">
        <v>315</v>
      </c>
      <c r="G28" s="423">
        <v>46760</v>
      </c>
      <c r="H28" s="423" t="s">
        <v>303</v>
      </c>
      <c r="I28" s="423" t="s">
        <v>303</v>
      </c>
      <c r="J28" s="423" t="s">
        <v>303</v>
      </c>
      <c r="K28" s="423" t="s">
        <v>303</v>
      </c>
      <c r="L28" s="423" t="s">
        <v>303</v>
      </c>
    </row>
    <row r="29" spans="1:12" ht="24.95" customHeight="1">
      <c r="A29" s="429" t="s">
        <v>289</v>
      </c>
    </row>
    <row r="30" spans="1:12" ht="24.95" customHeight="1">
      <c r="A30" s="430"/>
      <c r="B30" s="438"/>
      <c r="C30" s="445"/>
      <c r="D30" s="445"/>
      <c r="E30" s="445"/>
      <c r="F30" s="445"/>
      <c r="G30" s="445"/>
      <c r="H30" s="445"/>
      <c r="I30" s="445"/>
      <c r="J30" s="445"/>
      <c r="K30" s="445"/>
      <c r="L30" s="445"/>
    </row>
    <row r="31" spans="1:12" ht="20.100000000000001" customHeight="1"/>
    <row r="32" spans="1:12" s="426" customFormat="1" ht="24.95" customHeight="1">
      <c r="A32" s="431" t="s">
        <v>290</v>
      </c>
      <c r="B32" s="439"/>
      <c r="C32" s="439"/>
      <c r="D32" s="439"/>
      <c r="E32" s="439"/>
      <c r="F32" s="439"/>
    </row>
    <row r="33" spans="1:12" s="426" customFormat="1" ht="24.95" customHeight="1">
      <c r="A33" s="432" t="s">
        <v>283</v>
      </c>
      <c r="B33" s="440"/>
      <c r="C33" s="432" t="s">
        <v>291</v>
      </c>
      <c r="D33" s="447"/>
      <c r="E33" s="447"/>
      <c r="F33" s="447"/>
      <c r="G33" s="440"/>
    </row>
    <row r="34" spans="1:12" ht="24.95" customHeight="1">
      <c r="A34" s="433" t="s">
        <v>292</v>
      </c>
      <c r="B34" s="441"/>
      <c r="C34" s="446" t="s">
        <v>293</v>
      </c>
      <c r="D34" s="446"/>
      <c r="E34" s="446"/>
      <c r="F34" s="446"/>
      <c r="G34" s="442"/>
      <c r="H34" s="426"/>
      <c r="I34" s="426"/>
      <c r="J34" s="426"/>
      <c r="K34" s="426"/>
      <c r="L34" s="426"/>
    </row>
    <row r="35" spans="1:12" ht="24.95" customHeight="1">
      <c r="A35" s="433" t="s">
        <v>294</v>
      </c>
      <c r="B35" s="441"/>
      <c r="C35" s="446" t="s">
        <v>128</v>
      </c>
      <c r="D35" s="446"/>
      <c r="E35" s="446"/>
      <c r="F35" s="446"/>
      <c r="G35" s="442"/>
      <c r="H35" s="426"/>
      <c r="I35" s="426"/>
      <c r="J35" s="426"/>
      <c r="K35" s="426"/>
      <c r="L35" s="426"/>
    </row>
    <row r="36" spans="1:12" ht="24.95" customHeight="1">
      <c r="A36" s="434" t="s">
        <v>295</v>
      </c>
      <c r="B36" s="442"/>
      <c r="C36" s="446" t="s">
        <v>296</v>
      </c>
      <c r="D36" s="446"/>
      <c r="E36" s="446"/>
      <c r="F36" s="446"/>
      <c r="G36" s="442"/>
      <c r="H36" s="426"/>
      <c r="I36" s="426"/>
      <c r="J36" s="426"/>
      <c r="K36" s="426"/>
      <c r="L36" s="426"/>
    </row>
    <row r="37" spans="1:12" ht="24.95" customHeight="1">
      <c r="A37" s="433" t="s">
        <v>297</v>
      </c>
      <c r="B37" s="441"/>
      <c r="C37" s="446" t="s">
        <v>298</v>
      </c>
      <c r="D37" s="446"/>
      <c r="E37" s="446"/>
      <c r="F37" s="446"/>
      <c r="G37" s="442"/>
      <c r="H37" s="426"/>
      <c r="I37" s="426"/>
      <c r="J37" s="426"/>
      <c r="K37" s="426"/>
      <c r="L37" s="426"/>
    </row>
    <row r="38" spans="1:12" ht="24.95" customHeight="1">
      <c r="A38" s="433" t="s">
        <v>94</v>
      </c>
      <c r="B38" s="441"/>
      <c r="C38" s="446" t="s">
        <v>221</v>
      </c>
      <c r="D38" s="446"/>
      <c r="E38" s="446"/>
      <c r="F38" s="446"/>
      <c r="G38" s="442"/>
      <c r="H38" s="426"/>
      <c r="I38" s="426"/>
      <c r="J38" s="426"/>
      <c r="K38" s="426"/>
      <c r="L38" s="426"/>
    </row>
    <row r="39" spans="1:12" ht="24.95" customHeight="1">
      <c r="A39" s="433" t="s">
        <v>299</v>
      </c>
      <c r="B39" s="441"/>
      <c r="C39" s="446" t="s">
        <v>5</v>
      </c>
      <c r="D39" s="446"/>
      <c r="E39" s="446"/>
      <c r="F39" s="446"/>
      <c r="G39" s="442"/>
      <c r="H39" s="426"/>
      <c r="I39" s="426"/>
      <c r="J39" s="426"/>
      <c r="K39" s="426"/>
      <c r="L39" s="426"/>
    </row>
    <row r="40" spans="1:12" ht="24.95" customHeight="1">
      <c r="A40" s="433" t="s">
        <v>300</v>
      </c>
      <c r="B40" s="441"/>
      <c r="C40" s="446" t="s">
        <v>301</v>
      </c>
      <c r="D40" s="446"/>
      <c r="E40" s="446"/>
      <c r="F40" s="446"/>
      <c r="G40" s="442"/>
      <c r="H40" s="426"/>
      <c r="I40" s="426"/>
      <c r="J40" s="426"/>
      <c r="K40" s="426"/>
      <c r="L40" s="426"/>
    </row>
    <row r="41" spans="1:12" ht="24.95" customHeight="1">
      <c r="A41" s="433" t="s">
        <v>302</v>
      </c>
      <c r="B41" s="441"/>
      <c r="C41" s="446" t="s">
        <v>266</v>
      </c>
      <c r="D41" s="446"/>
      <c r="E41" s="446"/>
      <c r="F41" s="446"/>
      <c r="G41" s="442"/>
      <c r="H41" s="426"/>
      <c r="I41" s="426"/>
      <c r="J41" s="426"/>
      <c r="K41" s="426"/>
      <c r="L41" s="426"/>
    </row>
    <row r="42" spans="1:12" ht="24.95" customHeight="1">
      <c r="A42" s="433" t="s">
        <v>229</v>
      </c>
      <c r="B42" s="441"/>
      <c r="C42" s="446" t="s">
        <v>39</v>
      </c>
      <c r="D42" s="446"/>
      <c r="E42" s="446"/>
      <c r="F42" s="446"/>
      <c r="G42" s="442"/>
      <c r="H42" s="426"/>
      <c r="I42" s="426"/>
      <c r="J42" s="426"/>
      <c r="K42" s="426"/>
      <c r="L42" s="426"/>
    </row>
    <row r="43" spans="1:12" ht="24.95" customHeight="1"/>
    <row r="45" spans="1:12" ht="20.100000000000001" customHeight="1"/>
    <row r="46" spans="1:12" ht="20.100000000000001" customHeight="1"/>
    <row r="47" spans="1:12" ht="20.100000000000001" customHeight="1"/>
    <row r="48" spans="1:12" ht="20.100000000000001" customHeight="1"/>
    <row r="49" ht="20.100000000000001" customHeight="1"/>
    <row r="50" ht="20.100000000000001" customHeight="1"/>
    <row r="51" ht="20.100000000000001" customHeight="1"/>
  </sheetData>
  <mergeCells count="22">
    <mergeCell ref="A1:L1"/>
    <mergeCell ref="G2:L2"/>
    <mergeCell ref="A33:B33"/>
    <mergeCell ref="C33:G33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5:A7"/>
    <mergeCell ref="A8:A10"/>
    <mergeCell ref="A11:A13"/>
    <mergeCell ref="A14:A16"/>
    <mergeCell ref="A17:A19"/>
    <mergeCell ref="A20:A22"/>
    <mergeCell ref="A23:A25"/>
    <mergeCell ref="A26:A28"/>
  </mergeCells>
  <phoneticPr fontId="2"/>
  <pageMargins left="0.6692913385826772" right="0.39370078740157483" top="0.51181102362204722" bottom="0.31496062992125984" header="0.31496062992125984" footer="0.31496062992125984"/>
  <pageSetup paperSize="9" fitToWidth="1" fitToHeight="1" orientation="portrait"/>
  <headerFooter>
    <oddFooter>&amp;C-19-</oddFooter>
  </headerFooter>
  <drawing r:id="rId1"/>
</worksheet>
</file>

<file path=xl/worksheets/sheet9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C43:I54"/>
  <sheetViews>
    <sheetView view="pageBreakPreview" topLeftCell="A22" zoomScaleSheetLayoutView="100" workbookViewId="0">
      <selection activeCell="E55" sqref="E55"/>
    </sheetView>
  </sheetViews>
  <sheetFormatPr defaultRowHeight="13.5"/>
  <cols>
    <col min="1" max="1" width="13.5" style="402" customWidth="1"/>
    <col min="2" max="2" width="9.125" style="402" customWidth="1"/>
    <col min="3" max="3" width="3.625" style="402" customWidth="1"/>
    <col min="4" max="4" width="9" style="402" customWidth="1"/>
    <col min="5" max="5" width="5" style="402" customWidth="1"/>
    <col min="6" max="6" width="6" style="402" customWidth="1"/>
    <col min="7" max="8" width="9" style="402" customWidth="1"/>
    <col min="9" max="9" width="6" style="402" customWidth="1"/>
    <col min="10" max="16384" width="9" style="402" customWidth="1"/>
  </cols>
  <sheetData>
    <row r="43" spans="3:9">
      <c r="C43" s="143" t="s">
        <v>136</v>
      </c>
      <c r="D43" s="166"/>
      <c r="E43" s="166"/>
      <c r="F43" s="166"/>
      <c r="G43" s="166"/>
      <c r="H43" s="166"/>
      <c r="I43" s="460"/>
    </row>
    <row r="44" spans="3:9">
      <c r="C44" s="453" t="s">
        <v>135</v>
      </c>
      <c r="D44" s="430"/>
      <c r="E44" s="430"/>
      <c r="F44" s="430"/>
      <c r="G44" s="430"/>
      <c r="H44" s="430"/>
      <c r="I44" s="461"/>
    </row>
    <row r="45" spans="3:9" ht="9" customHeight="1">
      <c r="C45" s="454"/>
      <c r="D45" s="426"/>
      <c r="E45" s="426"/>
      <c r="F45" s="426"/>
      <c r="G45" s="426"/>
      <c r="H45" s="426"/>
      <c r="I45" s="462"/>
    </row>
    <row r="46" spans="3:9" ht="9" customHeight="1">
      <c r="C46" s="454"/>
      <c r="D46" s="426"/>
      <c r="E46" s="426"/>
      <c r="F46" s="426"/>
      <c r="G46" s="426"/>
      <c r="H46" s="426"/>
      <c r="I46" s="462"/>
    </row>
    <row r="47" spans="3:9" ht="15" customHeight="1">
      <c r="C47" s="455"/>
      <c r="D47" s="457" t="s">
        <v>21</v>
      </c>
      <c r="E47" s="457" t="s">
        <v>78</v>
      </c>
      <c r="F47" s="457"/>
      <c r="G47" s="457"/>
      <c r="H47" s="457"/>
      <c r="I47" s="463"/>
    </row>
    <row r="48" spans="3:9" ht="15" customHeight="1">
      <c r="C48" s="455"/>
      <c r="D48" s="458"/>
      <c r="E48" s="458" t="s">
        <v>80</v>
      </c>
      <c r="F48" s="458"/>
      <c r="G48" s="458"/>
      <c r="H48" s="458"/>
      <c r="I48" s="463"/>
    </row>
    <row r="49" spans="3:9" ht="15" customHeight="1">
      <c r="C49" s="455"/>
      <c r="D49" s="458"/>
      <c r="E49" s="458" t="s">
        <v>2</v>
      </c>
      <c r="F49" s="458" t="s">
        <v>1</v>
      </c>
      <c r="H49" s="458"/>
      <c r="I49" s="463"/>
    </row>
    <row r="50" spans="3:9" ht="15" customHeight="1">
      <c r="C50" s="455"/>
      <c r="D50" s="458"/>
      <c r="F50" s="458" t="s">
        <v>13</v>
      </c>
      <c r="G50" s="458"/>
      <c r="H50" s="458"/>
      <c r="I50" s="463"/>
    </row>
    <row r="51" spans="3:9" ht="15" customHeight="1">
      <c r="C51" s="455"/>
      <c r="D51" s="458"/>
      <c r="E51" s="458" t="s">
        <v>20</v>
      </c>
      <c r="F51" s="458" t="s">
        <v>42</v>
      </c>
      <c r="H51" s="458"/>
      <c r="I51" s="463"/>
    </row>
    <row r="52" spans="3:9" ht="9" customHeight="1">
      <c r="C52" s="455"/>
      <c r="D52" s="458"/>
      <c r="E52" s="458"/>
      <c r="F52" s="458"/>
      <c r="G52" s="458"/>
      <c r="H52" s="458"/>
      <c r="I52" s="463"/>
    </row>
    <row r="53" spans="3:9">
      <c r="C53" s="455"/>
      <c r="D53" s="458" t="s">
        <v>24</v>
      </c>
      <c r="E53" s="458" t="s">
        <v>152</v>
      </c>
      <c r="F53" s="402"/>
      <c r="G53" s="458"/>
      <c r="H53" s="458"/>
      <c r="I53" s="463"/>
    </row>
    <row r="54" spans="3:9">
      <c r="C54" s="456"/>
      <c r="D54" s="459"/>
      <c r="E54" s="459"/>
      <c r="F54" s="459"/>
      <c r="G54" s="459"/>
      <c r="H54" s="459"/>
      <c r="I54" s="464"/>
    </row>
  </sheetData>
  <mergeCells count="2">
    <mergeCell ref="C43:I43"/>
    <mergeCell ref="C44:I44"/>
  </mergeCells>
  <phoneticPr fontId="2"/>
  <pageMargins left="0.70866141732283472" right="0.70866141732283472" top="0.74803149606299213" bottom="0.51181102362204722" header="0.31496062992125984" footer="0.31496062992125984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表紙</vt:lpstr>
      <vt:lpstr>概要P.1-5</vt:lpstr>
      <vt:lpstr>表１P6～P7</vt:lpstr>
      <vt:lpstr>表２P8～P9</vt:lpstr>
      <vt:lpstr>表３P10～P11</vt:lpstr>
      <vt:lpstr>５年推移P12-17</vt:lpstr>
      <vt:lpstr>振興局集計表P.18</vt:lpstr>
      <vt:lpstr>道外産集計表P.19</vt:lpstr>
      <vt:lpstr>裏表紙</vt:lpstr>
    </vt:vector>
  </TitlesOfParts>
  <LinksUpToDate>false</LinksUpToDate>
  <SharedDoc>false</SharedDoc>
  <HyperlinksChanged>false</HyperlinksChanged>
  <AppVersion>3.2.3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下田＿貴弘</cp:lastModifiedBy>
  <dcterms:created xsi:type="dcterms:W3CDTF">2019-07-05T02:30:07Z</dcterms:created>
  <dcterms:modified xsi:type="dcterms:W3CDTF">2019-07-05T02:30:07Z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2019-07-05T02:30:07Z</vt:filetime>
  </property>
</Properties>
</file>