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7830"/>
  </bookViews>
  <sheets>
    <sheet name="11" sheetId="2" r:id="rId1"/>
  </sheets>
  <definedNames>
    <definedName name="_xlnm.Print_Area" localSheetId="0">'11'!$B$1:$Q$57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<sst xmlns:r="http://schemas.openxmlformats.org/officeDocument/2006/relationships" xmlns="http://schemas.openxmlformats.org/spreadsheetml/2006/main" count="200" uniqueCount="200">
  <si>
    <t>東神楽町</t>
  </si>
  <si>
    <t>泊村</t>
  </si>
  <si>
    <t>安平町</t>
  </si>
  <si>
    <t>占冠村</t>
  </si>
  <si>
    <t>１１　市町村別スポーツ推進委員数</t>
    <rPh sb="3" eb="6">
      <t>シチョウソン</t>
    </rPh>
    <rPh sb="6" eb="7">
      <t>ベツ</t>
    </rPh>
    <rPh sb="11" eb="13">
      <t>スイシン</t>
    </rPh>
    <rPh sb="13" eb="15">
      <t>イイン</t>
    </rPh>
    <rPh sb="15" eb="16">
      <t>カズ</t>
    </rPh>
    <phoneticPr fontId="21"/>
  </si>
  <si>
    <t>ｵﾎｰﾂｸ管内計</t>
    <phoneticPr fontId="21"/>
  </si>
  <si>
    <t>檜山管内計</t>
  </si>
  <si>
    <t>古平町</t>
  </si>
  <si>
    <t>計</t>
  </si>
  <si>
    <t>美深町</t>
  </si>
  <si>
    <t>市町村名</t>
  </si>
  <si>
    <t>七飯町</t>
  </si>
  <si>
    <t>陸別町</t>
  </si>
  <si>
    <t>奈井江町</t>
  </si>
  <si>
    <t>H28.12.1現在</t>
    <phoneticPr fontId="21"/>
  </si>
  <si>
    <t>男</t>
  </si>
  <si>
    <t>えりも町</t>
  </si>
  <si>
    <t>女</t>
  </si>
  <si>
    <t>夕張市</t>
  </si>
  <si>
    <t>苫小牧市</t>
  </si>
  <si>
    <t>士別市</t>
  </si>
  <si>
    <t>浦臼町</t>
  </si>
  <si>
    <t>佐呂間町</t>
    <phoneticPr fontId="21"/>
  </si>
  <si>
    <t>岩見沢市</t>
  </si>
  <si>
    <t>留寿都村</t>
  </si>
  <si>
    <t>羽幌町</t>
  </si>
  <si>
    <t>当麻町</t>
  </si>
  <si>
    <t>遠軽町</t>
  </si>
  <si>
    <t>室蘭市</t>
  </si>
  <si>
    <t>美唄市</t>
  </si>
  <si>
    <t>足寄町</t>
  </si>
  <si>
    <t>白老町</t>
  </si>
  <si>
    <t>中標津町</t>
  </si>
  <si>
    <t>真狩村</t>
  </si>
  <si>
    <t>壮瞥町</t>
  </si>
  <si>
    <t>湧別町</t>
    <phoneticPr fontId="21"/>
  </si>
  <si>
    <t>比布町</t>
  </si>
  <si>
    <t>芦別市</t>
  </si>
  <si>
    <t>伊達市</t>
  </si>
  <si>
    <t>島牧村</t>
  </si>
  <si>
    <t>更別村</t>
  </si>
  <si>
    <t>愛別町</t>
  </si>
  <si>
    <t>置戸町</t>
    <phoneticPr fontId="21"/>
  </si>
  <si>
    <t>剣淵町</t>
  </si>
  <si>
    <t>士幌町</t>
  </si>
  <si>
    <t>滝上町</t>
  </si>
  <si>
    <t>上富良野町</t>
  </si>
  <si>
    <t>赤平市</t>
  </si>
  <si>
    <t>帯広市</t>
  </si>
  <si>
    <t>後志管内計</t>
  </si>
  <si>
    <t>上川町</t>
  </si>
  <si>
    <t>興部町</t>
  </si>
  <si>
    <t>中富良野町</t>
  </si>
  <si>
    <t>新得町</t>
  </si>
  <si>
    <t>三笠市</t>
  </si>
  <si>
    <t>厚真町</t>
  </si>
  <si>
    <t>東川町</t>
  </si>
  <si>
    <t>西興部村</t>
  </si>
  <si>
    <t>洞爺湖町</t>
  </si>
  <si>
    <t>清里町</t>
  </si>
  <si>
    <t>下川町</t>
  </si>
  <si>
    <t>浜頓別町</t>
  </si>
  <si>
    <t>雄武町</t>
  </si>
  <si>
    <t>滝川市</t>
  </si>
  <si>
    <t>美瑛町</t>
  </si>
  <si>
    <t>福島町</t>
  </si>
  <si>
    <t>砂川市</t>
  </si>
  <si>
    <t>由仁町</t>
  </si>
  <si>
    <t>登別市</t>
  </si>
  <si>
    <t>長沼町</t>
  </si>
  <si>
    <t>歌志内市</t>
  </si>
  <si>
    <t>深川市</t>
  </si>
  <si>
    <t>函館市</t>
  </si>
  <si>
    <t>豊浦町</t>
  </si>
  <si>
    <t>南富良野町</t>
  </si>
  <si>
    <t>音更町</t>
  </si>
  <si>
    <t>南幌町</t>
  </si>
  <si>
    <t>釧路管内計</t>
  </si>
  <si>
    <t>和寒町</t>
  </si>
  <si>
    <t>上士幌町</t>
  </si>
  <si>
    <t>上砂川町</t>
  </si>
  <si>
    <t>鹿追町</t>
  </si>
  <si>
    <t>清水町</t>
  </si>
  <si>
    <t>栗山町</t>
  </si>
  <si>
    <t>むかわ町</t>
  </si>
  <si>
    <t>音威子府村</t>
  </si>
  <si>
    <t>芽室町</t>
  </si>
  <si>
    <t>月形町</t>
  </si>
  <si>
    <t>胆振管内計</t>
  </si>
  <si>
    <t>中川町</t>
  </si>
  <si>
    <t>大樹町</t>
  </si>
  <si>
    <t>根室市</t>
  </si>
  <si>
    <t>日高町</t>
  </si>
  <si>
    <t>幌加内町</t>
    <rPh sb="0" eb="3">
      <t>ホロカナイ</t>
    </rPh>
    <rPh sb="3" eb="4">
      <t>チョウ</t>
    </rPh>
    <phoneticPr fontId="21"/>
  </si>
  <si>
    <t>広尾町</t>
  </si>
  <si>
    <t>新十津川町</t>
  </si>
  <si>
    <t>平取町</t>
  </si>
  <si>
    <t>旭川市</t>
  </si>
  <si>
    <t>上川管内計</t>
  </si>
  <si>
    <t>幕別町</t>
  </si>
  <si>
    <t>妹背牛町</t>
  </si>
  <si>
    <t>新冠町</t>
  </si>
  <si>
    <t>豊頃町</t>
  </si>
  <si>
    <t>留萌市</t>
  </si>
  <si>
    <t>池田町</t>
  </si>
  <si>
    <t>秩父別町</t>
  </si>
  <si>
    <t>新ひだか町</t>
  </si>
  <si>
    <t>増毛町</t>
  </si>
  <si>
    <t>本別町</t>
  </si>
  <si>
    <t>雨竜町</t>
  </si>
  <si>
    <t>浦河町</t>
  </si>
  <si>
    <t>大空町</t>
  </si>
  <si>
    <t>小平町</t>
  </si>
  <si>
    <t>北竜町</t>
  </si>
  <si>
    <t>様似町</t>
  </si>
  <si>
    <t>苫前町</t>
  </si>
  <si>
    <t>沼田町</t>
  </si>
  <si>
    <t>浦幌町</t>
  </si>
  <si>
    <t>空知管内計</t>
  </si>
  <si>
    <t>日高管内計</t>
  </si>
  <si>
    <t>京極町</t>
  </si>
  <si>
    <t>初山別村</t>
  </si>
  <si>
    <t>乙部町</t>
  </si>
  <si>
    <t>札幌市</t>
  </si>
  <si>
    <t>遠別町</t>
  </si>
  <si>
    <t>中札内村</t>
  </si>
  <si>
    <t>共和町</t>
  </si>
  <si>
    <t>江別市</t>
  </si>
  <si>
    <t>積丹町</t>
  </si>
  <si>
    <t>北斗市</t>
  </si>
  <si>
    <t>天塩町</t>
  </si>
  <si>
    <t>千歳市</t>
  </si>
  <si>
    <t>松前町</t>
  </si>
  <si>
    <t>留萌管内計</t>
  </si>
  <si>
    <t>羅臼町</t>
  </si>
  <si>
    <t>十勝管内計</t>
  </si>
  <si>
    <t>小樽市</t>
  </si>
  <si>
    <t>恵庭市</t>
  </si>
  <si>
    <t>稚内市</t>
  </si>
  <si>
    <t>釧路市</t>
  </si>
  <si>
    <t>北広島市</t>
  </si>
  <si>
    <t>知内町</t>
  </si>
  <si>
    <t>猿払村</t>
  </si>
  <si>
    <t>石狩管内計</t>
  </si>
  <si>
    <t>厚岸町</t>
  </si>
  <si>
    <t>石狩市</t>
  </si>
  <si>
    <t>木古内町</t>
  </si>
  <si>
    <t>浜中町</t>
  </si>
  <si>
    <t>当別町</t>
  </si>
  <si>
    <t>中頓別町</t>
  </si>
  <si>
    <t>標茶町</t>
  </si>
  <si>
    <t>岩内町</t>
  </si>
  <si>
    <t>新篠津村</t>
  </si>
  <si>
    <t>鹿部町</t>
  </si>
  <si>
    <t>枝幸町</t>
  </si>
  <si>
    <t>弟子屈町</t>
  </si>
  <si>
    <t>森町</t>
  </si>
  <si>
    <t>豊富町</t>
  </si>
  <si>
    <t>白糠町</t>
  </si>
  <si>
    <t>八雲町</t>
  </si>
  <si>
    <t>礼文町</t>
  </si>
  <si>
    <t>鶴居村</t>
  </si>
  <si>
    <t>余市町</t>
  </si>
  <si>
    <t>長万部町</t>
  </si>
  <si>
    <t>利尻町</t>
  </si>
  <si>
    <t>釧路町</t>
  </si>
  <si>
    <t>斜里町</t>
  </si>
  <si>
    <t>渡島管内計</t>
  </si>
  <si>
    <t>利尻富士町</t>
  </si>
  <si>
    <t>江差町</t>
  </si>
  <si>
    <t>幌延町</t>
    <rPh sb="0" eb="2">
      <t>ホロノベ</t>
    </rPh>
    <rPh sb="2" eb="3">
      <t>マチ</t>
    </rPh>
    <phoneticPr fontId="21"/>
  </si>
  <si>
    <t>上ノ国町</t>
  </si>
  <si>
    <t>宗谷管内計</t>
  </si>
  <si>
    <t>別海町</t>
  </si>
  <si>
    <t>倶知安町</t>
  </si>
  <si>
    <t>訓子府町</t>
  </si>
  <si>
    <t>厚沢部町</t>
  </si>
  <si>
    <t>今金町</t>
  </si>
  <si>
    <t>北見市</t>
  </si>
  <si>
    <t>網走市</t>
  </si>
  <si>
    <t>標津町</t>
  </si>
  <si>
    <t>喜茂別町</t>
  </si>
  <si>
    <t>奥尻町</t>
  </si>
  <si>
    <t>紋別市</t>
  </si>
  <si>
    <t>ニセコ町</t>
  </si>
  <si>
    <t>根室管内計</t>
  </si>
  <si>
    <t>蘭越町</t>
  </si>
  <si>
    <t>せたな町</t>
  </si>
  <si>
    <t>美幌町</t>
  </si>
  <si>
    <t>黒松内町</t>
  </si>
  <si>
    <t>津別町</t>
  </si>
  <si>
    <t>寿都町</t>
  </si>
  <si>
    <t>仁木町</t>
  </si>
  <si>
    <t>名寄市</t>
  </si>
  <si>
    <t>小清水町</t>
  </si>
  <si>
    <t>赤井川村</t>
  </si>
  <si>
    <t>富良野市</t>
  </si>
  <si>
    <t>神恵内村</t>
  </si>
  <si>
    <t>鷹栖町</t>
  </si>
  <si>
    <t>全道計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</si>
</sst>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auto="1"/>
      <name val="ＭＳ Ｐゴシック"/>
    </font>
    <font>
      <b/>
      <sz val="18"/>
      <color auto="1"/>
      <name val="ＭＳ Ｐゴシック"/>
    </font>
    <font>
      <b/>
      <sz val="11"/>
      <color indexed="9"/>
      <name val="ＭＳ Ｐゴシック"/>
    </font>
    <font>
      <b/>
      <sz val="11"/>
      <color auto="1"/>
      <name val="ＭＳ Ｐゴシック"/>
    </font>
    <font>
      <b/>
      <sz val="15"/>
      <color auto="1"/>
      <name val="ＭＳ Ｐゴシック"/>
    </font>
    <font>
      <b/>
      <sz val="13"/>
      <color auto="1"/>
      <name val="ＭＳ Ｐゴシック"/>
    </font>
    <font>
      <i/>
      <sz val="11"/>
      <color auto="1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4"/>
      <color auto="1"/>
      <name val="ＭＳ Ｐゴシック"/>
    </font>
    <font>
      <sz val="12"/>
      <color auto="1"/>
      <name val="ＭＳ Ｐゴシック"/>
    </font>
    <font>
      <sz val="18"/>
      <color auto="1"/>
      <name val="ＭＳ Ｐゴシック"/>
    </font>
    <font>
      <b/>
      <sz val="12"/>
      <color auto="1"/>
      <name val="ＭＳ Ｐゴシック"/>
    </font>
    <font>
      <sz val="16"/>
      <color auto="1"/>
      <name val="ＭＳ Ｐゴシック"/>
    </font>
    <font>
      <b/>
      <sz val="10"/>
      <color auto="1"/>
      <name val="ＭＳ Ｐゴシック"/>
    </font>
    <font>
      <sz val="18"/>
      <color indexed="8"/>
      <name val="ＭＳ Ｐゴシック"/>
    </font>
    <font>
      <b/>
      <sz val="16"/>
      <color auto="1"/>
      <name val="ＭＳ Ｐゴシック"/>
    </font>
    <font>
      <sz val="6"/>
      <color auto="1"/>
      <name val="ＭＳ Ｐゴシック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6" fillId="15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15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</cellStyleXfs>
  <cellXfs count="93">
    <xf numFmtId="0" fontId="0" fillId="0" borderId="0" xfId="0"/>
    <xf numFmtId="3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3" fontId="14" fillId="0" borderId="0" xfId="0" applyNumberFormat="1" applyFont="1" applyAlignment="1" applyProtection="1">
      <alignment vertical="center"/>
      <protection locked="0"/>
    </xf>
    <xf numFmtId="3" fontId="15" fillId="0" borderId="0" xfId="0" applyNumberFormat="1" applyFont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 shrinkToFit="1"/>
    </xf>
    <xf numFmtId="3" fontId="13" fillId="0" borderId="0" xfId="0" applyNumberFormat="1" applyFont="1" applyAlignment="1" applyProtection="1">
      <alignment vertical="center"/>
      <protection locked="0"/>
    </xf>
    <xf numFmtId="3" fontId="16" fillId="0" borderId="10" xfId="0" applyNumberFormat="1" applyFont="1" applyBorder="1" applyAlignment="1">
      <alignment horizontal="center" vertical="center" shrinkToFit="1"/>
    </xf>
    <xf numFmtId="3" fontId="17" fillId="0" borderId="11" xfId="0" applyNumberFormat="1" applyFont="1" applyBorder="1" applyAlignment="1">
      <alignment horizontal="center" vertical="center" shrinkToFit="1"/>
    </xf>
    <xf numFmtId="3" fontId="17" fillId="0" borderId="12" xfId="0" applyNumberFormat="1" applyFont="1" applyBorder="1" applyAlignment="1">
      <alignment horizontal="center" vertical="center" shrinkToFit="1"/>
    </xf>
    <xf numFmtId="3" fontId="18" fillId="17" borderId="11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Border="1" applyAlignment="1">
      <alignment horizontal="center" vertical="center" shrinkToFit="1"/>
    </xf>
    <xf numFmtId="3" fontId="17" fillId="0" borderId="14" xfId="0" applyNumberFormat="1" applyFont="1" applyBorder="1" applyAlignment="1">
      <alignment horizontal="center" vertical="center" shrinkToFit="1"/>
    </xf>
    <xf numFmtId="3" fontId="13" fillId="0" borderId="0" xfId="0" applyNumberFormat="1" applyFont="1" applyBorder="1" applyAlignment="1">
      <alignment vertical="center" shrinkToFit="1"/>
    </xf>
    <xf numFmtId="3" fontId="16" fillId="0" borderId="15" xfId="0" applyNumberFormat="1" applyFont="1" applyBorder="1" applyAlignment="1">
      <alignment horizontal="center" vertical="center" shrinkToFit="1"/>
    </xf>
    <xf numFmtId="3" fontId="15" fillId="0" borderId="16" xfId="0" applyNumberFormat="1" applyFont="1" applyBorder="1" applyAlignment="1">
      <alignment vertical="center" shrinkToFit="1"/>
    </xf>
    <xf numFmtId="3" fontId="15" fillId="0" borderId="17" xfId="0" applyNumberFormat="1" applyFont="1" applyBorder="1" applyAlignment="1">
      <alignment vertical="center" shrinkToFit="1"/>
    </xf>
    <xf numFmtId="3" fontId="4" fillId="17" borderId="16" xfId="0" applyNumberFormat="1" applyFont="1" applyFill="1" applyBorder="1" applyAlignment="1">
      <alignment vertical="center" shrinkToFit="1"/>
    </xf>
    <xf numFmtId="3" fontId="15" fillId="0" borderId="18" xfId="0" applyNumberFormat="1" applyFont="1" applyBorder="1" applyAlignment="1">
      <alignment vertical="center" shrinkToFit="1"/>
    </xf>
    <xf numFmtId="3" fontId="16" fillId="18" borderId="15" xfId="0" applyNumberFormat="1" applyFont="1" applyFill="1" applyBorder="1" applyAlignment="1">
      <alignment horizontal="center" vertical="center" shrinkToFit="1"/>
    </xf>
    <xf numFmtId="3" fontId="15" fillId="18" borderId="16" xfId="0" applyNumberFormat="1" applyFont="1" applyFill="1" applyBorder="1" applyAlignment="1">
      <alignment vertical="center" shrinkToFit="1"/>
    </xf>
    <xf numFmtId="3" fontId="15" fillId="18" borderId="17" xfId="0" applyNumberFormat="1" applyFont="1" applyFill="1" applyBorder="1" applyAlignment="1">
      <alignment vertical="center" shrinkToFit="1"/>
    </xf>
    <xf numFmtId="3" fontId="15" fillId="18" borderId="19" xfId="0" applyNumberFormat="1" applyFont="1" applyFill="1" applyBorder="1" applyAlignment="1">
      <alignment vertical="center" shrinkToFit="1"/>
    </xf>
    <xf numFmtId="3" fontId="16" fillId="0" borderId="20" xfId="0" applyNumberFormat="1" applyFont="1" applyBorder="1" applyAlignment="1">
      <alignment horizontal="center" vertical="center" shrinkToFit="1"/>
    </xf>
    <xf numFmtId="3" fontId="17" fillId="0" borderId="21" xfId="0" applyNumberFormat="1" applyFont="1" applyBorder="1" applyAlignment="1">
      <alignment horizontal="center" vertical="center" shrinkToFit="1"/>
    </xf>
    <xf numFmtId="3" fontId="18" fillId="17" borderId="22" xfId="0" applyNumberFormat="1" applyFont="1" applyFill="1" applyBorder="1" applyAlignment="1">
      <alignment horizontal="center" vertical="center" shrinkToFit="1"/>
    </xf>
    <xf numFmtId="3" fontId="17" fillId="0" borderId="23" xfId="0" applyNumberFormat="1" applyFont="1" applyFill="1" applyBorder="1" applyAlignment="1">
      <alignment horizontal="center" vertical="center" shrinkToFit="1"/>
    </xf>
    <xf numFmtId="3" fontId="17" fillId="0" borderId="24" xfId="0" applyNumberFormat="1" applyFont="1" applyFill="1" applyBorder="1" applyAlignment="1">
      <alignment horizontal="center" vertical="center" shrinkToFit="1"/>
    </xf>
    <xf numFmtId="3" fontId="17" fillId="0" borderId="25" xfId="0" applyNumberFormat="1" applyFont="1" applyFill="1" applyBorder="1" applyAlignment="1">
      <alignment horizontal="center" vertical="center" shrinkToFit="1"/>
    </xf>
    <xf numFmtId="3" fontId="17" fillId="0" borderId="26" xfId="0" applyNumberFormat="1" applyFont="1" applyFill="1" applyBorder="1" applyAlignment="1">
      <alignment horizontal="center" vertical="center" shrinkToFit="1"/>
    </xf>
    <xf numFmtId="3" fontId="17" fillId="0" borderId="27" xfId="0" applyNumberFormat="1" applyFont="1" applyBorder="1" applyAlignment="1">
      <alignment horizontal="center" vertical="center" shrinkToFit="1"/>
    </xf>
    <xf numFmtId="3" fontId="16" fillId="0" borderId="28" xfId="0" applyNumberFormat="1" applyFont="1" applyBorder="1" applyAlignment="1">
      <alignment horizontal="center" vertical="center" shrinkToFit="1"/>
    </xf>
    <xf numFmtId="3" fontId="15" fillId="0" borderId="29" xfId="0" applyNumberFormat="1" applyFont="1" applyBorder="1" applyAlignment="1">
      <alignment vertical="center" shrinkToFit="1"/>
    </xf>
    <xf numFmtId="3" fontId="15" fillId="0" borderId="30" xfId="0" applyNumberFormat="1" applyFont="1" applyBorder="1" applyAlignment="1">
      <alignment vertical="center" shrinkToFit="1"/>
    </xf>
    <xf numFmtId="3" fontId="4" fillId="17" borderId="31" xfId="0" applyNumberFormat="1" applyFont="1" applyFill="1" applyBorder="1" applyAlignment="1">
      <alignment vertical="center" shrinkToFit="1"/>
    </xf>
    <xf numFmtId="3" fontId="15" fillId="0" borderId="32" xfId="0" applyNumberFormat="1" applyFont="1" applyFill="1" applyBorder="1" applyAlignment="1">
      <alignment vertical="center" shrinkToFit="1"/>
    </xf>
    <xf numFmtId="3" fontId="15" fillId="0" borderId="33" xfId="0" applyNumberFormat="1" applyFont="1" applyFill="1" applyBorder="1" applyAlignment="1">
      <alignment vertical="center" shrinkToFit="1"/>
    </xf>
    <xf numFmtId="3" fontId="16" fillId="18" borderId="28" xfId="0" applyNumberFormat="1" applyFont="1" applyFill="1" applyBorder="1" applyAlignment="1">
      <alignment horizontal="center" vertical="center" shrinkToFit="1"/>
    </xf>
    <xf numFmtId="3" fontId="15" fillId="18" borderId="29" xfId="0" applyNumberFormat="1" applyFont="1" applyFill="1" applyBorder="1" applyAlignment="1">
      <alignment vertical="center" shrinkToFit="1"/>
    </xf>
    <xf numFmtId="3" fontId="15" fillId="18" borderId="30" xfId="0" applyNumberFormat="1" applyFont="1" applyFill="1" applyBorder="1" applyAlignment="1">
      <alignment vertical="center" shrinkToFit="1"/>
    </xf>
    <xf numFmtId="3" fontId="15" fillId="18" borderId="34" xfId="0" applyNumberFormat="1" applyFont="1" applyFill="1" applyBorder="1" applyAlignment="1">
      <alignment vertical="center" shrinkToFit="1"/>
    </xf>
    <xf numFmtId="3" fontId="15" fillId="18" borderId="35" xfId="0" applyNumberFormat="1" applyFont="1" applyFill="1" applyBorder="1" applyAlignment="1">
      <alignment vertical="center" shrinkToFit="1"/>
    </xf>
    <xf numFmtId="3" fontId="15" fillId="18" borderId="36" xfId="0" applyNumberFormat="1" applyFont="1" applyFill="1" applyBorder="1" applyAlignment="1">
      <alignment vertical="center" shrinkToFit="1"/>
    </xf>
    <xf numFmtId="3" fontId="15" fillId="18" borderId="37" xfId="0" applyNumberFormat="1" applyFont="1" applyFill="1" applyBorder="1" applyAlignment="1">
      <alignment vertical="center" shrinkToFit="1"/>
    </xf>
    <xf numFmtId="3" fontId="4" fillId="17" borderId="38" xfId="0" applyNumberFormat="1" applyFont="1" applyFill="1" applyBorder="1" applyAlignment="1">
      <alignment vertical="center" shrinkToFit="1"/>
    </xf>
    <xf numFmtId="3" fontId="15" fillId="18" borderId="39" xfId="0" applyNumberFormat="1" applyFont="1" applyFill="1" applyBorder="1" applyAlignment="1">
      <alignment vertical="center" shrinkToFit="1"/>
    </xf>
    <xf numFmtId="3" fontId="15" fillId="18" borderId="40" xfId="0" applyNumberFormat="1" applyFont="1" applyFill="1" applyBorder="1" applyAlignment="1">
      <alignment vertical="center" shrinkToFit="1"/>
    </xf>
    <xf numFmtId="3" fontId="4" fillId="17" borderId="39" xfId="0" applyNumberFormat="1" applyFont="1" applyFill="1" applyBorder="1" applyAlignment="1">
      <alignment vertical="center" shrinkToFit="1"/>
    </xf>
    <xf numFmtId="3" fontId="15" fillId="18" borderId="18" xfId="0" applyNumberFormat="1" applyFont="1" applyFill="1" applyBorder="1" applyAlignment="1">
      <alignment vertical="center" shrinkToFit="1"/>
    </xf>
    <xf numFmtId="3" fontId="17" fillId="0" borderId="41" xfId="0" applyNumberFormat="1" applyFont="1" applyBorder="1" applyAlignment="1">
      <alignment horizontal="center" vertical="center" shrinkToFit="1"/>
    </xf>
    <xf numFmtId="3" fontId="17" fillId="0" borderId="42" xfId="0" applyNumberFormat="1" applyFont="1" applyBorder="1" applyAlignment="1">
      <alignment horizontal="center" vertical="center" shrinkToFit="1"/>
    </xf>
    <xf numFmtId="3" fontId="18" fillId="17" borderId="43" xfId="0" applyNumberFormat="1" applyFont="1" applyFill="1" applyBorder="1" applyAlignment="1">
      <alignment horizontal="center" vertical="center" shrinkToFit="1"/>
    </xf>
    <xf numFmtId="3" fontId="17" fillId="0" borderId="44" xfId="0" applyNumberFormat="1" applyFont="1" applyFill="1" applyBorder="1" applyAlignment="1">
      <alignment horizontal="center" vertical="center" shrinkToFit="1"/>
    </xf>
    <xf numFmtId="3" fontId="18" fillId="17" borderId="23" xfId="0" applyNumberFormat="1" applyFont="1" applyFill="1" applyBorder="1" applyAlignment="1">
      <alignment horizontal="center" vertical="center" shrinkToFit="1"/>
    </xf>
    <xf numFmtId="3" fontId="17" fillId="0" borderId="10" xfId="0" applyNumberFormat="1" applyFont="1" applyFill="1" applyBorder="1" applyAlignment="1">
      <alignment horizontal="center" vertical="center" shrinkToFit="1"/>
    </xf>
    <xf numFmtId="3" fontId="17" fillId="0" borderId="45" xfId="0" applyNumberFormat="1" applyFont="1" applyFill="1" applyBorder="1" applyAlignment="1">
      <alignment horizontal="center" vertical="center" shrinkToFit="1"/>
    </xf>
    <xf numFmtId="3" fontId="15" fillId="0" borderId="46" xfId="0" applyNumberFormat="1" applyFont="1" applyBorder="1" applyAlignment="1">
      <alignment vertical="center" shrinkToFit="1"/>
    </xf>
    <xf numFmtId="3" fontId="15" fillId="0" borderId="15" xfId="0" applyNumberFormat="1" applyFont="1" applyFill="1" applyBorder="1" applyAlignment="1">
      <alignment vertical="center" shrinkToFit="1"/>
    </xf>
    <xf numFmtId="3" fontId="15" fillId="0" borderId="47" xfId="0" applyNumberFormat="1" applyFont="1" applyFill="1" applyBorder="1" applyAlignment="1">
      <alignment vertical="center" shrinkToFit="1"/>
    </xf>
    <xf numFmtId="3" fontId="15" fillId="0" borderId="48" xfId="0" applyNumberFormat="1" applyFont="1" applyFill="1" applyBorder="1" applyAlignment="1">
      <alignment vertical="center" shrinkToFit="1"/>
    </xf>
    <xf numFmtId="3" fontId="16" fillId="18" borderId="49" xfId="0" applyNumberFormat="1" applyFont="1" applyFill="1" applyBorder="1" applyAlignment="1">
      <alignment horizontal="center" vertical="center" shrinkToFit="1"/>
    </xf>
    <xf numFmtId="3" fontId="15" fillId="18" borderId="50" xfId="0" applyNumberFormat="1" applyFont="1" applyFill="1" applyBorder="1" applyAlignment="1">
      <alignment vertical="center" shrinkToFit="1"/>
    </xf>
    <xf numFmtId="3" fontId="16" fillId="0" borderId="51" xfId="0" applyNumberFormat="1" applyFont="1" applyBorder="1" applyAlignment="1">
      <alignment horizontal="center" vertical="center" shrinkToFit="1"/>
    </xf>
    <xf numFmtId="0" fontId="14" fillId="0" borderId="52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3" xfId="0" applyBorder="1" applyAlignment="1">
      <alignment vertical="center"/>
    </xf>
    <xf numFmtId="3" fontId="16" fillId="18" borderId="51" xfId="0" applyNumberFormat="1" applyFont="1" applyFill="1" applyBorder="1" applyAlignment="1">
      <alignment horizontal="center" vertical="center" shrinkToFit="1"/>
    </xf>
    <xf numFmtId="3" fontId="14" fillId="0" borderId="54" xfId="0" applyNumberFormat="1" applyFont="1" applyBorder="1" applyAlignment="1">
      <alignment horizontal="center" vertical="center"/>
    </xf>
    <xf numFmtId="3" fontId="16" fillId="0" borderId="55" xfId="0" applyNumberFormat="1" applyFont="1" applyBorder="1" applyAlignment="1">
      <alignment horizontal="center" vertical="center" shrinkToFit="1"/>
    </xf>
    <xf numFmtId="3" fontId="15" fillId="0" borderId="56" xfId="0" applyNumberFormat="1" applyFont="1" applyFill="1" applyBorder="1" applyAlignment="1">
      <alignment vertical="center" shrinkToFit="1"/>
    </xf>
    <xf numFmtId="3" fontId="19" fillId="0" borderId="17" xfId="0" applyNumberFormat="1" applyFont="1" applyFill="1" applyBorder="1" applyAlignment="1">
      <alignment vertical="center" shrinkToFit="1"/>
    </xf>
    <xf numFmtId="0" fontId="0" fillId="0" borderId="5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4" xfId="0" applyBorder="1" applyAlignment="1">
      <alignment vertical="center"/>
    </xf>
    <xf numFmtId="3" fontId="4" fillId="18" borderId="55" xfId="0" applyNumberFormat="1" applyFont="1" applyFill="1" applyBorder="1" applyAlignment="1">
      <alignment vertical="center" shrinkToFit="1"/>
    </xf>
    <xf numFmtId="3" fontId="15" fillId="0" borderId="58" xfId="0" applyNumberFormat="1" applyFont="1" applyFill="1" applyBorder="1" applyAlignment="1">
      <alignment vertical="center" shrinkToFit="1"/>
    </xf>
    <xf numFmtId="3" fontId="20" fillId="18" borderId="55" xfId="0" applyNumberFormat="1" applyFont="1" applyFill="1" applyBorder="1" applyAlignment="1">
      <alignment vertical="center"/>
    </xf>
    <xf numFmtId="3" fontId="16" fillId="18" borderId="59" xfId="0" applyNumberFormat="1" applyFont="1" applyFill="1" applyBorder="1" applyAlignment="1">
      <alignment horizontal="center" vertical="center" shrinkToFit="1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3" fontId="4" fillId="18" borderId="59" xfId="0" applyNumberFormat="1" applyFont="1" applyFill="1" applyBorder="1" applyAlignment="1">
      <alignment vertical="center" shrinkToFit="1"/>
    </xf>
    <xf numFmtId="3" fontId="13" fillId="0" borderId="0" xfId="0" applyNumberFormat="1" applyFont="1" applyBorder="1" applyAlignment="1">
      <alignment vertical="center"/>
    </xf>
    <xf numFmtId="3" fontId="16" fillId="0" borderId="0" xfId="0" applyNumberFormat="1" applyFont="1" applyFill="1" applyBorder="1" applyAlignment="1">
      <alignment horizontal="center" vertical="center" shrinkToFit="1"/>
    </xf>
    <xf numFmtId="3" fontId="14" fillId="0" borderId="63" xfId="0" applyNumberFormat="1" applyFont="1" applyFill="1" applyBorder="1" applyAlignment="1">
      <alignment horizontal="center" vertical="center" shrinkToFit="1"/>
    </xf>
    <xf numFmtId="3" fontId="14" fillId="0" borderId="64" xfId="0" applyNumberFormat="1" applyFont="1" applyFill="1" applyBorder="1" applyAlignment="1">
      <alignment horizontal="center" vertical="center" shrinkToFit="1"/>
    </xf>
    <xf numFmtId="3" fontId="14" fillId="0" borderId="65" xfId="0" applyNumberFormat="1" applyFont="1" applyFill="1" applyBorder="1" applyAlignment="1">
      <alignment horizontal="center" vertical="center" shrinkToFit="1"/>
    </xf>
    <xf numFmtId="0" fontId="14" fillId="0" borderId="57" xfId="0" applyFont="1" applyBorder="1" applyAlignment="1">
      <alignment vertical="center"/>
    </xf>
    <xf numFmtId="3" fontId="16" fillId="18" borderId="64" xfId="0" applyNumberFormat="1" applyFont="1" applyFill="1" applyBorder="1" applyAlignment="1">
      <alignment horizontal="center" vertical="center" shrinkToFit="1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3" fontId="4" fillId="18" borderId="69" xfId="0" applyNumberFormat="1" applyFont="1" applyFill="1" applyBorder="1" applyAlignment="1">
      <alignment vertical="center" shrinkToFi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B1:AH55"/>
  <sheetViews>
    <sheetView tabSelected="1" topLeftCell="A18" zoomScale="75" zoomScaleNormal="75" workbookViewId="0">
      <selection activeCell="P55" sqref="P55"/>
    </sheetView>
  </sheetViews>
  <sheetFormatPr defaultColWidth="12.25" defaultRowHeight="17.25"/>
  <cols>
    <col min="1" max="1" width="3.125" style="1" customWidth="1"/>
    <col min="2" max="2" width="11.125" style="1" customWidth="1"/>
    <col min="3" max="5" width="7.625" style="1" customWidth="1"/>
    <col min="6" max="6" width="11.125" style="1" customWidth="1"/>
    <col min="7" max="9" width="7.625" style="1" customWidth="1"/>
    <col min="10" max="10" width="11.125" style="1" customWidth="1"/>
    <col min="11" max="13" width="7.625" style="1" customWidth="1"/>
    <col min="14" max="14" width="11.125" style="1" customWidth="1"/>
    <col min="15" max="17" width="7.625" style="1" customWidth="1"/>
    <col min="18" max="18" width="12.00390625" style="1" customWidth="1"/>
    <col min="19" max="16384" width="12.25390625" style="1" customWidth="1"/>
  </cols>
  <sheetData>
    <row r="1" spans="2:34">
      <c r="B1" s="3"/>
    </row>
    <row r="2" spans="2:34" s="2" customFormat="1" ht="21">
      <c r="B2" s="4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"/>
    </row>
    <row r="3" spans="2:34">
      <c r="B3" s="5"/>
      <c r="C3" s="13"/>
      <c r="D3" s="13"/>
    </row>
    <row r="4" spans="2:34" s="2" customFormat="1" ht="20.100000000000001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7" t="s">
        <v>14</v>
      </c>
      <c r="P4" s="67"/>
      <c r="Q4" s="67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2:34" s="2" customFormat="1" ht="21" customHeight="1">
      <c r="B5" s="7" t="s">
        <v>10</v>
      </c>
      <c r="C5" s="14" t="s">
        <v>15</v>
      </c>
      <c r="D5" s="14" t="s">
        <v>17</v>
      </c>
      <c r="E5" s="19" t="s">
        <v>8</v>
      </c>
      <c r="F5" s="23" t="s">
        <v>10</v>
      </c>
      <c r="G5" s="31" t="s">
        <v>15</v>
      </c>
      <c r="H5" s="31" t="s">
        <v>17</v>
      </c>
      <c r="I5" s="37" t="s">
        <v>8</v>
      </c>
      <c r="J5" s="23" t="s">
        <v>10</v>
      </c>
      <c r="K5" s="31" t="s">
        <v>15</v>
      </c>
      <c r="L5" s="31" t="s">
        <v>17</v>
      </c>
      <c r="M5" s="60" t="s">
        <v>8</v>
      </c>
      <c r="N5" s="62" t="s">
        <v>10</v>
      </c>
      <c r="O5" s="68" t="s">
        <v>15</v>
      </c>
      <c r="P5" s="68" t="s">
        <v>17</v>
      </c>
      <c r="Q5" s="77" t="s">
        <v>8</v>
      </c>
      <c r="R5" s="6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</row>
    <row r="6" spans="2:34" s="2" customFormat="1" ht="21" customHeight="1">
      <c r="B6" s="8" t="s">
        <v>18</v>
      </c>
      <c r="C6" s="15">
        <v>0</v>
      </c>
      <c r="D6" s="15">
        <v>0</v>
      </c>
      <c r="E6" s="20">
        <f t="shared" ref="E6:E29" si="0">C6+D6</f>
        <v>0</v>
      </c>
      <c r="F6" s="24" t="s">
        <v>1</v>
      </c>
      <c r="G6" s="32">
        <v>5</v>
      </c>
      <c r="H6" s="32">
        <v>1</v>
      </c>
      <c r="I6" s="38">
        <f>G6+H6</f>
        <v>6</v>
      </c>
      <c r="J6" s="49" t="s">
        <v>0</v>
      </c>
      <c r="K6" s="32">
        <v>11</v>
      </c>
      <c r="L6" s="32">
        <v>4</v>
      </c>
      <c r="M6" s="38">
        <f t="shared" ref="M6:M23" si="1">K6+L6</f>
        <v>15</v>
      </c>
      <c r="N6" s="9" t="s">
        <v>22</v>
      </c>
      <c r="O6" s="16">
        <v>4</v>
      </c>
      <c r="P6" s="56">
        <v>4</v>
      </c>
      <c r="Q6" s="46">
        <f t="shared" ref="Q6:Q12" si="2">O6+P6</f>
        <v>8</v>
      </c>
      <c r="R6" s="6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4" s="2" customFormat="1" ht="21" customHeight="1">
      <c r="B7" s="9" t="s">
        <v>23</v>
      </c>
      <c r="C7" s="16">
        <v>11</v>
      </c>
      <c r="D7" s="16">
        <v>7</v>
      </c>
      <c r="E7" s="21">
        <f t="shared" si="0"/>
        <v>18</v>
      </c>
      <c r="F7" s="9" t="s">
        <v>24</v>
      </c>
      <c r="G7" s="33">
        <v>5</v>
      </c>
      <c r="H7" s="33">
        <v>2</v>
      </c>
      <c r="I7" s="39">
        <f>G7+H7</f>
        <v>7</v>
      </c>
      <c r="J7" s="27" t="s">
        <v>26</v>
      </c>
      <c r="K7" s="16">
        <v>10</v>
      </c>
      <c r="L7" s="16">
        <v>3</v>
      </c>
      <c r="M7" s="21">
        <f t="shared" si="1"/>
        <v>13</v>
      </c>
      <c r="N7" s="9" t="s">
        <v>27</v>
      </c>
      <c r="O7" s="16">
        <v>16</v>
      </c>
      <c r="P7" s="56">
        <v>4</v>
      </c>
      <c r="Q7" s="46">
        <f t="shared" si="2"/>
        <v>20</v>
      </c>
      <c r="R7" s="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4" s="2" customFormat="1" ht="21" customHeight="1">
      <c r="B8" s="9" t="s">
        <v>29</v>
      </c>
      <c r="C8" s="16">
        <v>12</v>
      </c>
      <c r="D8" s="16">
        <v>3</v>
      </c>
      <c r="E8" s="21">
        <f t="shared" si="0"/>
        <v>15</v>
      </c>
      <c r="F8" s="9" t="s">
        <v>33</v>
      </c>
      <c r="G8" s="16">
        <v>5</v>
      </c>
      <c r="H8" s="16">
        <v>3</v>
      </c>
      <c r="I8" s="21">
        <f>G8+H8</f>
        <v>8</v>
      </c>
      <c r="J8" s="27" t="s">
        <v>36</v>
      </c>
      <c r="K8" s="16">
        <v>5</v>
      </c>
      <c r="L8" s="16">
        <v>2</v>
      </c>
      <c r="M8" s="21">
        <f t="shared" si="1"/>
        <v>7</v>
      </c>
      <c r="N8" s="9" t="s">
        <v>35</v>
      </c>
      <c r="O8" s="16">
        <v>7</v>
      </c>
      <c r="P8" s="56">
        <v>8</v>
      </c>
      <c r="Q8" s="46">
        <f t="shared" si="2"/>
        <v>15</v>
      </c>
      <c r="R8" s="6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2:34" s="2" customFormat="1" ht="21" customHeight="1">
      <c r="B9" s="9" t="s">
        <v>37</v>
      </c>
      <c r="C9" s="16">
        <v>6</v>
      </c>
      <c r="D9" s="16">
        <v>5</v>
      </c>
      <c r="E9" s="21">
        <f t="shared" si="0"/>
        <v>11</v>
      </c>
      <c r="F9" s="9" t="s">
        <v>39</v>
      </c>
      <c r="G9" s="16">
        <v>3</v>
      </c>
      <c r="H9" s="16">
        <v>1</v>
      </c>
      <c r="I9" s="21">
        <f>G9+H9</f>
        <v>4</v>
      </c>
      <c r="J9" s="27" t="s">
        <v>41</v>
      </c>
      <c r="K9" s="16">
        <v>7</v>
      </c>
      <c r="L9" s="16">
        <v>3</v>
      </c>
      <c r="M9" s="21">
        <f t="shared" si="1"/>
        <v>10</v>
      </c>
      <c r="N9" s="9" t="s">
        <v>45</v>
      </c>
      <c r="O9" s="16">
        <v>7</v>
      </c>
      <c r="P9" s="56">
        <v>3</v>
      </c>
      <c r="Q9" s="46">
        <f t="shared" si="2"/>
        <v>10</v>
      </c>
      <c r="R9" s="6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2:34" s="2" customFormat="1" ht="21" customHeight="1">
      <c r="B10" s="9" t="s">
        <v>47</v>
      </c>
      <c r="C10" s="16">
        <v>6</v>
      </c>
      <c r="D10" s="16">
        <v>1</v>
      </c>
      <c r="E10" s="21">
        <f t="shared" si="0"/>
        <v>7</v>
      </c>
      <c r="F10" s="25" t="s">
        <v>49</v>
      </c>
      <c r="G10" s="34">
        <f>SUM(C40:C55)+G6+G7+G8+G9</f>
        <v>136</v>
      </c>
      <c r="H10" s="34">
        <f>SUM(D40:D55)+H6+H7+H8+H9</f>
        <v>43</v>
      </c>
      <c r="I10" s="34">
        <f>SUM(E40:E55)+I6+I7+I8+I9</f>
        <v>179</v>
      </c>
      <c r="J10" s="27" t="s">
        <v>50</v>
      </c>
      <c r="K10" s="16">
        <v>6</v>
      </c>
      <c r="L10" s="16">
        <v>2</v>
      </c>
      <c r="M10" s="21">
        <f t="shared" si="1"/>
        <v>8</v>
      </c>
      <c r="N10" s="9" t="s">
        <v>51</v>
      </c>
      <c r="O10" s="16">
        <v>7</v>
      </c>
      <c r="P10" s="56">
        <v>3</v>
      </c>
      <c r="Q10" s="46">
        <f t="shared" si="2"/>
        <v>10</v>
      </c>
      <c r="R10" s="6"/>
    </row>
    <row r="11" spans="2:34" s="2" customFormat="1" ht="21" customHeight="1">
      <c r="B11" s="9" t="s">
        <v>54</v>
      </c>
      <c r="C11" s="16">
        <v>4</v>
      </c>
      <c r="D11" s="16">
        <v>4</v>
      </c>
      <c r="E11" s="21">
        <f t="shared" si="0"/>
        <v>8</v>
      </c>
      <c r="F11" s="26" t="s">
        <v>28</v>
      </c>
      <c r="G11" s="15">
        <v>17</v>
      </c>
      <c r="H11" s="15">
        <v>8</v>
      </c>
      <c r="I11" s="40">
        <f t="shared" ref="I11:I21" si="3">G11+H11</f>
        <v>25</v>
      </c>
      <c r="J11" s="27" t="s">
        <v>56</v>
      </c>
      <c r="K11" s="16">
        <v>5</v>
      </c>
      <c r="L11" s="16">
        <v>5</v>
      </c>
      <c r="M11" s="21">
        <f t="shared" si="1"/>
        <v>10</v>
      </c>
      <c r="N11" s="9" t="s">
        <v>62</v>
      </c>
      <c r="O11" s="16">
        <v>5</v>
      </c>
      <c r="P11" s="56">
        <v>3</v>
      </c>
      <c r="Q11" s="46">
        <f t="shared" si="2"/>
        <v>8</v>
      </c>
      <c r="R11" s="6"/>
    </row>
    <row r="12" spans="2:34" s="2" customFormat="1" ht="21" customHeight="1">
      <c r="B12" s="9" t="s">
        <v>63</v>
      </c>
      <c r="C12" s="16">
        <v>7</v>
      </c>
      <c r="D12" s="16">
        <v>2</v>
      </c>
      <c r="E12" s="21">
        <f t="shared" si="0"/>
        <v>9</v>
      </c>
      <c r="F12" s="27" t="s">
        <v>19</v>
      </c>
      <c r="G12" s="16">
        <v>38</v>
      </c>
      <c r="H12" s="16">
        <v>5</v>
      </c>
      <c r="I12" s="41">
        <f t="shared" si="3"/>
        <v>43</v>
      </c>
      <c r="J12" s="27" t="s">
        <v>64</v>
      </c>
      <c r="K12" s="16">
        <v>7</v>
      </c>
      <c r="L12" s="16">
        <v>2</v>
      </c>
      <c r="M12" s="21">
        <f t="shared" si="1"/>
        <v>9</v>
      </c>
      <c r="N12" s="9" t="s">
        <v>57</v>
      </c>
      <c r="O12" s="69">
        <v>8</v>
      </c>
      <c r="P12" s="75">
        <v>0</v>
      </c>
      <c r="Q12" s="46">
        <f t="shared" si="2"/>
        <v>8</v>
      </c>
      <c r="R12" s="6"/>
    </row>
    <row r="13" spans="2:34" s="2" customFormat="1" ht="21" customHeight="1">
      <c r="B13" s="9" t="s">
        <v>66</v>
      </c>
      <c r="C13" s="16">
        <v>8</v>
      </c>
      <c r="D13" s="16">
        <v>2</v>
      </c>
      <c r="E13" s="21">
        <f t="shared" si="0"/>
        <v>10</v>
      </c>
      <c r="F13" s="27" t="s">
        <v>68</v>
      </c>
      <c r="G13" s="16">
        <v>12</v>
      </c>
      <c r="H13" s="16">
        <v>3</v>
      </c>
      <c r="I13" s="41">
        <f t="shared" si="3"/>
        <v>15</v>
      </c>
      <c r="J13" s="27" t="s">
        <v>46</v>
      </c>
      <c r="K13" s="16">
        <v>11</v>
      </c>
      <c r="L13" s="16">
        <v>4</v>
      </c>
      <c r="M13" s="21">
        <f t="shared" si="1"/>
        <v>15</v>
      </c>
      <c r="N13" s="53" t="s">
        <v>5</v>
      </c>
      <c r="O13" s="17">
        <f>SUM(K45:K55,O6:O12)</f>
        <v>188</v>
      </c>
      <c r="P13" s="17">
        <f>SUM(L45:L55,P6:P12)</f>
        <v>76</v>
      </c>
      <c r="Q13" s="47">
        <f>SUM(M45:M55,Q6:Q12)</f>
        <v>264</v>
      </c>
      <c r="R13" s="6"/>
    </row>
    <row r="14" spans="2:34" s="2" customFormat="1" ht="21" customHeight="1">
      <c r="B14" s="9" t="s">
        <v>70</v>
      </c>
      <c r="C14" s="16">
        <v>5</v>
      </c>
      <c r="D14" s="16">
        <v>4</v>
      </c>
      <c r="E14" s="21">
        <f t="shared" si="0"/>
        <v>9</v>
      </c>
      <c r="F14" s="27" t="s">
        <v>38</v>
      </c>
      <c r="G14" s="16">
        <v>25</v>
      </c>
      <c r="H14" s="16">
        <v>8</v>
      </c>
      <c r="I14" s="41">
        <f t="shared" si="3"/>
        <v>33</v>
      </c>
      <c r="J14" s="27" t="s">
        <v>52</v>
      </c>
      <c r="K14" s="16">
        <v>8</v>
      </c>
      <c r="L14" s="16">
        <v>4</v>
      </c>
      <c r="M14" s="21">
        <f t="shared" si="1"/>
        <v>12</v>
      </c>
      <c r="N14" s="8" t="s">
        <v>48</v>
      </c>
      <c r="O14" s="15">
        <v>34</v>
      </c>
      <c r="P14" s="15">
        <v>14</v>
      </c>
      <c r="Q14" s="45">
        <f t="shared" ref="Q14:Q32" si="4">O14+P14</f>
        <v>48</v>
      </c>
      <c r="R14" s="6"/>
    </row>
    <row r="15" spans="2:34" s="2" customFormat="1" ht="21" customHeight="1">
      <c r="B15" s="9" t="s">
        <v>71</v>
      </c>
      <c r="C15" s="16">
        <v>9</v>
      </c>
      <c r="D15" s="16">
        <v>6</v>
      </c>
      <c r="E15" s="21">
        <f t="shared" si="0"/>
        <v>15</v>
      </c>
      <c r="F15" s="27" t="s">
        <v>73</v>
      </c>
      <c r="G15" s="16">
        <v>7</v>
      </c>
      <c r="H15" s="16">
        <v>3</v>
      </c>
      <c r="I15" s="41">
        <f t="shared" si="3"/>
        <v>10</v>
      </c>
      <c r="J15" s="27" t="s">
        <v>74</v>
      </c>
      <c r="K15" s="16">
        <v>7</v>
      </c>
      <c r="L15" s="16">
        <v>3</v>
      </c>
      <c r="M15" s="21">
        <f t="shared" si="1"/>
        <v>10</v>
      </c>
      <c r="N15" s="9" t="s">
        <v>75</v>
      </c>
      <c r="O15" s="16">
        <v>7</v>
      </c>
      <c r="P15" s="16">
        <v>0</v>
      </c>
      <c r="Q15" s="46">
        <f t="shared" si="4"/>
        <v>7</v>
      </c>
      <c r="R15" s="6"/>
    </row>
    <row r="16" spans="2:34" s="2" customFormat="1" ht="21" customHeight="1">
      <c r="B16" s="9" t="s">
        <v>76</v>
      </c>
      <c r="C16" s="16">
        <v>5</v>
      </c>
      <c r="D16" s="16">
        <v>3</v>
      </c>
      <c r="E16" s="21">
        <f t="shared" si="0"/>
        <v>8</v>
      </c>
      <c r="F16" s="27" t="s">
        <v>58</v>
      </c>
      <c r="G16" s="16">
        <v>10</v>
      </c>
      <c r="H16" s="16">
        <v>5</v>
      </c>
      <c r="I16" s="41">
        <f t="shared" si="3"/>
        <v>15</v>
      </c>
      <c r="J16" s="27" t="s">
        <v>3</v>
      </c>
      <c r="K16" s="16">
        <v>6</v>
      </c>
      <c r="L16" s="16">
        <v>3</v>
      </c>
      <c r="M16" s="21">
        <f t="shared" si="1"/>
        <v>9</v>
      </c>
      <c r="N16" s="9" t="s">
        <v>44</v>
      </c>
      <c r="O16" s="16">
        <v>9</v>
      </c>
      <c r="P16" s="16">
        <v>2</v>
      </c>
      <c r="Q16" s="46">
        <f t="shared" si="4"/>
        <v>11</v>
      </c>
      <c r="R16" s="6"/>
    </row>
    <row r="17" spans="2:18" s="2" customFormat="1" ht="21" customHeight="1">
      <c r="B17" s="9" t="s">
        <v>13</v>
      </c>
      <c r="C17" s="16">
        <v>2</v>
      </c>
      <c r="D17" s="16">
        <v>3</v>
      </c>
      <c r="E17" s="21">
        <f t="shared" si="0"/>
        <v>5</v>
      </c>
      <c r="F17" s="27" t="s">
        <v>34</v>
      </c>
      <c r="G17" s="16">
        <v>8</v>
      </c>
      <c r="H17" s="16">
        <v>2</v>
      </c>
      <c r="I17" s="41">
        <f t="shared" si="3"/>
        <v>10</v>
      </c>
      <c r="J17" s="27" t="s">
        <v>78</v>
      </c>
      <c r="K17" s="16">
        <v>7</v>
      </c>
      <c r="L17" s="16">
        <v>2</v>
      </c>
      <c r="M17" s="21">
        <f t="shared" si="1"/>
        <v>9</v>
      </c>
      <c r="N17" s="9" t="s">
        <v>79</v>
      </c>
      <c r="O17" s="16">
        <v>6</v>
      </c>
      <c r="P17" s="16">
        <v>3</v>
      </c>
      <c r="Q17" s="46">
        <f t="shared" si="4"/>
        <v>9</v>
      </c>
      <c r="R17" s="6"/>
    </row>
    <row r="18" spans="2:18" s="2" customFormat="1" ht="21" customHeight="1">
      <c r="B18" s="9" t="s">
        <v>80</v>
      </c>
      <c r="C18" s="16">
        <v>4</v>
      </c>
      <c r="D18" s="16">
        <v>1</v>
      </c>
      <c r="E18" s="21">
        <f t="shared" si="0"/>
        <v>5</v>
      </c>
      <c r="F18" s="27" t="s">
        <v>31</v>
      </c>
      <c r="G18" s="16">
        <v>7</v>
      </c>
      <c r="H18" s="16">
        <v>8</v>
      </c>
      <c r="I18" s="41">
        <f t="shared" si="3"/>
        <v>15</v>
      </c>
      <c r="J18" s="27" t="s">
        <v>43</v>
      </c>
      <c r="K18" s="16">
        <v>7</v>
      </c>
      <c r="L18" s="16">
        <v>3</v>
      </c>
      <c r="M18" s="21">
        <f t="shared" si="1"/>
        <v>10</v>
      </c>
      <c r="N18" s="9" t="s">
        <v>81</v>
      </c>
      <c r="O18" s="16">
        <v>6</v>
      </c>
      <c r="P18" s="16">
        <v>1</v>
      </c>
      <c r="Q18" s="46">
        <f t="shared" si="4"/>
        <v>7</v>
      </c>
      <c r="R18" s="6"/>
    </row>
    <row r="19" spans="2:18" s="2" customFormat="1" ht="21" customHeight="1">
      <c r="B19" s="9" t="s">
        <v>67</v>
      </c>
      <c r="C19" s="16">
        <v>6</v>
      </c>
      <c r="D19" s="16">
        <v>2</v>
      </c>
      <c r="E19" s="21">
        <f t="shared" si="0"/>
        <v>8</v>
      </c>
      <c r="F19" s="28" t="s">
        <v>2</v>
      </c>
      <c r="G19" s="16">
        <v>11</v>
      </c>
      <c r="H19" s="16">
        <v>4</v>
      </c>
      <c r="I19" s="41">
        <f t="shared" si="3"/>
        <v>15</v>
      </c>
      <c r="J19" s="27" t="s">
        <v>60</v>
      </c>
      <c r="K19" s="16">
        <v>6</v>
      </c>
      <c r="L19" s="16">
        <v>6</v>
      </c>
      <c r="M19" s="21">
        <f t="shared" si="1"/>
        <v>12</v>
      </c>
      <c r="N19" s="9" t="s">
        <v>53</v>
      </c>
      <c r="O19" s="16">
        <v>6</v>
      </c>
      <c r="P19" s="16">
        <v>3</v>
      </c>
      <c r="Q19" s="46">
        <f t="shared" si="4"/>
        <v>9</v>
      </c>
      <c r="R19" s="6"/>
    </row>
    <row r="20" spans="2:18" s="2" customFormat="1" ht="21" customHeight="1">
      <c r="B20" s="9" t="s">
        <v>69</v>
      </c>
      <c r="C20" s="16">
        <v>10</v>
      </c>
      <c r="D20" s="16">
        <v>4</v>
      </c>
      <c r="E20" s="21">
        <f t="shared" si="0"/>
        <v>14</v>
      </c>
      <c r="F20" s="27" t="s">
        <v>55</v>
      </c>
      <c r="G20" s="35">
        <v>10</v>
      </c>
      <c r="H20" s="35">
        <v>2</v>
      </c>
      <c r="I20" s="42">
        <f t="shared" si="3"/>
        <v>12</v>
      </c>
      <c r="J20" s="27" t="s">
        <v>9</v>
      </c>
      <c r="K20" s="16">
        <v>14</v>
      </c>
      <c r="L20" s="16">
        <v>6</v>
      </c>
      <c r="M20" s="21">
        <f t="shared" si="1"/>
        <v>20</v>
      </c>
      <c r="N20" s="9" t="s">
        <v>82</v>
      </c>
      <c r="O20" s="16">
        <v>7</v>
      </c>
      <c r="P20" s="16">
        <v>3</v>
      </c>
      <c r="Q20" s="46">
        <f t="shared" si="4"/>
        <v>10</v>
      </c>
      <c r="R20" s="6"/>
    </row>
    <row r="21" spans="2:18" s="2" customFormat="1" ht="21" customHeight="1">
      <c r="B21" s="9" t="s">
        <v>83</v>
      </c>
      <c r="C21" s="16">
        <v>9</v>
      </c>
      <c r="D21" s="16">
        <v>3</v>
      </c>
      <c r="E21" s="21">
        <f t="shared" si="0"/>
        <v>12</v>
      </c>
      <c r="F21" s="29" t="s">
        <v>84</v>
      </c>
      <c r="G21" s="36">
        <v>15</v>
      </c>
      <c r="H21" s="36">
        <v>7</v>
      </c>
      <c r="I21" s="43">
        <f t="shared" si="3"/>
        <v>22</v>
      </c>
      <c r="J21" s="27" t="s">
        <v>85</v>
      </c>
      <c r="K21" s="16">
        <v>4</v>
      </c>
      <c r="L21" s="16">
        <v>2</v>
      </c>
      <c r="M21" s="21">
        <f t="shared" si="1"/>
        <v>6</v>
      </c>
      <c r="N21" s="9" t="s">
        <v>86</v>
      </c>
      <c r="O21" s="16">
        <v>7</v>
      </c>
      <c r="P21" s="16">
        <v>3</v>
      </c>
      <c r="Q21" s="46">
        <f t="shared" si="4"/>
        <v>10</v>
      </c>
      <c r="R21" s="6"/>
    </row>
    <row r="22" spans="2:18" s="2" customFormat="1" ht="21" customHeight="1">
      <c r="B22" s="9" t="s">
        <v>87</v>
      </c>
      <c r="C22" s="16">
        <v>6</v>
      </c>
      <c r="D22" s="16">
        <v>4</v>
      </c>
      <c r="E22" s="21">
        <f t="shared" si="0"/>
        <v>10</v>
      </c>
      <c r="F22" s="25" t="s">
        <v>88</v>
      </c>
      <c r="G22" s="34">
        <f>SUM(G11:G21)</f>
        <v>160</v>
      </c>
      <c r="H22" s="34">
        <f>SUM(H11:H21)</f>
        <v>55</v>
      </c>
      <c r="I22" s="44">
        <f>SUM(I11:I21)</f>
        <v>215</v>
      </c>
      <c r="J22" s="50" t="s">
        <v>89</v>
      </c>
      <c r="K22" s="56">
        <v>5</v>
      </c>
      <c r="L22" s="56">
        <v>4</v>
      </c>
      <c r="M22" s="41">
        <f t="shared" si="1"/>
        <v>9</v>
      </c>
      <c r="N22" s="9" t="s">
        <v>90</v>
      </c>
      <c r="O22" s="16">
        <v>3</v>
      </c>
      <c r="P22" s="16">
        <v>2</v>
      </c>
      <c r="Q22" s="46">
        <f t="shared" si="4"/>
        <v>5</v>
      </c>
      <c r="R22" s="6"/>
    </row>
    <row r="23" spans="2:18" s="2" customFormat="1" ht="21" customHeight="1">
      <c r="B23" s="9" t="s">
        <v>21</v>
      </c>
      <c r="C23" s="16">
        <v>3</v>
      </c>
      <c r="D23" s="16">
        <v>2</v>
      </c>
      <c r="E23" s="21">
        <f t="shared" si="0"/>
        <v>5</v>
      </c>
      <c r="F23" s="8" t="s">
        <v>92</v>
      </c>
      <c r="G23" s="15">
        <v>16</v>
      </c>
      <c r="H23" s="15">
        <v>4</v>
      </c>
      <c r="I23" s="45">
        <f t="shared" ref="I23:I29" si="5">G23+H23</f>
        <v>20</v>
      </c>
      <c r="J23" s="50" t="s">
        <v>93</v>
      </c>
      <c r="K23" s="56">
        <v>7</v>
      </c>
      <c r="L23" s="56">
        <v>3</v>
      </c>
      <c r="M23" s="41">
        <f t="shared" si="1"/>
        <v>10</v>
      </c>
      <c r="N23" s="9" t="s">
        <v>94</v>
      </c>
      <c r="O23" s="16">
        <v>6</v>
      </c>
      <c r="P23" s="16">
        <v>1</v>
      </c>
      <c r="Q23" s="46">
        <f t="shared" si="4"/>
        <v>7</v>
      </c>
      <c r="R23" s="6"/>
    </row>
    <row r="24" spans="2:18" s="2" customFormat="1" ht="21" customHeight="1">
      <c r="B24" s="9" t="s">
        <v>95</v>
      </c>
      <c r="C24" s="16">
        <v>3</v>
      </c>
      <c r="D24" s="16">
        <v>4</v>
      </c>
      <c r="E24" s="21">
        <f t="shared" si="0"/>
        <v>7</v>
      </c>
      <c r="F24" s="9" t="s">
        <v>96</v>
      </c>
      <c r="G24" s="16">
        <v>6</v>
      </c>
      <c r="H24" s="16">
        <v>1</v>
      </c>
      <c r="I24" s="46">
        <f t="shared" si="5"/>
        <v>7</v>
      </c>
      <c r="J24" s="51" t="s">
        <v>98</v>
      </c>
      <c r="K24" s="34">
        <f>SUM(G51:G55,K6:K23)</f>
        <v>205</v>
      </c>
      <c r="L24" s="34">
        <f>SUM(H51:H55,L6:L23)</f>
        <v>102</v>
      </c>
      <c r="M24" s="34">
        <f>SUM(I51:I55,M6:M23)</f>
        <v>307</v>
      </c>
      <c r="N24" s="9" t="s">
        <v>99</v>
      </c>
      <c r="O24" s="16">
        <v>9</v>
      </c>
      <c r="P24" s="16">
        <v>3</v>
      </c>
      <c r="Q24" s="46">
        <f t="shared" si="4"/>
        <v>12</v>
      </c>
      <c r="R24" s="6"/>
    </row>
    <row r="25" spans="2:18" s="2" customFormat="1" ht="21" customHeight="1">
      <c r="B25" s="9" t="s">
        <v>100</v>
      </c>
      <c r="C25" s="16">
        <v>0</v>
      </c>
      <c r="D25" s="16">
        <v>0</v>
      </c>
      <c r="E25" s="21">
        <f t="shared" si="0"/>
        <v>0</v>
      </c>
      <c r="F25" s="9" t="s">
        <v>101</v>
      </c>
      <c r="G25" s="16">
        <v>4</v>
      </c>
      <c r="H25" s="16">
        <v>1</v>
      </c>
      <c r="I25" s="46">
        <f t="shared" si="5"/>
        <v>5</v>
      </c>
      <c r="J25" s="26" t="s">
        <v>103</v>
      </c>
      <c r="K25" s="15">
        <v>0</v>
      </c>
      <c r="L25" s="15">
        <v>0</v>
      </c>
      <c r="M25" s="20">
        <f t="shared" ref="M25:M32" si="6">K25+L25</f>
        <v>0</v>
      </c>
      <c r="N25" s="9" t="s">
        <v>104</v>
      </c>
      <c r="O25" s="16">
        <v>8</v>
      </c>
      <c r="P25" s="16">
        <v>2</v>
      </c>
      <c r="Q25" s="46">
        <f t="shared" si="4"/>
        <v>10</v>
      </c>
      <c r="R25" s="6"/>
    </row>
    <row r="26" spans="2:18" s="2" customFormat="1" ht="21" customHeight="1">
      <c r="B26" s="9" t="s">
        <v>105</v>
      </c>
      <c r="C26" s="16">
        <v>5</v>
      </c>
      <c r="D26" s="16">
        <v>2</v>
      </c>
      <c r="E26" s="21">
        <f t="shared" si="0"/>
        <v>7</v>
      </c>
      <c r="F26" s="9" t="s">
        <v>106</v>
      </c>
      <c r="G26" s="16">
        <v>18</v>
      </c>
      <c r="H26" s="16">
        <v>4</v>
      </c>
      <c r="I26" s="46">
        <f t="shared" si="5"/>
        <v>22</v>
      </c>
      <c r="J26" s="27" t="s">
        <v>107</v>
      </c>
      <c r="K26" s="16">
        <v>11</v>
      </c>
      <c r="L26" s="16">
        <v>4</v>
      </c>
      <c r="M26" s="21">
        <f t="shared" si="6"/>
        <v>15</v>
      </c>
      <c r="N26" s="9" t="s">
        <v>108</v>
      </c>
      <c r="O26" s="16">
        <v>11</v>
      </c>
      <c r="P26" s="16">
        <v>3</v>
      </c>
      <c r="Q26" s="46">
        <f t="shared" si="4"/>
        <v>14</v>
      </c>
      <c r="R26" s="6"/>
    </row>
    <row r="27" spans="2:18" s="2" customFormat="1" ht="21" customHeight="1">
      <c r="B27" s="9" t="s">
        <v>109</v>
      </c>
      <c r="C27" s="16">
        <v>4</v>
      </c>
      <c r="D27" s="16">
        <v>3</v>
      </c>
      <c r="E27" s="21">
        <f t="shared" si="0"/>
        <v>7</v>
      </c>
      <c r="F27" s="9" t="s">
        <v>110</v>
      </c>
      <c r="G27" s="16">
        <v>22</v>
      </c>
      <c r="H27" s="16">
        <v>8</v>
      </c>
      <c r="I27" s="46">
        <f t="shared" si="5"/>
        <v>30</v>
      </c>
      <c r="J27" s="52" t="s">
        <v>112</v>
      </c>
      <c r="K27" s="33">
        <v>7</v>
      </c>
      <c r="L27" s="33">
        <v>1</v>
      </c>
      <c r="M27" s="61">
        <f t="shared" si="6"/>
        <v>8</v>
      </c>
      <c r="N27" s="9" t="s">
        <v>30</v>
      </c>
      <c r="O27" s="16">
        <v>5</v>
      </c>
      <c r="P27" s="16">
        <v>2</v>
      </c>
      <c r="Q27" s="46">
        <f t="shared" si="4"/>
        <v>7</v>
      </c>
      <c r="R27" s="82"/>
    </row>
    <row r="28" spans="2:18" s="2" customFormat="1" ht="21" customHeight="1">
      <c r="B28" s="9" t="s">
        <v>113</v>
      </c>
      <c r="C28" s="16">
        <v>4</v>
      </c>
      <c r="D28" s="16">
        <v>2</v>
      </c>
      <c r="E28" s="21">
        <f t="shared" si="0"/>
        <v>6</v>
      </c>
      <c r="F28" s="9" t="s">
        <v>114</v>
      </c>
      <c r="G28" s="16">
        <v>21</v>
      </c>
      <c r="H28" s="16">
        <v>4</v>
      </c>
      <c r="I28" s="46">
        <f t="shared" si="5"/>
        <v>25</v>
      </c>
      <c r="J28" s="27" t="s">
        <v>115</v>
      </c>
      <c r="K28" s="16">
        <v>8</v>
      </c>
      <c r="L28" s="16">
        <v>2</v>
      </c>
      <c r="M28" s="21">
        <f t="shared" si="6"/>
        <v>10</v>
      </c>
      <c r="N28" s="9" t="s">
        <v>12</v>
      </c>
      <c r="O28" s="16">
        <v>6</v>
      </c>
      <c r="P28" s="16">
        <v>2</v>
      </c>
      <c r="Q28" s="46">
        <f t="shared" si="4"/>
        <v>8</v>
      </c>
      <c r="R28" s="6"/>
    </row>
    <row r="29" spans="2:18" s="2" customFormat="1" ht="21" customHeight="1">
      <c r="B29" s="9" t="s">
        <v>116</v>
      </c>
      <c r="C29" s="16">
        <v>5</v>
      </c>
      <c r="D29" s="16">
        <v>2</v>
      </c>
      <c r="E29" s="21">
        <f t="shared" si="0"/>
        <v>7</v>
      </c>
      <c r="F29" s="9" t="s">
        <v>16</v>
      </c>
      <c r="G29" s="16">
        <v>6</v>
      </c>
      <c r="H29" s="16">
        <v>0</v>
      </c>
      <c r="I29" s="46">
        <f t="shared" si="5"/>
        <v>6</v>
      </c>
      <c r="J29" s="27" t="s">
        <v>25</v>
      </c>
      <c r="K29" s="16">
        <v>0</v>
      </c>
      <c r="L29" s="16">
        <v>0</v>
      </c>
      <c r="M29" s="21">
        <f t="shared" si="6"/>
        <v>0</v>
      </c>
      <c r="N29" s="9" t="s">
        <v>117</v>
      </c>
      <c r="O29" s="16">
        <v>10</v>
      </c>
      <c r="P29" s="16">
        <v>2</v>
      </c>
      <c r="Q29" s="46">
        <f t="shared" si="4"/>
        <v>12</v>
      </c>
      <c r="R29" s="6"/>
    </row>
    <row r="30" spans="2:18" s="2" customFormat="1" ht="21" customHeight="1">
      <c r="B30" s="10" t="s">
        <v>118</v>
      </c>
      <c r="C30" s="17">
        <f>SUM(C6:C29)</f>
        <v>134</v>
      </c>
      <c r="D30" s="17">
        <f>SUM(D6:D29)</f>
        <v>69</v>
      </c>
      <c r="E30" s="17">
        <f>SUM(E6:E29)</f>
        <v>203</v>
      </c>
      <c r="F30" s="10" t="s">
        <v>119</v>
      </c>
      <c r="G30" s="17">
        <f>SUM(G23:G29)</f>
        <v>93</v>
      </c>
      <c r="H30" s="17">
        <f>SUM(H23:H29)</f>
        <v>22</v>
      </c>
      <c r="I30" s="47">
        <f>SUM(I23:I29)</f>
        <v>115</v>
      </c>
      <c r="J30" s="27" t="s">
        <v>121</v>
      </c>
      <c r="K30" s="16">
        <v>3</v>
      </c>
      <c r="L30" s="16">
        <v>2</v>
      </c>
      <c r="M30" s="21">
        <f t="shared" si="6"/>
        <v>5</v>
      </c>
      <c r="N30" s="9" t="s">
        <v>102</v>
      </c>
      <c r="O30" s="16">
        <v>6</v>
      </c>
      <c r="P30" s="16">
        <v>0</v>
      </c>
      <c r="Q30" s="46">
        <f t="shared" si="4"/>
        <v>6</v>
      </c>
      <c r="R30" s="6"/>
    </row>
    <row r="31" spans="2:18" s="2" customFormat="1" ht="21" customHeight="1">
      <c r="B31" s="8" t="s">
        <v>123</v>
      </c>
      <c r="C31" s="15">
        <v>172</v>
      </c>
      <c r="D31" s="15">
        <v>90</v>
      </c>
      <c r="E31" s="20">
        <f t="shared" ref="E31:E38" si="7">C31+D31</f>
        <v>262</v>
      </c>
      <c r="F31" s="8" t="s">
        <v>72</v>
      </c>
      <c r="G31" s="15">
        <v>33</v>
      </c>
      <c r="H31" s="15">
        <v>19</v>
      </c>
      <c r="I31" s="20">
        <f t="shared" ref="I31:I41" si="8">G31+H31</f>
        <v>52</v>
      </c>
      <c r="J31" s="27" t="s">
        <v>124</v>
      </c>
      <c r="K31" s="16">
        <v>6</v>
      </c>
      <c r="L31" s="16">
        <v>3</v>
      </c>
      <c r="M31" s="21">
        <f t="shared" si="6"/>
        <v>9</v>
      </c>
      <c r="N31" s="9" t="s">
        <v>125</v>
      </c>
      <c r="O31" s="16">
        <v>6</v>
      </c>
      <c r="P31" s="16">
        <v>4</v>
      </c>
      <c r="Q31" s="46">
        <f t="shared" si="4"/>
        <v>10</v>
      </c>
      <c r="R31" s="6"/>
    </row>
    <row r="32" spans="2:18" s="2" customFormat="1" ht="21" customHeight="1">
      <c r="B32" s="9" t="s">
        <v>127</v>
      </c>
      <c r="C32" s="16">
        <v>14</v>
      </c>
      <c r="D32" s="16">
        <v>15</v>
      </c>
      <c r="E32" s="21">
        <f t="shared" si="7"/>
        <v>29</v>
      </c>
      <c r="F32" s="9" t="s">
        <v>129</v>
      </c>
      <c r="G32" s="16">
        <v>19</v>
      </c>
      <c r="H32" s="16">
        <v>1</v>
      </c>
      <c r="I32" s="21">
        <f t="shared" si="8"/>
        <v>20</v>
      </c>
      <c r="J32" s="27" t="s">
        <v>130</v>
      </c>
      <c r="K32" s="16">
        <v>0</v>
      </c>
      <c r="L32" s="16">
        <v>0</v>
      </c>
      <c r="M32" s="21">
        <f t="shared" si="6"/>
        <v>0</v>
      </c>
      <c r="N32" s="9" t="s">
        <v>40</v>
      </c>
      <c r="O32" s="16">
        <v>3</v>
      </c>
      <c r="P32" s="16">
        <v>2</v>
      </c>
      <c r="Q32" s="46">
        <f t="shared" si="4"/>
        <v>5</v>
      </c>
      <c r="R32" s="6"/>
    </row>
    <row r="33" spans="2:18" s="2" customFormat="1" ht="21" customHeight="1">
      <c r="B33" s="9" t="s">
        <v>131</v>
      </c>
      <c r="C33" s="16">
        <v>15</v>
      </c>
      <c r="D33" s="16">
        <v>4</v>
      </c>
      <c r="E33" s="21">
        <f t="shared" si="7"/>
        <v>19</v>
      </c>
      <c r="F33" s="9" t="s">
        <v>132</v>
      </c>
      <c r="G33" s="16">
        <v>9</v>
      </c>
      <c r="H33" s="16">
        <v>4</v>
      </c>
      <c r="I33" s="21">
        <f t="shared" si="8"/>
        <v>13</v>
      </c>
      <c r="J33" s="53" t="s">
        <v>133</v>
      </c>
      <c r="K33" s="17">
        <f>SUM(K25:K32)</f>
        <v>35</v>
      </c>
      <c r="L33" s="17">
        <f>SUM(L25:L32)</f>
        <v>12</v>
      </c>
      <c r="M33" s="17">
        <f>SUM(M25:M32)</f>
        <v>47</v>
      </c>
      <c r="N33" s="10" t="s">
        <v>135</v>
      </c>
      <c r="O33" s="17">
        <f>SUM(O14:O32)</f>
        <v>155</v>
      </c>
      <c r="P33" s="17">
        <f>SUM(P14:P32)</f>
        <v>52</v>
      </c>
      <c r="Q33" s="47">
        <f>SUM(Q14:Q32)</f>
        <v>207</v>
      </c>
      <c r="R33" s="6"/>
    </row>
    <row r="34" spans="2:18" s="2" customFormat="1" ht="21" customHeight="1">
      <c r="B34" s="9" t="s">
        <v>137</v>
      </c>
      <c r="C34" s="16">
        <v>12</v>
      </c>
      <c r="D34" s="16">
        <v>6</v>
      </c>
      <c r="E34" s="21">
        <f t="shared" si="7"/>
        <v>18</v>
      </c>
      <c r="F34" s="9" t="s">
        <v>65</v>
      </c>
      <c r="G34" s="16">
        <v>18</v>
      </c>
      <c r="H34" s="16">
        <v>1</v>
      </c>
      <c r="I34" s="21">
        <f t="shared" si="8"/>
        <v>19</v>
      </c>
      <c r="J34" s="26" t="s">
        <v>138</v>
      </c>
      <c r="K34" s="15">
        <v>13</v>
      </c>
      <c r="L34" s="15">
        <v>5</v>
      </c>
      <c r="M34" s="20">
        <f t="shared" ref="M34:M43" si="9">K34+L34</f>
        <v>18</v>
      </c>
      <c r="N34" s="8" t="s">
        <v>139</v>
      </c>
      <c r="O34" s="15">
        <v>18</v>
      </c>
      <c r="P34" s="15">
        <v>14</v>
      </c>
      <c r="Q34" s="45">
        <f t="shared" ref="Q34:Q41" si="10">O34+P34</f>
        <v>32</v>
      </c>
      <c r="R34" s="6"/>
    </row>
    <row r="35" spans="2:18" s="2" customFormat="1" ht="21" customHeight="1">
      <c r="B35" s="9" t="s">
        <v>140</v>
      </c>
      <c r="C35" s="16">
        <v>8</v>
      </c>
      <c r="D35" s="16">
        <v>7</v>
      </c>
      <c r="E35" s="21">
        <f t="shared" si="7"/>
        <v>15</v>
      </c>
      <c r="F35" s="9" t="s">
        <v>141</v>
      </c>
      <c r="G35" s="16">
        <v>4</v>
      </c>
      <c r="H35" s="16">
        <v>6</v>
      </c>
      <c r="I35" s="21">
        <f t="shared" si="8"/>
        <v>10</v>
      </c>
      <c r="J35" s="27" t="s">
        <v>142</v>
      </c>
      <c r="K35" s="16">
        <v>6</v>
      </c>
      <c r="L35" s="16">
        <v>0</v>
      </c>
      <c r="M35" s="21">
        <f t="shared" si="9"/>
        <v>6</v>
      </c>
      <c r="N35" s="9" t="s">
        <v>144</v>
      </c>
      <c r="O35" s="16">
        <v>9</v>
      </c>
      <c r="P35" s="16">
        <v>6</v>
      </c>
      <c r="Q35" s="46">
        <f t="shared" si="10"/>
        <v>15</v>
      </c>
      <c r="R35" s="6"/>
    </row>
    <row r="36" spans="2:18" s="2" customFormat="1" ht="21" customHeight="1">
      <c r="B36" s="9" t="s">
        <v>145</v>
      </c>
      <c r="C36" s="16">
        <v>14</v>
      </c>
      <c r="D36" s="16">
        <v>9</v>
      </c>
      <c r="E36" s="21">
        <f t="shared" si="7"/>
        <v>23</v>
      </c>
      <c r="F36" s="9" t="s">
        <v>146</v>
      </c>
      <c r="G36" s="16">
        <v>8</v>
      </c>
      <c r="H36" s="16">
        <v>2</v>
      </c>
      <c r="I36" s="21">
        <f t="shared" si="8"/>
        <v>10</v>
      </c>
      <c r="J36" s="27" t="s">
        <v>61</v>
      </c>
      <c r="K36" s="16">
        <v>5</v>
      </c>
      <c r="L36" s="16">
        <v>4</v>
      </c>
      <c r="M36" s="21">
        <f t="shared" si="9"/>
        <v>9</v>
      </c>
      <c r="N36" s="9" t="s">
        <v>147</v>
      </c>
      <c r="O36" s="16">
        <v>7</v>
      </c>
      <c r="P36" s="16">
        <v>5</v>
      </c>
      <c r="Q36" s="46">
        <f t="shared" si="10"/>
        <v>12</v>
      </c>
      <c r="R36" s="6"/>
    </row>
    <row r="37" spans="2:18" s="2" customFormat="1" ht="21" customHeight="1">
      <c r="B37" s="9" t="s">
        <v>148</v>
      </c>
      <c r="C37" s="16">
        <v>11</v>
      </c>
      <c r="D37" s="16">
        <v>4</v>
      </c>
      <c r="E37" s="21">
        <f t="shared" si="7"/>
        <v>15</v>
      </c>
      <c r="F37" s="9" t="s">
        <v>11</v>
      </c>
      <c r="G37" s="16">
        <v>7</v>
      </c>
      <c r="H37" s="16">
        <v>5</v>
      </c>
      <c r="I37" s="21">
        <f t="shared" si="8"/>
        <v>12</v>
      </c>
      <c r="J37" s="27" t="s">
        <v>149</v>
      </c>
      <c r="K37" s="16">
        <v>9</v>
      </c>
      <c r="L37" s="16">
        <v>6</v>
      </c>
      <c r="M37" s="21">
        <f t="shared" si="9"/>
        <v>15</v>
      </c>
      <c r="N37" s="9" t="s">
        <v>150</v>
      </c>
      <c r="O37" s="16">
        <v>9</v>
      </c>
      <c r="P37" s="16">
        <v>7</v>
      </c>
      <c r="Q37" s="46">
        <f t="shared" si="10"/>
        <v>16</v>
      </c>
      <c r="R37" s="6"/>
    </row>
    <row r="38" spans="2:18" s="2" customFormat="1" ht="21" customHeight="1">
      <c r="B38" s="9" t="s">
        <v>152</v>
      </c>
      <c r="C38" s="16">
        <v>5</v>
      </c>
      <c r="D38" s="16">
        <v>6</v>
      </c>
      <c r="E38" s="21">
        <f t="shared" si="7"/>
        <v>11</v>
      </c>
      <c r="F38" s="9" t="s">
        <v>153</v>
      </c>
      <c r="G38" s="16">
        <v>3</v>
      </c>
      <c r="H38" s="16">
        <v>9</v>
      </c>
      <c r="I38" s="21">
        <f t="shared" si="8"/>
        <v>12</v>
      </c>
      <c r="J38" s="27" t="s">
        <v>154</v>
      </c>
      <c r="K38" s="16">
        <v>6</v>
      </c>
      <c r="L38" s="16">
        <v>6</v>
      </c>
      <c r="M38" s="21">
        <f t="shared" si="9"/>
        <v>12</v>
      </c>
      <c r="N38" s="27" t="s">
        <v>155</v>
      </c>
      <c r="O38" s="16">
        <v>9</v>
      </c>
      <c r="P38" s="16">
        <v>7</v>
      </c>
      <c r="Q38" s="46">
        <f t="shared" si="10"/>
        <v>16</v>
      </c>
      <c r="R38" s="6"/>
    </row>
    <row r="39" spans="2:18" s="2" customFormat="1" ht="21" customHeight="1">
      <c r="B39" s="10" t="s">
        <v>143</v>
      </c>
      <c r="C39" s="17">
        <f>SUM(C31:C38)</f>
        <v>251</v>
      </c>
      <c r="D39" s="17">
        <f>SUM(D31:D38)</f>
        <v>141</v>
      </c>
      <c r="E39" s="17">
        <f>SUM(E31:E38)</f>
        <v>392</v>
      </c>
      <c r="F39" s="9" t="s">
        <v>156</v>
      </c>
      <c r="G39" s="16">
        <v>10</v>
      </c>
      <c r="H39" s="16">
        <v>2</v>
      </c>
      <c r="I39" s="21">
        <f t="shared" si="8"/>
        <v>12</v>
      </c>
      <c r="J39" s="27" t="s">
        <v>157</v>
      </c>
      <c r="K39" s="16">
        <v>9</v>
      </c>
      <c r="L39" s="16">
        <v>3</v>
      </c>
      <c r="M39" s="21">
        <f t="shared" si="9"/>
        <v>12</v>
      </c>
      <c r="N39" s="9" t="s">
        <v>158</v>
      </c>
      <c r="O39" s="70">
        <v>10</v>
      </c>
      <c r="P39" s="16">
        <v>4</v>
      </c>
      <c r="Q39" s="46">
        <f t="shared" si="10"/>
        <v>14</v>
      </c>
      <c r="R39" s="6"/>
    </row>
    <row r="40" spans="2:18" s="2" customFormat="1" ht="21" customHeight="1">
      <c r="B40" s="8" t="s">
        <v>136</v>
      </c>
      <c r="C40" s="15">
        <v>11</v>
      </c>
      <c r="D40" s="15">
        <v>4</v>
      </c>
      <c r="E40" s="20">
        <f t="shared" ref="E40:E55" si="11">C40+D40</f>
        <v>15</v>
      </c>
      <c r="F40" s="9" t="s">
        <v>159</v>
      </c>
      <c r="G40" s="16">
        <v>15</v>
      </c>
      <c r="H40" s="16">
        <v>3</v>
      </c>
      <c r="I40" s="21">
        <f t="shared" si="8"/>
        <v>18</v>
      </c>
      <c r="J40" s="27" t="s">
        <v>160</v>
      </c>
      <c r="K40" s="16">
        <v>3</v>
      </c>
      <c r="L40" s="16">
        <v>3</v>
      </c>
      <c r="M40" s="21">
        <f t="shared" si="9"/>
        <v>6</v>
      </c>
      <c r="N40" s="9" t="s">
        <v>161</v>
      </c>
      <c r="O40" s="16">
        <v>12</v>
      </c>
      <c r="P40" s="16">
        <v>3</v>
      </c>
      <c r="Q40" s="46">
        <f t="shared" si="10"/>
        <v>15</v>
      </c>
      <c r="R40" s="6"/>
    </row>
    <row r="41" spans="2:18" s="2" customFormat="1" ht="21" customHeight="1">
      <c r="B41" s="9" t="s">
        <v>162</v>
      </c>
      <c r="C41" s="16">
        <v>17</v>
      </c>
      <c r="D41" s="16">
        <v>1</v>
      </c>
      <c r="E41" s="21">
        <f t="shared" si="11"/>
        <v>18</v>
      </c>
      <c r="F41" s="9" t="s">
        <v>163</v>
      </c>
      <c r="G41" s="16">
        <v>11</v>
      </c>
      <c r="H41" s="16">
        <v>0</v>
      </c>
      <c r="I41" s="21">
        <f t="shared" si="8"/>
        <v>11</v>
      </c>
      <c r="J41" s="27" t="s">
        <v>164</v>
      </c>
      <c r="K41" s="16">
        <v>5</v>
      </c>
      <c r="L41" s="16">
        <v>2</v>
      </c>
      <c r="M41" s="21">
        <f t="shared" si="9"/>
        <v>7</v>
      </c>
      <c r="N41" s="9" t="s">
        <v>165</v>
      </c>
      <c r="O41" s="16">
        <v>8</v>
      </c>
      <c r="P41" s="16">
        <v>3</v>
      </c>
      <c r="Q41" s="46">
        <f t="shared" si="10"/>
        <v>11</v>
      </c>
      <c r="R41" s="6"/>
    </row>
    <row r="42" spans="2:18" s="2" customFormat="1" ht="21" customHeight="1">
      <c r="B42" s="9" t="s">
        <v>7</v>
      </c>
      <c r="C42" s="16">
        <v>4</v>
      </c>
      <c r="D42" s="16">
        <v>2</v>
      </c>
      <c r="E42" s="21">
        <f t="shared" si="11"/>
        <v>6</v>
      </c>
      <c r="F42" s="10" t="s">
        <v>167</v>
      </c>
      <c r="G42" s="17">
        <f>SUM(G31:G41)</f>
        <v>137</v>
      </c>
      <c r="H42" s="17">
        <f>SUM(H31:H41)</f>
        <v>52</v>
      </c>
      <c r="I42" s="17">
        <f>SUM(I31:I41)</f>
        <v>189</v>
      </c>
      <c r="J42" s="27" t="s">
        <v>168</v>
      </c>
      <c r="K42" s="16">
        <v>5</v>
      </c>
      <c r="L42" s="16">
        <v>3</v>
      </c>
      <c r="M42" s="21">
        <f t="shared" si="9"/>
        <v>8</v>
      </c>
      <c r="N42" s="10" t="s">
        <v>77</v>
      </c>
      <c r="O42" s="17">
        <f>SUM(O34:O41)</f>
        <v>82</v>
      </c>
      <c r="P42" s="17">
        <f>SUM(P34:P41)</f>
        <v>49</v>
      </c>
      <c r="Q42" s="47">
        <f>SUM(Q34:Q41)</f>
        <v>131</v>
      </c>
      <c r="R42" s="6"/>
    </row>
    <row r="43" spans="2:18" s="2" customFormat="1" ht="21" customHeight="1">
      <c r="B43" s="9" t="s">
        <v>128</v>
      </c>
      <c r="C43" s="16">
        <v>6</v>
      </c>
      <c r="D43" s="16">
        <v>2</v>
      </c>
      <c r="E43" s="21">
        <f t="shared" si="11"/>
        <v>8</v>
      </c>
      <c r="F43" s="8" t="s">
        <v>169</v>
      </c>
      <c r="G43" s="15">
        <v>9</v>
      </c>
      <c r="H43" s="15">
        <v>1</v>
      </c>
      <c r="I43" s="20">
        <f t="shared" ref="I43:I49" si="12">G43+H43</f>
        <v>10</v>
      </c>
      <c r="J43" s="27" t="s">
        <v>170</v>
      </c>
      <c r="K43" s="16">
        <v>6</v>
      </c>
      <c r="L43" s="16">
        <v>2</v>
      </c>
      <c r="M43" s="21">
        <f t="shared" si="9"/>
        <v>8</v>
      </c>
      <c r="N43" s="8" t="s">
        <v>91</v>
      </c>
      <c r="O43" s="15">
        <v>14</v>
      </c>
      <c r="P43" s="15">
        <v>4</v>
      </c>
      <c r="Q43" s="45">
        <f>O43+P43</f>
        <v>18</v>
      </c>
      <c r="R43" s="6"/>
    </row>
    <row r="44" spans="2:18" s="2" customFormat="1" ht="21" customHeight="1">
      <c r="B44" s="9" t="s">
        <v>151</v>
      </c>
      <c r="C44" s="16">
        <v>7</v>
      </c>
      <c r="D44" s="16">
        <v>3</v>
      </c>
      <c r="E44" s="21">
        <f t="shared" si="11"/>
        <v>10</v>
      </c>
      <c r="F44" s="9" t="s">
        <v>171</v>
      </c>
      <c r="G44" s="16">
        <v>6</v>
      </c>
      <c r="H44" s="16">
        <v>2</v>
      </c>
      <c r="I44" s="21">
        <f t="shared" si="12"/>
        <v>8</v>
      </c>
      <c r="J44" s="53" t="s">
        <v>172</v>
      </c>
      <c r="K44" s="17">
        <f>SUM(K34:K43)</f>
        <v>67</v>
      </c>
      <c r="L44" s="17">
        <f>SUM(L34:L43)</f>
        <v>34</v>
      </c>
      <c r="M44" s="17">
        <f>SUM(M34:M43)</f>
        <v>101</v>
      </c>
      <c r="N44" s="27" t="s">
        <v>173</v>
      </c>
      <c r="O44" s="16">
        <v>10</v>
      </c>
      <c r="P44" s="16">
        <v>3</v>
      </c>
      <c r="Q44" s="46">
        <f>O44+P44</f>
        <v>13</v>
      </c>
      <c r="R44" s="6"/>
    </row>
    <row r="45" spans="2:18" s="2" customFormat="1" ht="21" customHeight="1">
      <c r="B45" s="9" t="s">
        <v>174</v>
      </c>
      <c r="C45" s="16">
        <v>7</v>
      </c>
      <c r="D45" s="16">
        <v>3</v>
      </c>
      <c r="E45" s="21">
        <f t="shared" si="11"/>
        <v>10</v>
      </c>
      <c r="F45" s="9" t="s">
        <v>176</v>
      </c>
      <c r="G45" s="16">
        <v>11</v>
      </c>
      <c r="H45" s="16">
        <v>1</v>
      </c>
      <c r="I45" s="21">
        <f t="shared" si="12"/>
        <v>12</v>
      </c>
      <c r="J45" s="54" t="s">
        <v>178</v>
      </c>
      <c r="K45" s="57">
        <v>14</v>
      </c>
      <c r="L45" s="58">
        <v>5</v>
      </c>
      <c r="M45" s="20">
        <f t="shared" ref="M45:M55" si="13">K45+L45</f>
        <v>19</v>
      </c>
      <c r="N45" s="27" t="s">
        <v>32</v>
      </c>
      <c r="O45" s="16">
        <v>5</v>
      </c>
      <c r="P45" s="16">
        <v>1</v>
      </c>
      <c r="Q45" s="46">
        <f>O45+P45</f>
        <v>6</v>
      </c>
      <c r="R45" s="6"/>
    </row>
    <row r="46" spans="2:18" s="2" customFormat="1" ht="21" customHeight="1">
      <c r="B46" s="9" t="s">
        <v>120</v>
      </c>
      <c r="C46" s="16">
        <v>7</v>
      </c>
      <c r="D46" s="16">
        <v>3</v>
      </c>
      <c r="E46" s="21">
        <f t="shared" si="11"/>
        <v>10</v>
      </c>
      <c r="F46" s="9" t="s">
        <v>122</v>
      </c>
      <c r="G46" s="16">
        <v>7</v>
      </c>
      <c r="H46" s="16">
        <v>3</v>
      </c>
      <c r="I46" s="21">
        <f t="shared" si="12"/>
        <v>10</v>
      </c>
      <c r="J46" s="9" t="s">
        <v>179</v>
      </c>
      <c r="K46" s="16">
        <v>19</v>
      </c>
      <c r="L46" s="56">
        <v>4</v>
      </c>
      <c r="M46" s="21">
        <f t="shared" si="13"/>
        <v>23</v>
      </c>
      <c r="N46" s="27" t="s">
        <v>180</v>
      </c>
      <c r="O46" s="16">
        <v>8</v>
      </c>
      <c r="P46" s="16">
        <v>4</v>
      </c>
      <c r="Q46" s="46">
        <f>O46+P46</f>
        <v>12</v>
      </c>
      <c r="R46" s="6"/>
    </row>
    <row r="47" spans="2:18" s="2" customFormat="1" ht="21" customHeight="1">
      <c r="B47" s="9" t="s">
        <v>181</v>
      </c>
      <c r="C47" s="16">
        <v>5</v>
      </c>
      <c r="D47" s="16">
        <v>1</v>
      </c>
      <c r="E47" s="21">
        <f t="shared" si="11"/>
        <v>6</v>
      </c>
      <c r="F47" s="9" t="s">
        <v>182</v>
      </c>
      <c r="G47" s="16">
        <v>6</v>
      </c>
      <c r="H47" s="16">
        <v>2</v>
      </c>
      <c r="I47" s="21">
        <f t="shared" si="12"/>
        <v>8</v>
      </c>
      <c r="J47" s="9" t="s">
        <v>183</v>
      </c>
      <c r="K47" s="16">
        <v>13</v>
      </c>
      <c r="L47" s="56">
        <v>2</v>
      </c>
      <c r="M47" s="21">
        <f t="shared" si="13"/>
        <v>15</v>
      </c>
      <c r="N47" s="27" t="s">
        <v>134</v>
      </c>
      <c r="O47" s="16">
        <v>5</v>
      </c>
      <c r="P47" s="16">
        <v>2</v>
      </c>
      <c r="Q47" s="46">
        <f>O47+P47</f>
        <v>7</v>
      </c>
      <c r="R47" s="6"/>
    </row>
    <row r="48" spans="2:18" s="2" customFormat="1" ht="21" customHeight="1">
      <c r="B48" s="9" t="s">
        <v>184</v>
      </c>
      <c r="C48" s="16">
        <v>11</v>
      </c>
      <c r="D48" s="16">
        <v>2</v>
      </c>
      <c r="E48" s="21">
        <f t="shared" si="11"/>
        <v>13</v>
      </c>
      <c r="F48" s="9" t="s">
        <v>177</v>
      </c>
      <c r="G48" s="16">
        <v>6</v>
      </c>
      <c r="H48" s="16">
        <v>2</v>
      </c>
      <c r="I48" s="21">
        <f t="shared" si="12"/>
        <v>8</v>
      </c>
      <c r="J48" s="55" t="s">
        <v>111</v>
      </c>
      <c r="K48" s="16">
        <v>13</v>
      </c>
      <c r="L48" s="56">
        <v>7</v>
      </c>
      <c r="M48" s="21">
        <f t="shared" si="13"/>
        <v>20</v>
      </c>
      <c r="N48" s="51" t="s">
        <v>185</v>
      </c>
      <c r="O48" s="34">
        <f>SUM(O43:O47)</f>
        <v>42</v>
      </c>
      <c r="P48" s="34">
        <f>SUM(P43:P47)</f>
        <v>14</v>
      </c>
      <c r="Q48" s="44">
        <f>SUM(Q43:Q47)</f>
        <v>56</v>
      </c>
      <c r="R48" s="6"/>
    </row>
    <row r="49" spans="2:34" s="2" customFormat="1" ht="21" customHeight="1">
      <c r="B49" s="9" t="s">
        <v>186</v>
      </c>
      <c r="C49" s="16">
        <v>8</v>
      </c>
      <c r="D49" s="16">
        <v>3</v>
      </c>
      <c r="E49" s="21">
        <f t="shared" si="11"/>
        <v>11</v>
      </c>
      <c r="F49" s="9" t="s">
        <v>187</v>
      </c>
      <c r="G49" s="16">
        <v>6</v>
      </c>
      <c r="H49" s="16">
        <v>4</v>
      </c>
      <c r="I49" s="21">
        <f t="shared" si="12"/>
        <v>10</v>
      </c>
      <c r="J49" s="24" t="s">
        <v>188</v>
      </c>
      <c r="K49" s="16">
        <v>14</v>
      </c>
      <c r="L49" s="56">
        <v>6</v>
      </c>
      <c r="M49" s="21">
        <f t="shared" si="13"/>
        <v>20</v>
      </c>
      <c r="N49" s="63"/>
      <c r="O49" s="71"/>
      <c r="P49" s="71"/>
      <c r="Q49" s="78"/>
      <c r="R49" s="6"/>
    </row>
    <row r="50" spans="2:34" s="2" customFormat="1" ht="21" customHeight="1">
      <c r="B50" s="9" t="s">
        <v>189</v>
      </c>
      <c r="C50" s="16">
        <v>7</v>
      </c>
      <c r="D50" s="16">
        <v>3</v>
      </c>
      <c r="E50" s="21">
        <f t="shared" si="11"/>
        <v>10</v>
      </c>
      <c r="F50" s="10" t="s">
        <v>6</v>
      </c>
      <c r="G50" s="17">
        <f>SUM(G43:G49)</f>
        <v>51</v>
      </c>
      <c r="H50" s="17">
        <f>SUM(H43:H49)</f>
        <v>15</v>
      </c>
      <c r="I50" s="17">
        <f>SUM(I43:I49)</f>
        <v>66</v>
      </c>
      <c r="J50" s="9" t="s">
        <v>190</v>
      </c>
      <c r="K50" s="16">
        <v>5</v>
      </c>
      <c r="L50" s="56">
        <v>7</v>
      </c>
      <c r="M50" s="21">
        <f t="shared" si="13"/>
        <v>12</v>
      </c>
      <c r="N50" s="64"/>
      <c r="O50" s="72"/>
      <c r="P50" s="72"/>
      <c r="Q50" s="79"/>
      <c r="R50" s="6"/>
      <c r="AE50" s="87"/>
      <c r="AF50" s="71"/>
      <c r="AG50" s="71"/>
      <c r="AH50" s="89"/>
    </row>
    <row r="51" spans="2:34" s="2" customFormat="1" ht="21" customHeight="1">
      <c r="B51" s="9" t="s">
        <v>191</v>
      </c>
      <c r="C51" s="16">
        <v>6</v>
      </c>
      <c r="D51" s="16">
        <v>1</v>
      </c>
      <c r="E51" s="21">
        <f t="shared" si="11"/>
        <v>7</v>
      </c>
      <c r="F51" s="26" t="s">
        <v>97</v>
      </c>
      <c r="G51" s="15">
        <v>41</v>
      </c>
      <c r="H51" s="15">
        <v>24</v>
      </c>
      <c r="I51" s="20">
        <f>G51+H51</f>
        <v>65</v>
      </c>
      <c r="J51" s="9" t="s">
        <v>166</v>
      </c>
      <c r="K51" s="16">
        <v>20</v>
      </c>
      <c r="L51" s="56">
        <v>8</v>
      </c>
      <c r="M51" s="21">
        <f t="shared" si="13"/>
        <v>28</v>
      </c>
      <c r="N51" s="64"/>
      <c r="O51" s="72"/>
      <c r="P51" s="72"/>
      <c r="Q51" s="79"/>
      <c r="R51" s="6"/>
      <c r="AE51" s="72"/>
      <c r="AF51" s="72"/>
      <c r="AG51" s="72"/>
      <c r="AH51" s="90"/>
    </row>
    <row r="52" spans="2:34" s="2" customFormat="1" ht="21" customHeight="1">
      <c r="B52" s="11" t="s">
        <v>192</v>
      </c>
      <c r="C52" s="16">
        <v>7</v>
      </c>
      <c r="D52" s="16">
        <v>3</v>
      </c>
      <c r="E52" s="21">
        <f t="shared" si="11"/>
        <v>10</v>
      </c>
      <c r="F52" s="27" t="s">
        <v>20</v>
      </c>
      <c r="G52" s="16">
        <v>5</v>
      </c>
      <c r="H52" s="16">
        <v>4</v>
      </c>
      <c r="I52" s="21">
        <f>G52+H52</f>
        <v>9</v>
      </c>
      <c r="J52" s="9" t="s">
        <v>59</v>
      </c>
      <c r="K52" s="16">
        <v>12</v>
      </c>
      <c r="L52" s="56">
        <v>3</v>
      </c>
      <c r="M52" s="21">
        <f t="shared" si="13"/>
        <v>15</v>
      </c>
      <c r="N52" s="64"/>
      <c r="O52" s="72"/>
      <c r="P52" s="72"/>
      <c r="Q52" s="79"/>
      <c r="R52" s="6"/>
      <c r="AE52" s="72"/>
      <c r="AF52" s="72"/>
      <c r="AG52" s="72"/>
      <c r="AH52" s="90"/>
    </row>
    <row r="53" spans="2:34" s="2" customFormat="1" ht="21" customHeight="1">
      <c r="B53" s="9" t="s">
        <v>126</v>
      </c>
      <c r="C53" s="16">
        <v>7</v>
      </c>
      <c r="D53" s="16">
        <v>3</v>
      </c>
      <c r="E53" s="21">
        <f t="shared" si="11"/>
        <v>10</v>
      </c>
      <c r="F53" s="27" t="s">
        <v>193</v>
      </c>
      <c r="G53" s="16">
        <v>10</v>
      </c>
      <c r="H53" s="16">
        <v>6</v>
      </c>
      <c r="I53" s="21">
        <f>G53+H53</f>
        <v>16</v>
      </c>
      <c r="J53" s="9" t="s">
        <v>194</v>
      </c>
      <c r="K53" s="16">
        <v>8</v>
      </c>
      <c r="L53" s="56">
        <v>4</v>
      </c>
      <c r="M53" s="21">
        <f t="shared" si="13"/>
        <v>12</v>
      </c>
      <c r="N53" s="64"/>
      <c r="O53" s="72"/>
      <c r="P53" s="72"/>
      <c r="Q53" s="79"/>
      <c r="R53" s="6"/>
      <c r="AE53" s="72"/>
      <c r="AF53" s="72"/>
      <c r="AG53" s="72"/>
      <c r="AH53" s="90"/>
    </row>
    <row r="54" spans="2:34" s="2" customFormat="1" ht="21" customHeight="1">
      <c r="B54" s="9" t="s">
        <v>195</v>
      </c>
      <c r="C54" s="16">
        <v>4</v>
      </c>
      <c r="D54" s="16">
        <v>1</v>
      </c>
      <c r="E54" s="21">
        <f t="shared" si="11"/>
        <v>5</v>
      </c>
      <c r="F54" s="27" t="s">
        <v>196</v>
      </c>
      <c r="G54" s="16">
        <v>8</v>
      </c>
      <c r="H54" s="16">
        <v>3</v>
      </c>
      <c r="I54" s="21">
        <f>G54+H54</f>
        <v>11</v>
      </c>
      <c r="J54" s="9" t="s">
        <v>175</v>
      </c>
      <c r="K54" s="16">
        <v>8</v>
      </c>
      <c r="L54" s="56">
        <v>3</v>
      </c>
      <c r="M54" s="21">
        <f t="shared" si="13"/>
        <v>11</v>
      </c>
      <c r="N54" s="65"/>
      <c r="O54" s="73"/>
      <c r="P54" s="73"/>
      <c r="Q54" s="80"/>
      <c r="R54" s="6"/>
      <c r="AE54" s="73"/>
      <c r="AF54" s="73"/>
      <c r="AG54" s="73"/>
      <c r="AH54" s="91"/>
    </row>
    <row r="55" spans="2:34" s="2" customFormat="1" ht="21" customHeight="1">
      <c r="B55" s="12" t="s">
        <v>197</v>
      </c>
      <c r="C55" s="18">
        <v>4</v>
      </c>
      <c r="D55" s="18">
        <v>1</v>
      </c>
      <c r="E55" s="22">
        <f t="shared" si="11"/>
        <v>5</v>
      </c>
      <c r="F55" s="30" t="s">
        <v>198</v>
      </c>
      <c r="G55" s="18">
        <v>8</v>
      </c>
      <c r="H55" s="18">
        <v>4</v>
      </c>
      <c r="I55" s="48">
        <f>G55+H55</f>
        <v>12</v>
      </c>
      <c r="J55" s="12" t="s">
        <v>42</v>
      </c>
      <c r="K55" s="18">
        <v>8</v>
      </c>
      <c r="L55" s="59">
        <v>2</v>
      </c>
      <c r="M55" s="48">
        <f t="shared" si="13"/>
        <v>10</v>
      </c>
      <c r="N55" s="66" t="s">
        <v>199</v>
      </c>
      <c r="O55" s="74">
        <f>C30+C39+G10+G22+G30+G42+G50+K24+K33+K44+O13+O33+O42+O48</f>
        <v>1736</v>
      </c>
      <c r="P55" s="76">
        <f>D30+D39+H10+H22+H30+H42+H50+L24+L33+L44+P13+P33+P42+P48</f>
        <v>736</v>
      </c>
      <c r="Q55" s="81">
        <f>E30+E39+I10+I22+I30+I42+I50+M24+M33+M44+Q13+Q33+Q42+Q48</f>
        <v>2472</v>
      </c>
      <c r="R55" s="6"/>
      <c r="W55" s="84"/>
      <c r="X55" s="85"/>
      <c r="Y55" s="85"/>
      <c r="Z55" s="86"/>
      <c r="AE55" s="88" t="s">
        <v>199</v>
      </c>
      <c r="AF55" s="74">
        <f>SUM(C39,G42,G50,G10,C30,K24,K33,K44,O13,G22,G30,O33,O42,O48)</f>
        <v>1736</v>
      </c>
      <c r="AG55" s="74">
        <f>SUM(D39,H42,H50,H10,D30,L24,L33,L44,P13,H22,H30,P33,P42,P48)</f>
        <v>736</v>
      </c>
      <c r="AH55" s="92">
        <f>SUM(E39,I42,I50,I10,E30,M24,M33,M44,Q13,I22,I30,Q33,Q42,Q48)</f>
        <v>2472</v>
      </c>
    </row>
  </sheetData>
  <mergeCells count="2">
    <mergeCell ref="B2:Q2"/>
    <mergeCell ref="O4:Q4"/>
  </mergeCells>
  <phoneticPr fontId="12" type="Hiragana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9" firstPageNumber="74" fitToWidth="1" fitToHeight="1" orientation="portrait" usePrinterDefaults="1" blackAndWhite="1" useFirstPageNumber="1" horizontalDpi="300" verticalDpi="300" r:id="rId1"/>
  <headerFooter alignWithMargins="0">
    <oddFooter>&amp;C&amp;14-74-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内田＿朋宏（調整グループ）</cp:lastModifiedBy>
  <dcterms:created xsi:type="dcterms:W3CDTF">2019-06-28T05:52:40Z</dcterms:created>
  <dcterms:modified xsi:type="dcterms:W3CDTF">2019-06-28T05:52:40Z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2019-06-28T05:52:40Z</vt:filetime>
  </property>
</Properties>
</file>