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-15" yWindow="-15" windowWidth="7695" windowHeight="8295"/>
  </bookViews>
  <sheets>
    <sheet name="全道計" sheetId="1" r:id="rId1"/>
    <sheet name="管内別 " sheetId="3" r:id="rId2"/>
  </sheets>
  <definedNames>
    <definedName name="_xlnm.Print_Area" localSheetId="1">'管内別 '!$B$1:$Q$432</definedName>
    <definedName name="_xlnm.Print_Area" localSheetId="0">全道計!$B$1:$N$37</definedName>
    <definedName name="_xlnm.Print_Titles" localSheetId="1">'管内別 '!$2:$3</definedName>
    <definedName name="_xlnm.Print_Titles" localSheetId="0">全道計!$2:$3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<sst xmlns:r="http://schemas.openxmlformats.org/officeDocument/2006/relationships" xmlns="http://schemas.openxmlformats.org/spreadsheetml/2006/main" count="419" uniqueCount="419">
  <si>
    <t>２　市町村におけるスポーツリーダーバンクの設置状況</t>
    <rPh sb="2" eb="5">
      <t>シチョウソン</t>
    </rPh>
    <rPh sb="21" eb="23">
      <t>セッチ</t>
    </rPh>
    <rPh sb="23" eb="25">
      <t>ジョウキョウ</t>
    </rPh>
    <phoneticPr fontId="21"/>
  </si>
  <si>
    <t>中川町</t>
    <rPh sb="0" eb="3">
      <t>ナカガワチョウ</t>
    </rPh>
    <phoneticPr fontId="21"/>
  </si>
  <si>
    <t>H28.12.1現在</t>
    <rPh sb="8" eb="10">
      <t>ゲンザイ</t>
    </rPh>
    <phoneticPr fontId="21"/>
  </si>
  <si>
    <t>【全道集計】</t>
    <rPh sb="1" eb="2">
      <t>ゼン</t>
    </rPh>
    <rPh sb="2" eb="3">
      <t>ドウ</t>
    </rPh>
    <rPh sb="3" eb="5">
      <t>シュウケイ</t>
    </rPh>
    <phoneticPr fontId="21"/>
  </si>
  <si>
    <t>登録者数</t>
    <rPh sb="0" eb="3">
      <t>トウロクシャ</t>
    </rPh>
    <rPh sb="3" eb="4">
      <t>スウ</t>
    </rPh>
    <phoneticPr fontId="21"/>
  </si>
  <si>
    <t>管内</t>
    <rPh sb="0" eb="2">
      <t>カンナイ</t>
    </rPh>
    <phoneticPr fontId="21"/>
  </si>
  <si>
    <t>中標津町</t>
  </si>
  <si>
    <t>枝幸スポーツリーダーバンク</t>
    <phoneticPr fontId="21"/>
  </si>
  <si>
    <t>今金町</t>
    <rPh sb="0" eb="3">
      <t>イマカネチョウ</t>
    </rPh>
    <phoneticPr fontId="21"/>
  </si>
  <si>
    <t>社会教育グループ</t>
    <phoneticPr fontId="21"/>
  </si>
  <si>
    <t>稚内市</t>
    <rPh sb="0" eb="3">
      <t>ワッカナイシ</t>
    </rPh>
    <phoneticPr fontId="21"/>
  </si>
  <si>
    <t>深川市</t>
    <rPh sb="0" eb="3">
      <t>フカガワシ</t>
    </rPh>
    <phoneticPr fontId="21"/>
  </si>
  <si>
    <t>【空知管内】</t>
    <rPh sb="1" eb="3">
      <t>ソラチ</t>
    </rPh>
    <rPh sb="3" eb="5">
      <t>カンナイ</t>
    </rPh>
    <phoneticPr fontId="21"/>
  </si>
  <si>
    <t>日高</t>
    <rPh sb="0" eb="2">
      <t>ヒダカ</t>
    </rPh>
    <phoneticPr fontId="21"/>
  </si>
  <si>
    <t>富良野市</t>
  </si>
  <si>
    <t>登録者研修制度の有無</t>
    <rPh sb="0" eb="3">
      <t>トウロクシャ</t>
    </rPh>
    <rPh sb="3" eb="5">
      <t>ケンシュウ</t>
    </rPh>
    <rPh sb="5" eb="7">
      <t>セイド</t>
    </rPh>
    <rPh sb="8" eb="10">
      <t>ウム</t>
    </rPh>
    <phoneticPr fontId="21"/>
  </si>
  <si>
    <t>管内市町村数</t>
    <rPh sb="0" eb="2">
      <t>カンナイ</t>
    </rPh>
    <rPh sb="2" eb="5">
      <t>シチョウソン</t>
    </rPh>
    <rPh sb="5" eb="6">
      <t>スウ</t>
    </rPh>
    <phoneticPr fontId="21"/>
  </si>
  <si>
    <t>リーダーバンク
設置市町村数</t>
    <rPh sb="8" eb="10">
      <t>セッチ</t>
    </rPh>
    <rPh sb="10" eb="13">
      <t>シチョウソン</t>
    </rPh>
    <rPh sb="13" eb="14">
      <t>スウ</t>
    </rPh>
    <phoneticPr fontId="21"/>
  </si>
  <si>
    <t>美唄市教育委員会</t>
    <phoneticPr fontId="21"/>
  </si>
  <si>
    <t>清里町</t>
    <rPh sb="0" eb="2">
      <t>キヨサト</t>
    </rPh>
    <rPh sb="2" eb="3">
      <t>チョウ</t>
    </rPh>
    <phoneticPr fontId="21"/>
  </si>
  <si>
    <t>実技指導員</t>
    <phoneticPr fontId="21"/>
  </si>
  <si>
    <t>札幌市</t>
    <rPh sb="0" eb="3">
      <t>サッポロシ</t>
    </rPh>
    <phoneticPr fontId="21"/>
  </si>
  <si>
    <t>赤平市</t>
    <rPh sb="0" eb="3">
      <t>アカビラシ</t>
    </rPh>
    <phoneticPr fontId="21"/>
  </si>
  <si>
    <t>今後の計画</t>
    <rPh sb="0" eb="2">
      <t>コンゴ</t>
    </rPh>
    <rPh sb="3" eb="5">
      <t>ケイカク</t>
    </rPh>
    <phoneticPr fontId="21"/>
  </si>
  <si>
    <t>年度</t>
    <rPh sb="0" eb="2">
      <t>ネンド</t>
    </rPh>
    <phoneticPr fontId="21"/>
  </si>
  <si>
    <t>芦別市</t>
    <rPh sb="0" eb="3">
      <t>アシベツシ</t>
    </rPh>
    <phoneticPr fontId="21"/>
  </si>
  <si>
    <t>檜山</t>
    <rPh sb="0" eb="2">
      <t>ヒヤマ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</si>
  <si>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</si>
  <si>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</si>
  <si>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美唄市スポーツデータバンク</t>
    <phoneticPr fontId="21"/>
  </si>
  <si>
    <t>28年度</t>
  </si>
  <si>
    <t>ｵﾎｰﾂｸ</t>
    <phoneticPr fontId="21"/>
  </si>
  <si>
    <t>遠軽町生涯学習者登録制度</t>
    <phoneticPr fontId="21"/>
  </si>
  <si>
    <t>計</t>
    <rPh sb="0" eb="1">
      <t>ケイ</t>
    </rPh>
    <phoneticPr fontId="21"/>
  </si>
  <si>
    <t>鶴居村</t>
    <rPh sb="0" eb="3">
      <t>ツルイムラ</t>
    </rPh>
    <phoneticPr fontId="21"/>
  </si>
  <si>
    <t>有</t>
    <rPh sb="0" eb="1">
      <t>ア</t>
    </rPh>
    <phoneticPr fontId="21"/>
  </si>
  <si>
    <t>無</t>
    <rPh sb="0" eb="1">
      <t>ナ</t>
    </rPh>
    <phoneticPr fontId="21"/>
  </si>
  <si>
    <t>芦別市教育委員会</t>
    <phoneticPr fontId="21"/>
  </si>
  <si>
    <t>教育委員会</t>
    <rPh sb="0" eb="2">
      <t>キョウイク</t>
    </rPh>
    <rPh sb="2" eb="5">
      <t>イインカイ</t>
    </rPh>
    <phoneticPr fontId="21"/>
  </si>
  <si>
    <t>新十津川町教育委員会</t>
    <phoneticPr fontId="21"/>
  </si>
  <si>
    <t>２８年度</t>
    <phoneticPr fontId="21"/>
  </si>
  <si>
    <t>空知</t>
    <rPh sb="0" eb="2">
      <t>ソラチ</t>
    </rPh>
    <phoneticPr fontId="21"/>
  </si>
  <si>
    <t>２６年度</t>
  </si>
  <si>
    <t>H12</t>
    <phoneticPr fontId="21"/>
  </si>
  <si>
    <t>いわみざわ人材バンク</t>
    <phoneticPr fontId="21"/>
  </si>
  <si>
    <t>石狩</t>
    <rPh sb="0" eb="2">
      <t>イシカリ</t>
    </rPh>
    <phoneticPr fontId="21"/>
  </si>
  <si>
    <t>浦臼町</t>
    <rPh sb="0" eb="3">
      <t>ウラウスチョウ</t>
    </rPh>
    <phoneticPr fontId="21"/>
  </si>
  <si>
    <t>美唄市</t>
    <rPh sb="0" eb="3">
      <t>ビバイシ</t>
    </rPh>
    <phoneticPr fontId="21"/>
  </si>
  <si>
    <t>２８年度</t>
  </si>
  <si>
    <t>後志</t>
    <rPh sb="0" eb="2">
      <t>シリベシ</t>
    </rPh>
    <phoneticPr fontId="21"/>
  </si>
  <si>
    <t>音更町生涯学習リーダーバンク</t>
    <phoneticPr fontId="21"/>
  </si>
  <si>
    <t>共和町</t>
    <rPh sb="0" eb="3">
      <t>キョウワマチ</t>
    </rPh>
    <phoneticPr fontId="21"/>
  </si>
  <si>
    <t>胆振</t>
    <rPh sb="0" eb="2">
      <t>イブリ</t>
    </rPh>
    <phoneticPr fontId="21"/>
  </si>
  <si>
    <t>設置予定年度</t>
    <rPh sb="0" eb="2">
      <t>セッチ</t>
    </rPh>
    <rPh sb="2" eb="4">
      <t>ヨテイ</t>
    </rPh>
    <rPh sb="4" eb="6">
      <t>ネンド</t>
    </rPh>
    <phoneticPr fontId="21"/>
  </si>
  <si>
    <t>足寄町教育委員会</t>
    <rPh sb="0" eb="3">
      <t>アショロチョウ</t>
    </rPh>
    <phoneticPr fontId="21"/>
  </si>
  <si>
    <t>上川</t>
    <rPh sb="0" eb="2">
      <t>カミカワ</t>
    </rPh>
    <phoneticPr fontId="21"/>
  </si>
  <si>
    <t>渡島</t>
    <rPh sb="0" eb="2">
      <t>オシマ</t>
    </rPh>
    <phoneticPr fontId="21"/>
  </si>
  <si>
    <t>留萌</t>
    <rPh sb="0" eb="2">
      <t>ルモイ</t>
    </rPh>
    <phoneticPr fontId="21"/>
  </si>
  <si>
    <t>H5</t>
    <phoneticPr fontId="21"/>
  </si>
  <si>
    <t>宗谷</t>
    <rPh sb="0" eb="2">
      <t>ソウヤ</t>
    </rPh>
    <phoneticPr fontId="21"/>
  </si>
  <si>
    <t>十勝</t>
    <rPh sb="0" eb="2">
      <t>トカチ</t>
    </rPh>
    <phoneticPr fontId="21"/>
  </si>
  <si>
    <t>H11</t>
    <phoneticPr fontId="21"/>
  </si>
  <si>
    <t>釧路</t>
    <rPh sb="0" eb="2">
      <t>クシロ</t>
    </rPh>
    <phoneticPr fontId="21"/>
  </si>
  <si>
    <t>根室</t>
    <rPh sb="0" eb="2">
      <t>ネムロ</t>
    </rPh>
    <phoneticPr fontId="21"/>
  </si>
  <si>
    <t>岩見沢市</t>
    <phoneticPr fontId="21"/>
  </si>
  <si>
    <t>(一財)江別市スポーツ振興財団</t>
    <phoneticPr fontId="21"/>
  </si>
  <si>
    <t>全道計</t>
    <rPh sb="0" eb="1">
      <t>ゼン</t>
    </rPh>
    <rPh sb="1" eb="2">
      <t>ドウ</t>
    </rPh>
    <rPh sb="2" eb="3">
      <t>ケイ</t>
    </rPh>
    <phoneticPr fontId="21"/>
  </si>
  <si>
    <t>市町村名</t>
    <rPh sb="0" eb="4">
      <t>シチョウソンメイ</t>
    </rPh>
    <phoneticPr fontId="21"/>
  </si>
  <si>
    <t>名称</t>
    <rPh sb="0" eb="2">
      <t>メイショウ</t>
    </rPh>
    <phoneticPr fontId="21"/>
  </si>
  <si>
    <t>設置年度</t>
    <rPh sb="0" eb="2">
      <t>セッチ</t>
    </rPh>
    <rPh sb="2" eb="4">
      <t>ネンド</t>
    </rPh>
    <phoneticPr fontId="21"/>
  </si>
  <si>
    <t>H15</t>
    <phoneticPr fontId="21"/>
  </si>
  <si>
    <t>運営主体</t>
    <rPh sb="0" eb="2">
      <t>ウンエイ</t>
    </rPh>
    <rPh sb="2" eb="4">
      <t>シュタイ</t>
    </rPh>
    <phoneticPr fontId="21"/>
  </si>
  <si>
    <t>豊富町</t>
    <rPh sb="0" eb="2">
      <t>トヨトミ</t>
    </rPh>
    <rPh sb="2" eb="3">
      <t>マチ</t>
    </rPh>
    <phoneticPr fontId="21"/>
  </si>
  <si>
    <t>26年度</t>
    <rPh sb="2" eb="4">
      <t>ネンド</t>
    </rPh>
    <phoneticPr fontId="21"/>
  </si>
  <si>
    <t>所管課</t>
    <rPh sb="0" eb="2">
      <t>ショカン</t>
    </rPh>
    <rPh sb="2" eb="3">
      <t>カ</t>
    </rPh>
    <phoneticPr fontId="21"/>
  </si>
  <si>
    <t>○</t>
  </si>
  <si>
    <t>夕張市</t>
    <phoneticPr fontId="21"/>
  </si>
  <si>
    <t>H4</t>
    <phoneticPr fontId="21"/>
  </si>
  <si>
    <t>弟子屈町</t>
    <rPh sb="0" eb="4">
      <t>テシカガチョウ</t>
    </rPh>
    <phoneticPr fontId="21"/>
  </si>
  <si>
    <t>H18</t>
    <phoneticPr fontId="21"/>
  </si>
  <si>
    <t>夕張市教育委員会</t>
    <rPh sb="0" eb="3">
      <t>ユウバリシ</t>
    </rPh>
    <rPh sb="3" eb="5">
      <t>キョウイク</t>
    </rPh>
    <rPh sb="5" eb="8">
      <t>イインカイ</t>
    </rPh>
    <phoneticPr fontId="21"/>
  </si>
  <si>
    <t>スポーツ振興課</t>
    <phoneticPr fontId="21"/>
  </si>
  <si>
    <t>28年度</t>
    <rPh sb="2" eb="4">
      <t>ネンド</t>
    </rPh>
    <phoneticPr fontId="21"/>
  </si>
  <si>
    <t>岩見沢市教育委員会</t>
    <phoneticPr fontId="21"/>
  </si>
  <si>
    <t>26年度</t>
  </si>
  <si>
    <t>新得町</t>
    <rPh sb="0" eb="3">
      <t>シントクチョウ</t>
    </rPh>
    <phoneticPr fontId="21"/>
  </si>
  <si>
    <t>北竜町教育委員会</t>
    <phoneticPr fontId="21"/>
  </si>
  <si>
    <t>○</t>
    <phoneticPr fontId="21"/>
  </si>
  <si>
    <t>H17</t>
    <phoneticPr fontId="21"/>
  </si>
  <si>
    <t>H3</t>
    <phoneticPr fontId="21"/>
  </si>
  <si>
    <t>積丹町</t>
    <rPh sb="0" eb="3">
      <t>シャコタンチョウ</t>
    </rPh>
    <phoneticPr fontId="21"/>
  </si>
  <si>
    <t>生涯学習課</t>
    <phoneticPr fontId="21"/>
  </si>
  <si>
    <t>出前講座</t>
    <phoneticPr fontId="21"/>
  </si>
  <si>
    <t>芦別市マナビィリーダーバンク</t>
    <phoneticPr fontId="21"/>
  </si>
  <si>
    <t>三笠市</t>
    <rPh sb="0" eb="3">
      <t>ミカサシ</t>
    </rPh>
    <phoneticPr fontId="21"/>
  </si>
  <si>
    <t>滝川市</t>
    <rPh sb="0" eb="3">
      <t>タキカワシ</t>
    </rPh>
    <phoneticPr fontId="21"/>
  </si>
  <si>
    <t>H16
※H24をもって休止中</t>
    <rPh sb="12" eb="15">
      <t>キュウシチュウ</t>
    </rPh>
    <phoneticPr fontId="21"/>
  </si>
  <si>
    <t>砂川市</t>
    <rPh sb="0" eb="3">
      <t>スナガワシ</t>
    </rPh>
    <phoneticPr fontId="21"/>
  </si>
  <si>
    <t>羽幌町</t>
    <rPh sb="0" eb="2">
      <t>ハボロ</t>
    </rPh>
    <rPh sb="2" eb="3">
      <t>チョウ</t>
    </rPh>
    <phoneticPr fontId="21"/>
  </si>
  <si>
    <t>歌志内市</t>
    <rPh sb="0" eb="4">
      <t>ウタシナイシ</t>
    </rPh>
    <phoneticPr fontId="21"/>
  </si>
  <si>
    <t>網走　計</t>
    <rPh sb="0" eb="2">
      <t>アバシリ</t>
    </rPh>
    <rPh sb="3" eb="4">
      <t>ケイ</t>
    </rPh>
    <phoneticPr fontId="21"/>
  </si>
  <si>
    <t>歌志内市教育委員会</t>
    <phoneticPr fontId="21"/>
  </si>
  <si>
    <t>南幌町</t>
    <rPh sb="0" eb="3">
      <t>ナンポロチョウ</t>
    </rPh>
    <phoneticPr fontId="21"/>
  </si>
  <si>
    <t>礼文町</t>
    <rPh sb="0" eb="3">
      <t>レブンチョウ</t>
    </rPh>
    <phoneticPr fontId="21"/>
  </si>
  <si>
    <t>奈井江町</t>
    <rPh sb="0" eb="4">
      <t>ナイエチョウ</t>
    </rPh>
    <phoneticPr fontId="21"/>
  </si>
  <si>
    <t>釧路市教育委員会</t>
    <rPh sb="0" eb="3">
      <t>クシロシ</t>
    </rPh>
    <phoneticPr fontId="21"/>
  </si>
  <si>
    <t>遠別町生涯学習指導者バンク</t>
    <phoneticPr fontId="21"/>
  </si>
  <si>
    <t>スポーツ指導者バンク</t>
    <phoneticPr fontId="21"/>
  </si>
  <si>
    <t>上砂川町</t>
    <rPh sb="0" eb="4">
      <t>カミスナガワチョウ</t>
    </rPh>
    <phoneticPr fontId="21"/>
  </si>
  <si>
    <t>紋別市</t>
    <rPh sb="0" eb="3">
      <t>モンベツシ</t>
    </rPh>
    <phoneticPr fontId="21"/>
  </si>
  <si>
    <t>由仁町</t>
    <rPh sb="0" eb="3">
      <t>ユニチョウ</t>
    </rPh>
    <phoneticPr fontId="21"/>
  </si>
  <si>
    <t>長沼町</t>
    <rPh sb="0" eb="3">
      <t>ナガヌマチョウ</t>
    </rPh>
    <phoneticPr fontId="21"/>
  </si>
  <si>
    <t>栗山町</t>
    <rPh sb="0" eb="3">
      <t>クリヤマチョウ</t>
    </rPh>
    <phoneticPr fontId="21"/>
  </si>
  <si>
    <t>月形町</t>
    <rPh sb="0" eb="3">
      <t>ツキガタチョウ</t>
    </rPh>
    <phoneticPr fontId="21"/>
  </si>
  <si>
    <t>【オホーツク管内】</t>
    <rPh sb="6" eb="8">
      <t>カンナイ</t>
    </rPh>
    <phoneticPr fontId="21"/>
  </si>
  <si>
    <t>新十津川町</t>
    <rPh sb="0" eb="5">
      <t>シントツカワチョウ</t>
    </rPh>
    <phoneticPr fontId="21"/>
  </si>
  <si>
    <t>胆振　計</t>
    <rPh sb="0" eb="2">
      <t>イブリ</t>
    </rPh>
    <rPh sb="3" eb="4">
      <t>ケイ</t>
    </rPh>
    <phoneticPr fontId="21"/>
  </si>
  <si>
    <t>喜茂別町教育委員会</t>
    <rPh sb="0" eb="4">
      <t>キモベツチョウ</t>
    </rPh>
    <phoneticPr fontId="21"/>
  </si>
  <si>
    <t>新十津川町生涯学習人材バンク</t>
    <phoneticPr fontId="21"/>
  </si>
  <si>
    <t>長万部町</t>
    <rPh sb="0" eb="4">
      <t>オシャマンベチョウ</t>
    </rPh>
    <phoneticPr fontId="21"/>
  </si>
  <si>
    <t>小樽市</t>
    <rPh sb="0" eb="2">
      <t>オタル</t>
    </rPh>
    <rPh sb="2" eb="3">
      <t>シ</t>
    </rPh>
    <phoneticPr fontId="21"/>
  </si>
  <si>
    <t>H20</t>
    <phoneticPr fontId="21"/>
  </si>
  <si>
    <t>妹背牛町</t>
    <rPh sb="0" eb="4">
      <t>モセウシチョウ</t>
    </rPh>
    <phoneticPr fontId="21"/>
  </si>
  <si>
    <t>社会教育人材バンク</t>
    <phoneticPr fontId="21"/>
  </si>
  <si>
    <t>秩父別町</t>
    <rPh sb="0" eb="4">
      <t>チップベツチョウ</t>
    </rPh>
    <phoneticPr fontId="21"/>
  </si>
  <si>
    <t>雨竜町</t>
    <rPh sb="0" eb="3">
      <t>ウリュウチョウ</t>
    </rPh>
    <phoneticPr fontId="21"/>
  </si>
  <si>
    <t>広尾町教育委員会</t>
    <rPh sb="0" eb="3">
      <t>ヒロオチョウ</t>
    </rPh>
    <phoneticPr fontId="21"/>
  </si>
  <si>
    <t>北竜町</t>
    <rPh sb="0" eb="3">
      <t>ホクリュウチョウ</t>
    </rPh>
    <phoneticPr fontId="21"/>
  </si>
  <si>
    <t>ひまわりボランク</t>
    <phoneticPr fontId="21"/>
  </si>
  <si>
    <t>沼田町</t>
    <rPh sb="0" eb="3">
      <t>ヌマタチョウ</t>
    </rPh>
    <phoneticPr fontId="21"/>
  </si>
  <si>
    <t>沼田スポーツ地域人材バンク</t>
    <rPh sb="0" eb="2">
      <t>ヌマタ</t>
    </rPh>
    <rPh sb="6" eb="8">
      <t>チイキ</t>
    </rPh>
    <rPh sb="8" eb="10">
      <t>ジンザイ</t>
    </rPh>
    <phoneticPr fontId="21"/>
  </si>
  <si>
    <t>H28</t>
    <phoneticPr fontId="21"/>
  </si>
  <si>
    <t>沼田町教育委員会</t>
    <rPh sb="0" eb="2">
      <t>ヌマタ</t>
    </rPh>
    <rPh sb="2" eb="3">
      <t>チョウ</t>
    </rPh>
    <rPh sb="3" eb="5">
      <t>キョウイク</t>
    </rPh>
    <rPh sb="5" eb="8">
      <t>イインカイ</t>
    </rPh>
    <phoneticPr fontId="21"/>
  </si>
  <si>
    <t>えりも町教育委員会</t>
    <phoneticPr fontId="21"/>
  </si>
  <si>
    <t>空知　計</t>
    <rPh sb="0" eb="2">
      <t>ソラチ</t>
    </rPh>
    <rPh sb="3" eb="4">
      <t>ケイ</t>
    </rPh>
    <phoneticPr fontId="21"/>
  </si>
  <si>
    <t>【石狩管内】</t>
    <rPh sb="1" eb="3">
      <t>イシカリ</t>
    </rPh>
    <rPh sb="3" eb="5">
      <t>カンナイ</t>
    </rPh>
    <phoneticPr fontId="21"/>
  </si>
  <si>
    <t>江別市</t>
    <rPh sb="0" eb="3">
      <t>エベツシ</t>
    </rPh>
    <phoneticPr fontId="21"/>
  </si>
  <si>
    <t>地域指導者登録制度　　　　　　　            地域指導者人材バンク</t>
    <phoneticPr fontId="21"/>
  </si>
  <si>
    <t>登録インストラクター制度</t>
    <rPh sb="0" eb="2">
      <t>トウロク</t>
    </rPh>
    <rPh sb="10" eb="12">
      <t>セイド</t>
    </rPh>
    <phoneticPr fontId="21"/>
  </si>
  <si>
    <t>音威子府村</t>
    <rPh sb="0" eb="5">
      <t>オトイネップムラ</t>
    </rPh>
    <phoneticPr fontId="21"/>
  </si>
  <si>
    <t>H25</t>
    <phoneticPr fontId="21"/>
  </si>
  <si>
    <t>江別市教育委員会スポーツ課</t>
    <phoneticPr fontId="21"/>
  </si>
  <si>
    <t>千歳市</t>
    <rPh sb="0" eb="3">
      <t>チトセシ</t>
    </rPh>
    <phoneticPr fontId="21"/>
  </si>
  <si>
    <t>八雲町</t>
    <rPh sb="0" eb="3">
      <t>ヤクモチョウ</t>
    </rPh>
    <phoneticPr fontId="21"/>
  </si>
  <si>
    <t>恵庭市</t>
    <rPh sb="0" eb="3">
      <t>エニワシ</t>
    </rPh>
    <phoneticPr fontId="21"/>
  </si>
  <si>
    <t>恵庭市公認スポーツ指導者</t>
    <phoneticPr fontId="21"/>
  </si>
  <si>
    <t>恵庭市</t>
    <phoneticPr fontId="21"/>
  </si>
  <si>
    <t>西興部村</t>
    <rPh sb="0" eb="3">
      <t>ニシオコッペ</t>
    </rPh>
    <rPh sb="3" eb="4">
      <t>ムラ</t>
    </rPh>
    <phoneticPr fontId="21"/>
  </si>
  <si>
    <t>健康スポーツ課</t>
    <rPh sb="0" eb="2">
      <t>ケンコウ</t>
    </rPh>
    <phoneticPr fontId="21"/>
  </si>
  <si>
    <t>北広島市</t>
    <rPh sb="0" eb="3">
      <t>キタヒロシマ</t>
    </rPh>
    <rPh sb="3" eb="4">
      <t>シ</t>
    </rPh>
    <phoneticPr fontId="21"/>
  </si>
  <si>
    <t>石狩市</t>
    <rPh sb="0" eb="3">
      <t>イシカリシ</t>
    </rPh>
    <phoneticPr fontId="21"/>
  </si>
  <si>
    <t>当別町</t>
    <rPh sb="0" eb="3">
      <t>トウベツチョウ</t>
    </rPh>
    <phoneticPr fontId="21"/>
  </si>
  <si>
    <t>新篠津村</t>
    <rPh sb="0" eb="4">
      <t>シンシノツムラ</t>
    </rPh>
    <phoneticPr fontId="21"/>
  </si>
  <si>
    <t>新篠津村人材活用登録(sunあい人材ﾊﾞﾝｸ)</t>
    <phoneticPr fontId="21"/>
  </si>
  <si>
    <t>H13</t>
    <phoneticPr fontId="21"/>
  </si>
  <si>
    <t>真狩村教育委員会</t>
    <phoneticPr fontId="21"/>
  </si>
  <si>
    <t>新篠津村</t>
    <phoneticPr fontId="21"/>
  </si>
  <si>
    <t>まちの先生</t>
    <phoneticPr fontId="21"/>
  </si>
  <si>
    <t>まっかりマイスター</t>
    <phoneticPr fontId="21"/>
  </si>
  <si>
    <t>新篠津村教育委員会</t>
    <phoneticPr fontId="21"/>
  </si>
  <si>
    <t>様似町</t>
    <rPh sb="0" eb="2">
      <t>サマニ</t>
    </rPh>
    <rPh sb="2" eb="3">
      <t>チョウ</t>
    </rPh>
    <phoneticPr fontId="21"/>
  </si>
  <si>
    <t>石狩　計</t>
    <rPh sb="0" eb="2">
      <t>イシカリ</t>
    </rPh>
    <rPh sb="3" eb="4">
      <t>ケイ</t>
    </rPh>
    <phoneticPr fontId="21"/>
  </si>
  <si>
    <t>置戸町</t>
    <rPh sb="0" eb="3">
      <t>オケトチョウ</t>
    </rPh>
    <phoneticPr fontId="21"/>
  </si>
  <si>
    <t>【後志管内】</t>
    <rPh sb="1" eb="3">
      <t>シリベシ</t>
    </rPh>
    <rPh sb="3" eb="5">
      <t>カンナイ</t>
    </rPh>
    <phoneticPr fontId="21"/>
  </si>
  <si>
    <t>小樽市生涯学習ボランティアリーダー（スポーツレク担当）</t>
    <phoneticPr fontId="21"/>
  </si>
  <si>
    <t>小樽市教育委員会</t>
    <phoneticPr fontId="21"/>
  </si>
  <si>
    <t>生涯学習課(生涯          学習プラザ)</t>
    <phoneticPr fontId="21"/>
  </si>
  <si>
    <t>余市町</t>
    <rPh sb="0" eb="3">
      <t>ヨ</t>
    </rPh>
    <phoneticPr fontId="21"/>
  </si>
  <si>
    <t>芽室町教育委員会</t>
    <rPh sb="0" eb="3">
      <t>メムロチョウ</t>
    </rPh>
    <phoneticPr fontId="21"/>
  </si>
  <si>
    <t>余市町スポーツリーダーバンク</t>
    <phoneticPr fontId="21"/>
  </si>
  <si>
    <t>S57</t>
    <phoneticPr fontId="21"/>
  </si>
  <si>
    <t>弟子屈町人材バンク</t>
    <rPh sb="4" eb="6">
      <t>ジンザイ</t>
    </rPh>
    <phoneticPr fontId="21"/>
  </si>
  <si>
    <t>余市町教育委員会</t>
    <phoneticPr fontId="21"/>
  </si>
  <si>
    <t>上ノ国町</t>
    <rPh sb="0" eb="1">
      <t>カミ</t>
    </rPh>
    <rPh sb="2" eb="4">
      <t>クニチョウ</t>
    </rPh>
    <phoneticPr fontId="21"/>
  </si>
  <si>
    <t>社会教育課</t>
    <phoneticPr fontId="21"/>
  </si>
  <si>
    <t>豊頃町</t>
    <rPh sb="0" eb="3">
      <t>トヨコロチョウ</t>
    </rPh>
    <phoneticPr fontId="21"/>
  </si>
  <si>
    <t>古平町</t>
    <rPh sb="0" eb="2">
      <t>フルビラ</t>
    </rPh>
    <rPh sb="2" eb="3">
      <t>マチ</t>
    </rPh>
    <phoneticPr fontId="21"/>
  </si>
  <si>
    <t>生涯学習ボランティアバンク</t>
    <phoneticPr fontId="21"/>
  </si>
  <si>
    <t>足寄町</t>
    <rPh sb="0" eb="3">
      <t>アショロチョウ</t>
    </rPh>
    <phoneticPr fontId="21"/>
  </si>
  <si>
    <t>古平町教育委員会</t>
    <phoneticPr fontId="21"/>
  </si>
  <si>
    <t>標津町</t>
  </si>
  <si>
    <t>H2</t>
    <phoneticPr fontId="21"/>
  </si>
  <si>
    <t>生涯学習係</t>
    <phoneticPr fontId="21"/>
  </si>
  <si>
    <t>留萌市生涯学習リーダーバンク</t>
    <phoneticPr fontId="21"/>
  </si>
  <si>
    <t>岩内町</t>
    <rPh sb="0" eb="3">
      <t>イワナイチョウ</t>
    </rPh>
    <phoneticPr fontId="21"/>
  </si>
  <si>
    <t>枝幸町</t>
    <rPh sb="0" eb="3">
      <t>エ</t>
    </rPh>
    <phoneticPr fontId="21"/>
  </si>
  <si>
    <t>倶知安町</t>
    <rPh sb="0" eb="4">
      <t>クッチャンチョウ</t>
    </rPh>
    <phoneticPr fontId="21"/>
  </si>
  <si>
    <t>京極町</t>
    <rPh sb="0" eb="3">
      <t>キョウゴクチョウ</t>
    </rPh>
    <phoneticPr fontId="21"/>
  </si>
  <si>
    <t>上川　計</t>
    <rPh sb="0" eb="2">
      <t>カミカワ</t>
    </rPh>
    <rPh sb="3" eb="4">
      <t>ケイ</t>
    </rPh>
    <phoneticPr fontId="21"/>
  </si>
  <si>
    <t>喜茂別町</t>
    <rPh sb="0" eb="4">
      <t>キモベツチョウ</t>
    </rPh>
    <phoneticPr fontId="21"/>
  </si>
  <si>
    <t>喜茂別町生涯学習支援ボランティアバンク</t>
    <phoneticPr fontId="21"/>
  </si>
  <si>
    <t>遠別町教育委員会</t>
    <phoneticPr fontId="21"/>
  </si>
  <si>
    <t>H23</t>
    <phoneticPr fontId="21"/>
  </si>
  <si>
    <t>ニセコ町</t>
    <rPh sb="3" eb="4">
      <t>チョウ</t>
    </rPh>
    <phoneticPr fontId="21"/>
  </si>
  <si>
    <t>蘭越町</t>
    <rPh sb="0" eb="3">
      <t>ランコシチョウ</t>
    </rPh>
    <phoneticPr fontId="21"/>
  </si>
  <si>
    <t>黒松内町</t>
    <rPh sb="0" eb="4">
      <t>クロマツナイチョウ</t>
    </rPh>
    <phoneticPr fontId="21"/>
  </si>
  <si>
    <t>寿都町</t>
    <rPh sb="0" eb="3">
      <t>スッツチョウ</t>
    </rPh>
    <phoneticPr fontId="21"/>
  </si>
  <si>
    <t>仁木町</t>
    <rPh sb="0" eb="3">
      <t>ニキチョウ</t>
    </rPh>
    <phoneticPr fontId="21"/>
  </si>
  <si>
    <t>中富良野町                    学社融合推進会議</t>
    <phoneticPr fontId="21"/>
  </si>
  <si>
    <t>赤井川村</t>
    <rPh sb="0" eb="4">
      <t>アカイガワムラ</t>
    </rPh>
    <phoneticPr fontId="21"/>
  </si>
  <si>
    <t>神恵内村</t>
    <rPh sb="0" eb="4">
      <t>カモエナイムラ</t>
    </rPh>
    <phoneticPr fontId="21"/>
  </si>
  <si>
    <t>泊村</t>
    <rPh sb="0" eb="2">
      <t>トマリムラ</t>
    </rPh>
    <phoneticPr fontId="21"/>
  </si>
  <si>
    <t>福島町生涯学習指導者登録</t>
    <phoneticPr fontId="21"/>
  </si>
  <si>
    <t>留寿都村</t>
    <rPh sb="0" eb="4">
      <t>ルスツムラ</t>
    </rPh>
    <phoneticPr fontId="21"/>
  </si>
  <si>
    <t>むかわ町教育委員会</t>
    <phoneticPr fontId="21"/>
  </si>
  <si>
    <t>真狩村</t>
    <rPh sb="0" eb="3">
      <t>マッカリムラ</t>
    </rPh>
    <phoneticPr fontId="21"/>
  </si>
  <si>
    <t>弟子屈町</t>
  </si>
  <si>
    <t>湧別町</t>
    <rPh sb="0" eb="2">
      <t>ユウベツ</t>
    </rPh>
    <rPh sb="2" eb="3">
      <t>チョウ</t>
    </rPh>
    <phoneticPr fontId="21"/>
  </si>
  <si>
    <t>社会教育係</t>
    <phoneticPr fontId="21"/>
  </si>
  <si>
    <t>羅臼町</t>
  </si>
  <si>
    <t>社会教育課                 スポーツ係</t>
    <phoneticPr fontId="21"/>
  </si>
  <si>
    <t>興部町生涯学習人材バンク</t>
    <phoneticPr fontId="21"/>
  </si>
  <si>
    <t>木古内町</t>
    <rPh sb="0" eb="4">
      <t>キコナイチョウ</t>
    </rPh>
    <phoneticPr fontId="21"/>
  </si>
  <si>
    <t>島牧村</t>
    <rPh sb="0" eb="3">
      <t>シママキムラ</t>
    </rPh>
    <phoneticPr fontId="21"/>
  </si>
  <si>
    <t>【上川管内】</t>
    <rPh sb="1" eb="3">
      <t>カミカワ</t>
    </rPh>
    <rPh sb="3" eb="5">
      <t>カンナイ</t>
    </rPh>
    <phoneticPr fontId="21"/>
  </si>
  <si>
    <t>後志　計</t>
    <rPh sb="0" eb="2">
      <t>シリベシ</t>
    </rPh>
    <rPh sb="3" eb="4">
      <t>ケイ</t>
    </rPh>
    <phoneticPr fontId="21"/>
  </si>
  <si>
    <t>東胆振３町生涯学習リーダーバンク</t>
    <phoneticPr fontId="21"/>
  </si>
  <si>
    <t>【胆振管内】</t>
    <rPh sb="1" eb="3">
      <t>イブリ</t>
    </rPh>
    <rPh sb="3" eb="5">
      <t>カンナイ</t>
    </rPh>
    <phoneticPr fontId="21"/>
  </si>
  <si>
    <t>室蘭市</t>
    <phoneticPr fontId="21"/>
  </si>
  <si>
    <t>枝幸町教育委員会</t>
    <phoneticPr fontId="21"/>
  </si>
  <si>
    <t>（一財）室蘭市体育協会</t>
    <phoneticPr fontId="21"/>
  </si>
  <si>
    <t>日高町</t>
    <rPh sb="0" eb="2">
      <t>ヒダカ</t>
    </rPh>
    <rPh sb="2" eb="3">
      <t>チョウ</t>
    </rPh>
    <phoneticPr fontId="21"/>
  </si>
  <si>
    <t>(一財)室蘭市体育協会
生涯スポーツ振興グループ</t>
    <rPh sb="12" eb="14">
      <t>ショウガイ</t>
    </rPh>
    <phoneticPr fontId="21"/>
  </si>
  <si>
    <t>【十勝管内】</t>
    <rPh sb="1" eb="3">
      <t>トカチ</t>
    </rPh>
    <rPh sb="3" eb="5">
      <t>カンナイ</t>
    </rPh>
    <phoneticPr fontId="21"/>
  </si>
  <si>
    <t>江差町</t>
    <phoneticPr fontId="21"/>
  </si>
  <si>
    <t>苫小牧市</t>
    <rPh sb="0" eb="4">
      <t>トマコマイシ</t>
    </rPh>
    <phoneticPr fontId="21"/>
  </si>
  <si>
    <t>苫小牧市スポーツリーダーバンク</t>
    <phoneticPr fontId="21"/>
  </si>
  <si>
    <t>松前町</t>
    <rPh sb="0" eb="3">
      <t>マツマエチョウ</t>
    </rPh>
    <phoneticPr fontId="21"/>
  </si>
  <si>
    <t>H14</t>
    <phoneticPr fontId="21"/>
  </si>
  <si>
    <t>(財）苫小牧市体育協会</t>
    <phoneticPr fontId="21"/>
  </si>
  <si>
    <t>登別市</t>
    <phoneticPr fontId="21"/>
  </si>
  <si>
    <t>教育資源バンク</t>
    <phoneticPr fontId="21"/>
  </si>
  <si>
    <t>生涯学習人材バンク</t>
    <phoneticPr fontId="21"/>
  </si>
  <si>
    <t>登別市教育委員会</t>
    <phoneticPr fontId="21"/>
  </si>
  <si>
    <t>浜頓別町</t>
    <rPh sb="0" eb="3">
      <t>ハマトンベツ</t>
    </rPh>
    <rPh sb="3" eb="4">
      <t>マチ</t>
    </rPh>
    <phoneticPr fontId="21"/>
  </si>
  <si>
    <t>伊達市</t>
    <phoneticPr fontId="21"/>
  </si>
  <si>
    <t>豊浦町</t>
    <phoneticPr fontId="21"/>
  </si>
  <si>
    <t>洞爺湖町</t>
    <rPh sb="0" eb="3">
      <t>トウヤコ</t>
    </rPh>
    <rPh sb="3" eb="4">
      <t>マチ</t>
    </rPh>
    <phoneticPr fontId="21"/>
  </si>
  <si>
    <t>壮瞥町</t>
    <rPh sb="0" eb="3">
      <t>ソウベツチョウ</t>
    </rPh>
    <phoneticPr fontId="21"/>
  </si>
  <si>
    <t>東神楽町</t>
  </si>
  <si>
    <t>白老町</t>
    <phoneticPr fontId="21"/>
  </si>
  <si>
    <t>安平町</t>
    <rPh sb="0" eb="2">
      <t>ヤスヒラ</t>
    </rPh>
    <rPh sb="2" eb="3">
      <t>マチ</t>
    </rPh>
    <phoneticPr fontId="21"/>
  </si>
  <si>
    <t>東胆振3町広域交流推進協議会</t>
    <phoneticPr fontId="21"/>
  </si>
  <si>
    <t>大空町教育委員会</t>
    <phoneticPr fontId="21"/>
  </si>
  <si>
    <t>当麻町</t>
    <rPh sb="0" eb="3">
      <t>トウマチョウ</t>
    </rPh>
    <phoneticPr fontId="21"/>
  </si>
  <si>
    <t>東神楽町教育委員会</t>
    <phoneticPr fontId="21"/>
  </si>
  <si>
    <t>教育委員会社会                教育グループ</t>
    <phoneticPr fontId="21"/>
  </si>
  <si>
    <t>厚真町</t>
    <phoneticPr fontId="21"/>
  </si>
  <si>
    <t>東胆振３町広域交流推進協議会</t>
    <phoneticPr fontId="21"/>
  </si>
  <si>
    <t>函館市教育委員会</t>
    <rPh sb="0" eb="3">
      <t>ハコダテシ</t>
    </rPh>
    <rPh sb="3" eb="5">
      <t>キョウイク</t>
    </rPh>
    <rPh sb="5" eb="8">
      <t>イインカイ</t>
    </rPh>
    <phoneticPr fontId="21"/>
  </si>
  <si>
    <t>教育委員会</t>
    <phoneticPr fontId="21"/>
  </si>
  <si>
    <t>むかわ町</t>
    <rPh sb="3" eb="4">
      <t>マチ</t>
    </rPh>
    <phoneticPr fontId="21"/>
  </si>
  <si>
    <t>檜山　計</t>
    <rPh sb="0" eb="2">
      <t>ヒヤマ</t>
    </rPh>
    <rPh sb="3" eb="4">
      <t>ケイ</t>
    </rPh>
    <phoneticPr fontId="21"/>
  </si>
  <si>
    <t>みんなが先生どこでも教室</t>
    <phoneticPr fontId="21"/>
  </si>
  <si>
    <t>社会教育課社会教育係</t>
    <phoneticPr fontId="21"/>
  </si>
  <si>
    <t>H19</t>
    <phoneticPr fontId="21"/>
  </si>
  <si>
    <t>【日高管内】</t>
    <rPh sb="1" eb="3">
      <t>ヒダカ</t>
    </rPh>
    <rPh sb="3" eb="5">
      <t>カンナイ</t>
    </rPh>
    <phoneticPr fontId="21"/>
  </si>
  <si>
    <t>羅臼町教育委員会</t>
    <phoneticPr fontId="21"/>
  </si>
  <si>
    <t>新冠町</t>
    <rPh sb="0" eb="2">
      <t>ニイカップ</t>
    </rPh>
    <rPh sb="2" eb="3">
      <t>チョウ</t>
    </rPh>
    <phoneticPr fontId="21"/>
  </si>
  <si>
    <t>平取町</t>
    <rPh sb="0" eb="2">
      <t>ビラトリ</t>
    </rPh>
    <rPh sb="2" eb="3">
      <t>チョウ</t>
    </rPh>
    <phoneticPr fontId="21"/>
  </si>
  <si>
    <t>新ひだか町</t>
    <rPh sb="0" eb="1">
      <t>シン</t>
    </rPh>
    <rPh sb="4" eb="5">
      <t>チョウ</t>
    </rPh>
    <phoneticPr fontId="21"/>
  </si>
  <si>
    <t>生涯学習室</t>
    <phoneticPr fontId="21"/>
  </si>
  <si>
    <t>浦河町</t>
    <rPh sb="0" eb="1">
      <t>ウラ</t>
    </rPh>
    <rPh sb="1" eb="2">
      <t>カワ</t>
    </rPh>
    <rPh sb="2" eb="3">
      <t>チョウ</t>
    </rPh>
    <phoneticPr fontId="21"/>
  </si>
  <si>
    <t>学習指導ボランティア</t>
    <phoneticPr fontId="21"/>
  </si>
  <si>
    <t>S62</t>
    <phoneticPr fontId="21"/>
  </si>
  <si>
    <t>浦河町教育委員会</t>
    <phoneticPr fontId="21"/>
  </si>
  <si>
    <t>えりも町</t>
    <rPh sb="3" eb="4">
      <t>マチ</t>
    </rPh>
    <phoneticPr fontId="21"/>
  </si>
  <si>
    <t>上川町教育委員会</t>
    <phoneticPr fontId="21"/>
  </si>
  <si>
    <t>えりも町スポーツ推進指導員協議会</t>
    <rPh sb="13" eb="16">
      <t>キョウギカイ</t>
    </rPh>
    <phoneticPr fontId="21"/>
  </si>
  <si>
    <t>S60</t>
    <phoneticPr fontId="21"/>
  </si>
  <si>
    <t>日高　計</t>
    <rPh sb="0" eb="2">
      <t>ヒダカ</t>
    </rPh>
    <rPh sb="3" eb="4">
      <t>ケイ</t>
    </rPh>
    <phoneticPr fontId="21"/>
  </si>
  <si>
    <t>中頓別町</t>
    <rPh sb="0" eb="3">
      <t>ナカトンベツ</t>
    </rPh>
    <rPh sb="3" eb="4">
      <t>マチ</t>
    </rPh>
    <phoneticPr fontId="21"/>
  </si>
  <si>
    <t>【渡島管内】</t>
    <rPh sb="1" eb="3">
      <t>オシマ</t>
    </rPh>
    <rPh sb="3" eb="5">
      <t>カンナイ</t>
    </rPh>
    <phoneticPr fontId="21"/>
  </si>
  <si>
    <t>函館市</t>
    <rPh sb="0" eb="3">
      <t>ハコダテシ</t>
    </rPh>
    <phoneticPr fontId="21"/>
  </si>
  <si>
    <t>函館市生涯学習リーダーバンク</t>
    <phoneticPr fontId="21"/>
  </si>
  <si>
    <t>H7</t>
    <phoneticPr fontId="21"/>
  </si>
  <si>
    <t>北斗市</t>
    <rPh sb="0" eb="3">
      <t>ホクトシ</t>
    </rPh>
    <phoneticPr fontId="21"/>
  </si>
  <si>
    <t>福島町</t>
    <rPh sb="0" eb="3">
      <t>フクシマチョウ</t>
    </rPh>
    <phoneticPr fontId="21"/>
  </si>
  <si>
    <t>福島町教育委員会</t>
    <rPh sb="0" eb="3">
      <t>フクシマチョウ</t>
    </rPh>
    <rPh sb="3" eb="5">
      <t>キョウイク</t>
    </rPh>
    <rPh sb="5" eb="8">
      <t>イインカイ</t>
    </rPh>
    <phoneticPr fontId="21"/>
  </si>
  <si>
    <t>知内町</t>
    <rPh sb="0" eb="3">
      <t>シリウチチョウ</t>
    </rPh>
    <phoneticPr fontId="21"/>
  </si>
  <si>
    <t>七飯町</t>
    <rPh sb="0" eb="3">
      <t>ナナエチョウ</t>
    </rPh>
    <phoneticPr fontId="21"/>
  </si>
  <si>
    <t>鹿部町</t>
    <rPh sb="0" eb="3">
      <t>シカベチョウ</t>
    </rPh>
    <phoneticPr fontId="21"/>
  </si>
  <si>
    <t>森町</t>
    <rPh sb="0" eb="2">
      <t>モリマチ</t>
    </rPh>
    <phoneticPr fontId="21"/>
  </si>
  <si>
    <t>渡島　計</t>
    <rPh sb="0" eb="2">
      <t>オシマ</t>
    </rPh>
    <rPh sb="3" eb="4">
      <t>ケイ</t>
    </rPh>
    <phoneticPr fontId="21"/>
  </si>
  <si>
    <t>【檜山管内】</t>
    <rPh sb="1" eb="3">
      <t>ヒヤマ</t>
    </rPh>
    <rPh sb="3" eb="5">
      <t>カンナイ</t>
    </rPh>
    <phoneticPr fontId="21"/>
  </si>
  <si>
    <t>厚沢部町</t>
    <rPh sb="0" eb="1">
      <t>アツ</t>
    </rPh>
    <rPh sb="1" eb="3">
      <t>サワベ</t>
    </rPh>
    <phoneticPr fontId="21"/>
  </si>
  <si>
    <t>乙部町</t>
    <phoneticPr fontId="21"/>
  </si>
  <si>
    <t>S63</t>
    <phoneticPr fontId="21"/>
  </si>
  <si>
    <t>奥尻町</t>
    <phoneticPr fontId="21"/>
  </si>
  <si>
    <t>北見市スポーツリーダーバンク</t>
    <phoneticPr fontId="21"/>
  </si>
  <si>
    <t>せたな町</t>
    <rPh sb="3" eb="4">
      <t>チョウ</t>
    </rPh>
    <phoneticPr fontId="21"/>
  </si>
  <si>
    <t>足寄町スポーツ指導員</t>
    <phoneticPr fontId="21"/>
  </si>
  <si>
    <t>旭川市</t>
  </si>
  <si>
    <t>旭川スポーツリーダーバンク</t>
    <phoneticPr fontId="21"/>
  </si>
  <si>
    <t>H9</t>
    <phoneticPr fontId="21"/>
  </si>
  <si>
    <t>（財）旭川市体育協会</t>
    <phoneticPr fontId="21"/>
  </si>
  <si>
    <t>旭川市教育委員会
スポーツ課</t>
    <phoneticPr fontId="21"/>
  </si>
  <si>
    <t>士別市</t>
    <rPh sb="0" eb="3">
      <t>シベツシ</t>
    </rPh>
    <phoneticPr fontId="21"/>
  </si>
  <si>
    <t>名寄市</t>
  </si>
  <si>
    <t>生涯学習リーダーバンク</t>
    <phoneticPr fontId="21"/>
  </si>
  <si>
    <t>H21</t>
    <phoneticPr fontId="21"/>
  </si>
  <si>
    <t>名寄市教育委員会</t>
    <phoneticPr fontId="21"/>
  </si>
  <si>
    <t>訓子府町</t>
    <rPh sb="0" eb="3">
      <t>クンネップ</t>
    </rPh>
    <rPh sb="3" eb="4">
      <t>チョウ</t>
    </rPh>
    <phoneticPr fontId="21"/>
  </si>
  <si>
    <t>学びのサポート情報誌
「まなぶっく」</t>
    <phoneticPr fontId="21"/>
  </si>
  <si>
    <t>富良野市教育委員会</t>
    <phoneticPr fontId="21"/>
  </si>
  <si>
    <t>鷹栖町</t>
    <rPh sb="0" eb="3">
      <t>タカスチョウ</t>
    </rPh>
    <phoneticPr fontId="21"/>
  </si>
  <si>
    <t>東神楽町生涯学習リーダーバンク</t>
    <phoneticPr fontId="21"/>
  </si>
  <si>
    <t>H10</t>
    <phoneticPr fontId="21"/>
  </si>
  <si>
    <t>地域の元気づくり課</t>
    <rPh sb="0" eb="2">
      <t>チイキ</t>
    </rPh>
    <rPh sb="3" eb="5">
      <t>ゲンキ</t>
    </rPh>
    <phoneticPr fontId="21"/>
  </si>
  <si>
    <t>比布町</t>
    <rPh sb="0" eb="3">
      <t>ピップチョウ</t>
    </rPh>
    <phoneticPr fontId="21"/>
  </si>
  <si>
    <t>愛別町</t>
    <rPh sb="0" eb="3">
      <t>アイベツチョウ</t>
    </rPh>
    <phoneticPr fontId="21"/>
  </si>
  <si>
    <t>上川町</t>
  </si>
  <si>
    <t>十勝　計</t>
    <rPh sb="0" eb="2">
      <t>トカチ</t>
    </rPh>
    <rPh sb="3" eb="4">
      <t>ケイ</t>
    </rPh>
    <phoneticPr fontId="21"/>
  </si>
  <si>
    <t>上川町生涯学習指導者銀行</t>
    <phoneticPr fontId="21"/>
  </si>
  <si>
    <t>S61</t>
    <phoneticPr fontId="21"/>
  </si>
  <si>
    <t>宗谷　計</t>
    <rPh sb="0" eb="2">
      <t>ソウヤ</t>
    </rPh>
    <rPh sb="3" eb="4">
      <t>ケイ</t>
    </rPh>
    <phoneticPr fontId="21"/>
  </si>
  <si>
    <t>苫前町</t>
    <rPh sb="0" eb="3">
      <t>トママエチョウ</t>
    </rPh>
    <phoneticPr fontId="21"/>
  </si>
  <si>
    <t>上川町生涯学習推進本部</t>
    <phoneticPr fontId="21"/>
  </si>
  <si>
    <t>幕別町教育委員会</t>
    <rPh sb="0" eb="3">
      <t>マクベツチョウ</t>
    </rPh>
    <phoneticPr fontId="21"/>
  </si>
  <si>
    <t>遠別町</t>
  </si>
  <si>
    <t>東川町</t>
    <rPh sb="0" eb="3">
      <t>ヒガシカワチョウ</t>
    </rPh>
    <phoneticPr fontId="21"/>
  </si>
  <si>
    <t>美瑛町</t>
    <rPh sb="0" eb="3">
      <t>ビエイチョウ</t>
    </rPh>
    <phoneticPr fontId="21"/>
  </si>
  <si>
    <t>上富良野町</t>
    <rPh sb="0" eb="5">
      <t>カミフラノチョウ</t>
    </rPh>
    <phoneticPr fontId="21"/>
  </si>
  <si>
    <t>中富良野町</t>
  </si>
  <si>
    <t>教育課</t>
    <phoneticPr fontId="21"/>
  </si>
  <si>
    <t>南富良野町</t>
  </si>
  <si>
    <t>まちの先生事業</t>
    <phoneticPr fontId="21"/>
  </si>
  <si>
    <t>滝上町</t>
    <rPh sb="0" eb="3">
      <t>タキノウエチョウ</t>
    </rPh>
    <phoneticPr fontId="21"/>
  </si>
  <si>
    <t>南富良野町教育委員会</t>
    <rPh sb="0" eb="1">
      <t>ミナミ</t>
    </rPh>
    <rPh sb="1" eb="4">
      <t>フラノ</t>
    </rPh>
    <rPh sb="4" eb="5">
      <t>チョウ</t>
    </rPh>
    <phoneticPr fontId="21"/>
  </si>
  <si>
    <t>占冠村</t>
    <rPh sb="0" eb="3">
      <t>シムカップムラ</t>
    </rPh>
    <phoneticPr fontId="21"/>
  </si>
  <si>
    <t>和寒町</t>
    <rPh sb="0" eb="3">
      <t>ワッサムチョウ</t>
    </rPh>
    <phoneticPr fontId="21"/>
  </si>
  <si>
    <t>留萌市教育委員会</t>
    <phoneticPr fontId="21"/>
  </si>
  <si>
    <t>剣淵町</t>
    <rPh sb="0" eb="3">
      <t>ケンブチチョウ</t>
    </rPh>
    <phoneticPr fontId="21"/>
  </si>
  <si>
    <t>下川町</t>
    <rPh sb="0" eb="3">
      <t>シモカワチョウ</t>
    </rPh>
    <phoneticPr fontId="21"/>
  </si>
  <si>
    <t>美深町</t>
    <rPh sb="0" eb="3">
      <t>ビフカチョウ</t>
    </rPh>
    <phoneticPr fontId="21"/>
  </si>
  <si>
    <t>幌加内町</t>
    <rPh sb="0" eb="4">
      <t>ホロカナイチョウ</t>
    </rPh>
    <phoneticPr fontId="21"/>
  </si>
  <si>
    <t>清水町</t>
    <rPh sb="0" eb="3">
      <t>シミズチョウ</t>
    </rPh>
    <phoneticPr fontId="21"/>
  </si>
  <si>
    <t>初山別村</t>
    <rPh sb="0" eb="4">
      <t>ショサンベツムラ</t>
    </rPh>
    <phoneticPr fontId="21"/>
  </si>
  <si>
    <t>【留萌管内】</t>
    <rPh sb="1" eb="3">
      <t>ルモイ</t>
    </rPh>
    <rPh sb="3" eb="5">
      <t>カンナイ</t>
    </rPh>
    <phoneticPr fontId="21"/>
  </si>
  <si>
    <t>留萌市</t>
  </si>
  <si>
    <t>興部町</t>
    <rPh sb="0" eb="3">
      <t>オコッペチョウ</t>
    </rPh>
    <phoneticPr fontId="21"/>
  </si>
  <si>
    <t>増毛町</t>
  </si>
  <si>
    <t>小平町</t>
  </si>
  <si>
    <t>利尻町</t>
    <rPh sb="0" eb="2">
      <t>リシリ</t>
    </rPh>
    <rPh sb="2" eb="3">
      <t>チョウ</t>
    </rPh>
    <phoneticPr fontId="21"/>
  </si>
  <si>
    <t>小平町生涯学習リーダーバンク</t>
    <phoneticPr fontId="21"/>
  </si>
  <si>
    <t>H16</t>
    <phoneticPr fontId="21"/>
  </si>
  <si>
    <t>小平町教育委員会</t>
    <phoneticPr fontId="21"/>
  </si>
  <si>
    <t>天塩町</t>
    <rPh sb="0" eb="3">
      <t>テシオチョウ</t>
    </rPh>
    <phoneticPr fontId="21"/>
  </si>
  <si>
    <t>留萌　計</t>
    <rPh sb="0" eb="2">
      <t>ルモイ</t>
    </rPh>
    <rPh sb="3" eb="4">
      <t>ケイ</t>
    </rPh>
    <phoneticPr fontId="21"/>
  </si>
  <si>
    <t>【宗谷管内】</t>
    <rPh sb="1" eb="3">
      <t>ソウヤ</t>
    </rPh>
    <rPh sb="3" eb="5">
      <t>カンナイ</t>
    </rPh>
    <phoneticPr fontId="21"/>
  </si>
  <si>
    <t>稚内市教育委員会</t>
    <phoneticPr fontId="21"/>
  </si>
  <si>
    <t>〇</t>
    <phoneticPr fontId="21"/>
  </si>
  <si>
    <t>猿払村</t>
    <rPh sb="0" eb="3">
      <t>サル</t>
    </rPh>
    <phoneticPr fontId="21"/>
  </si>
  <si>
    <t>利尻町生涯学習ボランティアバンク</t>
    <phoneticPr fontId="21"/>
  </si>
  <si>
    <t>生涯学習推進本部</t>
    <phoneticPr fontId="21"/>
  </si>
  <si>
    <t>興部町教育委員会</t>
    <phoneticPr fontId="21"/>
  </si>
  <si>
    <t>教育委員会               社会教育係</t>
    <phoneticPr fontId="21"/>
  </si>
  <si>
    <t>利尻富士町</t>
    <rPh sb="0" eb="4">
      <t>リシリフジ</t>
    </rPh>
    <rPh sb="4" eb="5">
      <t>チョウ</t>
    </rPh>
    <phoneticPr fontId="21"/>
  </si>
  <si>
    <t>利尻富士町スポーツリーダーバンク</t>
    <phoneticPr fontId="21"/>
  </si>
  <si>
    <t>利尻富士町教育委員会</t>
    <rPh sb="0" eb="2">
      <t>リシリ</t>
    </rPh>
    <rPh sb="2" eb="5">
      <t>フジチョウ</t>
    </rPh>
    <phoneticPr fontId="21"/>
  </si>
  <si>
    <t>幌延町</t>
    <rPh sb="0" eb="3">
      <t>ホロノベチョウ</t>
    </rPh>
    <phoneticPr fontId="21"/>
  </si>
  <si>
    <t>北見市</t>
    <rPh sb="0" eb="3">
      <t>キタミシ</t>
    </rPh>
    <phoneticPr fontId="21"/>
  </si>
  <si>
    <t>（財）北見市体育協会</t>
    <phoneticPr fontId="21"/>
  </si>
  <si>
    <t>ｽﾎﾟｰﾂ課</t>
    <phoneticPr fontId="21"/>
  </si>
  <si>
    <t>浦幌町</t>
    <rPh sb="0" eb="3">
      <t>ウラホロチョウ</t>
    </rPh>
    <phoneticPr fontId="21"/>
  </si>
  <si>
    <t>網走市</t>
    <rPh sb="0" eb="3">
      <t>アバシリシ</t>
    </rPh>
    <phoneticPr fontId="21"/>
  </si>
  <si>
    <t>大空町</t>
    <rPh sb="0" eb="3">
      <t>オオゾラチョウ</t>
    </rPh>
    <phoneticPr fontId="21"/>
  </si>
  <si>
    <t>大空町生涯学習リーダーバンク</t>
    <phoneticPr fontId="21"/>
  </si>
  <si>
    <t>美幌町</t>
    <rPh sb="0" eb="2">
      <t>ビホロ</t>
    </rPh>
    <rPh sb="2" eb="3">
      <t>チョウ</t>
    </rPh>
    <phoneticPr fontId="21"/>
  </si>
  <si>
    <t>津別町</t>
    <rPh sb="0" eb="3">
      <t>ツベツチョウ</t>
    </rPh>
    <phoneticPr fontId="21"/>
  </si>
  <si>
    <t>S53</t>
    <phoneticPr fontId="21"/>
  </si>
  <si>
    <t>斜里町</t>
    <rPh sb="0" eb="2">
      <t>シャリ</t>
    </rPh>
    <rPh sb="2" eb="3">
      <t>チョウ</t>
    </rPh>
    <phoneticPr fontId="21"/>
  </si>
  <si>
    <t>小清水町</t>
    <rPh sb="0" eb="3">
      <t>コシミズ</t>
    </rPh>
    <rPh sb="3" eb="4">
      <t>チョウ</t>
    </rPh>
    <phoneticPr fontId="21"/>
  </si>
  <si>
    <t>佐呂間町</t>
    <rPh sb="0" eb="3">
      <t>サロマ</t>
    </rPh>
    <rPh sb="3" eb="4">
      <t>チョウ</t>
    </rPh>
    <phoneticPr fontId="21"/>
  </si>
  <si>
    <t>遠軽町</t>
    <rPh sb="0" eb="3">
      <t>エンガルチョウ</t>
    </rPh>
    <phoneticPr fontId="21"/>
  </si>
  <si>
    <t>遠軽町教育委員会</t>
    <phoneticPr fontId="21"/>
  </si>
  <si>
    <t>雄武町</t>
    <rPh sb="0" eb="2">
      <t>オウム</t>
    </rPh>
    <rPh sb="2" eb="3">
      <t>チョウ</t>
    </rPh>
    <phoneticPr fontId="21"/>
  </si>
  <si>
    <t>帯広市</t>
    <rPh sb="0" eb="3">
      <t>オビヒロシ</t>
    </rPh>
    <phoneticPr fontId="21"/>
  </si>
  <si>
    <t>広尾町スポーツ推進指導員</t>
    <phoneticPr fontId="21"/>
  </si>
  <si>
    <t>音更町</t>
    <rPh sb="0" eb="3">
      <t>オトフケチョウ</t>
    </rPh>
    <phoneticPr fontId="21"/>
  </si>
  <si>
    <t>【釧路管内】</t>
    <rPh sb="1" eb="3">
      <t>クシロ</t>
    </rPh>
    <rPh sb="3" eb="5">
      <t>カンナイ</t>
    </rPh>
    <phoneticPr fontId="21"/>
  </si>
  <si>
    <t>音更町教育委員会</t>
    <rPh sb="0" eb="3">
      <t>オトフケチョウ</t>
    </rPh>
    <phoneticPr fontId="21"/>
  </si>
  <si>
    <t>士幌町</t>
    <rPh sb="0" eb="2">
      <t>シホロ</t>
    </rPh>
    <rPh sb="2" eb="3">
      <t>チョウ</t>
    </rPh>
    <phoneticPr fontId="21"/>
  </si>
  <si>
    <t>士幌町スポーツ指導員</t>
    <phoneticPr fontId="21"/>
  </si>
  <si>
    <t>S55</t>
    <phoneticPr fontId="21"/>
  </si>
  <si>
    <t>士幌町教育委員会</t>
    <rPh sb="0" eb="3">
      <t>シホロチョウ</t>
    </rPh>
    <phoneticPr fontId="21"/>
  </si>
  <si>
    <t>上士幌町</t>
    <rPh sb="0" eb="4">
      <t>カミシホロチョウ</t>
    </rPh>
    <phoneticPr fontId="21"/>
  </si>
  <si>
    <t>鹿追町</t>
    <rPh sb="0" eb="3">
      <t>シカオイチョウ</t>
    </rPh>
    <phoneticPr fontId="21"/>
  </si>
  <si>
    <t>新得町教育委員会</t>
    <phoneticPr fontId="21"/>
  </si>
  <si>
    <t>芽室町</t>
    <rPh sb="0" eb="2">
      <t>メムロ</t>
    </rPh>
    <rPh sb="2" eb="3">
      <t>チョウ</t>
    </rPh>
    <phoneticPr fontId="21"/>
  </si>
  <si>
    <t>大樹町</t>
    <rPh sb="0" eb="3">
      <t>タイキチョウ</t>
    </rPh>
    <phoneticPr fontId="21"/>
  </si>
  <si>
    <t>広尾町</t>
    <rPh sb="0" eb="3">
      <t>ヒロオチョウ</t>
    </rPh>
    <phoneticPr fontId="21"/>
  </si>
  <si>
    <t>幕別町</t>
    <rPh sb="0" eb="3">
      <t>マクベツチョウ</t>
    </rPh>
    <phoneticPr fontId="21"/>
  </si>
  <si>
    <t>幕別町生涯学習リーダーバンク</t>
    <phoneticPr fontId="21"/>
  </si>
  <si>
    <t>池田町</t>
    <rPh sb="0" eb="3">
      <t>イケダチョウ</t>
    </rPh>
    <phoneticPr fontId="21"/>
  </si>
  <si>
    <t>本別町</t>
    <rPh sb="0" eb="3">
      <t>ホンベツチョウ</t>
    </rPh>
    <phoneticPr fontId="21"/>
  </si>
  <si>
    <t>企画振興課</t>
    <phoneticPr fontId="21"/>
  </si>
  <si>
    <t>本別町</t>
    <phoneticPr fontId="21"/>
  </si>
  <si>
    <t>陸別町</t>
    <rPh sb="0" eb="3">
      <t>リクベツチョウ</t>
    </rPh>
    <phoneticPr fontId="21"/>
  </si>
  <si>
    <t>中札内村</t>
    <rPh sb="0" eb="4">
      <t>ナカサツナイムラ</t>
    </rPh>
    <phoneticPr fontId="21"/>
  </si>
  <si>
    <t>更別村</t>
    <rPh sb="0" eb="3">
      <t>サラベツムラ</t>
    </rPh>
    <phoneticPr fontId="21"/>
  </si>
  <si>
    <t>釧路市</t>
    <rPh sb="0" eb="3">
      <t>クシロシ</t>
    </rPh>
    <phoneticPr fontId="21"/>
  </si>
  <si>
    <t>釧路市スポーツ指導団体</t>
    <phoneticPr fontId="21"/>
  </si>
  <si>
    <t>スポーツ課</t>
    <phoneticPr fontId="21"/>
  </si>
  <si>
    <t>厚岸町</t>
    <rPh sb="0" eb="3">
      <t>アッケシチョウ</t>
    </rPh>
    <phoneticPr fontId="21"/>
  </si>
  <si>
    <t>浜中町</t>
    <rPh sb="0" eb="3">
      <t>ハマナカチョウ</t>
    </rPh>
    <phoneticPr fontId="21"/>
  </si>
  <si>
    <t>標茶町</t>
    <rPh sb="0" eb="3">
      <t>シベチャチョウ</t>
    </rPh>
    <phoneticPr fontId="21"/>
  </si>
  <si>
    <t>まちづくり政策課</t>
    <rPh sb="5" eb="7">
      <t>セイサク</t>
    </rPh>
    <phoneticPr fontId="21"/>
  </si>
  <si>
    <t>白糠町</t>
    <rPh sb="0" eb="3">
      <t>シラヌカチョウ</t>
    </rPh>
    <phoneticPr fontId="21"/>
  </si>
  <si>
    <t>釧路町</t>
    <rPh sb="0" eb="3">
      <t>クシロチョウ</t>
    </rPh>
    <phoneticPr fontId="21"/>
  </si>
  <si>
    <t>釧路　計</t>
    <rPh sb="0" eb="2">
      <t>クシロ</t>
    </rPh>
    <rPh sb="3" eb="4">
      <t>ケイ</t>
    </rPh>
    <phoneticPr fontId="21"/>
  </si>
  <si>
    <t>【根室管内】</t>
    <rPh sb="1" eb="3">
      <t>ネムロ</t>
    </rPh>
    <rPh sb="3" eb="5">
      <t>カンナイ</t>
    </rPh>
    <phoneticPr fontId="21"/>
  </si>
  <si>
    <t>根室市</t>
  </si>
  <si>
    <t>別海町</t>
  </si>
  <si>
    <t>標津町スポーツ指導員</t>
    <phoneticPr fontId="21"/>
  </si>
  <si>
    <t>標津町教育委員会</t>
    <phoneticPr fontId="21"/>
  </si>
  <si>
    <t>総合体育館</t>
    <phoneticPr fontId="21"/>
  </si>
  <si>
    <t>地域講師の横顔</t>
    <phoneticPr fontId="21"/>
  </si>
  <si>
    <t>根室　計</t>
    <rPh sb="0" eb="2">
      <t>ネムロ</t>
    </rPh>
    <rPh sb="3" eb="4">
      <t>ケイ</t>
    </rPh>
    <phoneticPr fontId="2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</si>
</sst>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6" formatCode="#,##0_ "/>
    <numFmt numFmtId="177" formatCode="0_ "/>
  </numFmts>
  <fonts count="22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auto="1"/>
      <name val="ＭＳ Ｐゴシック"/>
    </font>
    <font>
      <b/>
      <sz val="18"/>
      <color auto="1"/>
      <name val="ＭＳ Ｐゴシック"/>
    </font>
    <font>
      <b/>
      <sz val="11"/>
      <color indexed="9"/>
      <name val="ＭＳ Ｐゴシック"/>
    </font>
    <font>
      <b/>
      <sz val="11"/>
      <color auto="1"/>
      <name val="ＭＳ Ｐゴシック"/>
    </font>
    <font>
      <b/>
      <sz val="15"/>
      <color auto="1"/>
      <name val="ＭＳ Ｐゴシック"/>
    </font>
    <font>
      <b/>
      <sz val="13"/>
      <color auto="1"/>
      <name val="ＭＳ Ｐゴシック"/>
    </font>
    <font>
      <i/>
      <sz val="11"/>
      <color auto="1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8"/>
      <color auto="1"/>
      <name val="ＭＳ Ｐゴシック"/>
    </font>
    <font>
      <sz val="20"/>
      <color auto="1"/>
      <name val="ＭＳ Ｐゴシック"/>
    </font>
    <font>
      <sz val="14"/>
      <color auto="1"/>
      <name val="ＭＳ Ｐゴシック"/>
    </font>
    <font>
      <sz val="18"/>
      <color auto="1"/>
      <name val="ＭＳ Ｐゴシック"/>
    </font>
    <font>
      <sz val="12"/>
      <color auto="1"/>
      <name val="ＭＳ Ｐゴシック"/>
    </font>
    <font>
      <b/>
      <sz val="14"/>
      <color auto="1"/>
      <name val="ＭＳ Ｐゴシック"/>
    </font>
    <font>
      <sz val="10"/>
      <color auto="1"/>
      <name val="ＭＳ Ｐゴシック"/>
    </font>
    <font>
      <sz val="16"/>
      <color auto="1"/>
      <name val="ＭＳ Ｐゴシック"/>
    </font>
    <font>
      <sz val="6"/>
      <color auto="1"/>
      <name val="ＭＳ Ｐゴシック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3" borderId="1" applyNumberFormat="0" applyAlignment="0" applyProtection="0">
      <alignment vertical="center"/>
    </xf>
    <xf numFmtId="0" fontId="3" fillId="3" borderId="2" applyNumberFormat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7" borderId="4" applyNumberFormat="0" applyAlignment="0" applyProtection="0">
      <alignment vertical="center"/>
    </xf>
    <xf numFmtId="0" fontId="6" fillId="15" borderId="5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15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</cellStyleXfs>
  <cellXfs count="338">
    <xf numFmtId="0" fontId="0" fillId="0" borderId="0" xfId="0"/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>
      <alignment vertical="center" shrinkToFit="1"/>
    </xf>
    <xf numFmtId="0" fontId="16" fillId="0" borderId="13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vertical="center" shrinkToFit="1"/>
    </xf>
    <xf numFmtId="0" fontId="16" fillId="0" borderId="15" xfId="0" applyFont="1" applyFill="1" applyBorder="1" applyAlignment="1">
      <alignment vertical="center" shrinkToFit="1"/>
    </xf>
    <xf numFmtId="0" fontId="16" fillId="0" borderId="16" xfId="0" applyFont="1" applyFill="1" applyBorder="1" applyAlignment="1">
      <alignment vertic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16" fillId="0" borderId="18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0" fillId="0" borderId="10" xfId="0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16" fillId="17" borderId="19" xfId="0" applyFont="1" applyFill="1" applyBorder="1" applyAlignment="1">
      <alignment horizontal="center" vertical="center" shrinkToFit="1"/>
    </xf>
    <xf numFmtId="0" fontId="0" fillId="17" borderId="20" xfId="0" applyFill="1" applyBorder="1" applyAlignment="1">
      <alignment vertical="center" shrinkToFit="1"/>
    </xf>
    <xf numFmtId="0" fontId="16" fillId="17" borderId="11" xfId="0" applyFont="1" applyFill="1" applyBorder="1" applyAlignment="1">
      <alignment horizontal="center" vertical="center" shrinkToFit="1"/>
    </xf>
    <xf numFmtId="0" fontId="0" fillId="17" borderId="12" xfId="0" applyFill="1" applyBorder="1" applyAlignment="1">
      <alignment vertical="center" shrinkToFit="1"/>
    </xf>
    <xf numFmtId="0" fontId="16" fillId="17" borderId="13" xfId="0" applyFont="1" applyFill="1" applyBorder="1" applyAlignment="1">
      <alignment horizontal="center" vertical="center" shrinkToFit="1"/>
    </xf>
    <xf numFmtId="0" fontId="0" fillId="17" borderId="14" xfId="0" applyFill="1" applyBorder="1" applyAlignment="1">
      <alignment vertical="center" shrinkToFit="1"/>
    </xf>
    <xf numFmtId="0" fontId="0" fillId="17" borderId="21" xfId="0" applyFill="1" applyBorder="1" applyAlignment="1">
      <alignment vertical="center" shrinkToFit="1"/>
    </xf>
    <xf numFmtId="0" fontId="0" fillId="17" borderId="16" xfId="0" applyFill="1" applyBorder="1" applyAlignment="1">
      <alignment vertical="center" shrinkToFit="1"/>
    </xf>
    <xf numFmtId="0" fontId="16" fillId="17" borderId="22" xfId="0" applyFont="1" applyFill="1" applyBorder="1" applyAlignment="1">
      <alignment horizontal="center" vertical="center" shrinkToFit="1"/>
    </xf>
    <xf numFmtId="0" fontId="0" fillId="17" borderId="23" xfId="0" applyFill="1" applyBorder="1" applyAlignment="1">
      <alignment vertical="center" shrinkToFit="1"/>
    </xf>
    <xf numFmtId="0" fontId="16" fillId="0" borderId="0" xfId="0" applyFont="1" applyFill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 shrinkToFit="1"/>
    </xf>
    <xf numFmtId="0" fontId="16" fillId="0" borderId="14" xfId="0" applyFont="1" applyFill="1" applyBorder="1" applyAlignment="1">
      <alignment horizontal="center" vertical="center" shrinkToFit="1"/>
    </xf>
    <xf numFmtId="0" fontId="16" fillId="17" borderId="24" xfId="0" applyFont="1" applyFill="1" applyBorder="1" applyAlignment="1">
      <alignment horizontal="center" vertical="center" shrinkToFit="1"/>
    </xf>
    <xf numFmtId="0" fontId="16" fillId="17" borderId="25" xfId="0" applyFont="1" applyFill="1" applyBorder="1" applyAlignment="1">
      <alignment vertical="center" shrinkToFit="1"/>
    </xf>
    <xf numFmtId="0" fontId="16" fillId="17" borderId="26" xfId="0" applyFont="1" applyFill="1" applyBorder="1" applyAlignment="1">
      <alignment horizontal="center" vertical="center" shrinkToFit="1"/>
    </xf>
    <xf numFmtId="0" fontId="16" fillId="17" borderId="27" xfId="0" applyFont="1" applyFill="1" applyBorder="1" applyAlignment="1">
      <alignment vertical="center" shrinkToFit="1"/>
    </xf>
    <xf numFmtId="0" fontId="16" fillId="17" borderId="28" xfId="0" applyFont="1" applyFill="1" applyBorder="1" applyAlignment="1">
      <alignment vertical="center" shrinkToFit="1"/>
    </xf>
    <xf numFmtId="0" fontId="16" fillId="17" borderId="29" xfId="0" applyFont="1" applyFill="1" applyBorder="1" applyAlignment="1">
      <alignment vertical="center" shrinkToFit="1"/>
    </xf>
    <xf numFmtId="0" fontId="16" fillId="17" borderId="30" xfId="0" applyFont="1" applyFill="1" applyBorder="1" applyAlignment="1">
      <alignment horizontal="center" vertical="center" shrinkToFit="1"/>
    </xf>
    <xf numFmtId="0" fontId="16" fillId="17" borderId="31" xfId="0" applyFont="1" applyFill="1" applyBorder="1" applyAlignment="1">
      <alignment vertical="center" shrinkToFit="1"/>
    </xf>
    <xf numFmtId="0" fontId="16" fillId="0" borderId="32" xfId="0" applyFont="1" applyFill="1" applyBorder="1" applyAlignment="1">
      <alignment vertical="center" shrinkToFit="1"/>
    </xf>
    <xf numFmtId="0" fontId="16" fillId="0" borderId="33" xfId="0" applyFont="1" applyFill="1" applyBorder="1" applyAlignment="1">
      <alignment vertical="center" shrinkToFit="1"/>
    </xf>
    <xf numFmtId="0" fontId="16" fillId="17" borderId="34" xfId="0" applyFont="1" applyFill="1" applyBorder="1" applyAlignment="1">
      <alignment vertical="center" shrinkToFit="1"/>
    </xf>
    <xf numFmtId="0" fontId="16" fillId="17" borderId="35" xfId="0" applyFont="1" applyFill="1" applyBorder="1" applyAlignment="1">
      <alignment vertical="center" shrinkToFit="1"/>
    </xf>
    <xf numFmtId="0" fontId="16" fillId="17" borderId="36" xfId="0" applyFont="1" applyFill="1" applyBorder="1" applyAlignment="1">
      <alignment vertical="center" shrinkToFit="1"/>
    </xf>
    <xf numFmtId="0" fontId="16" fillId="17" borderId="37" xfId="0" applyFont="1" applyFill="1" applyBorder="1" applyAlignment="1">
      <alignment vertical="center" shrinkToFit="1"/>
    </xf>
    <xf numFmtId="0" fontId="16" fillId="17" borderId="38" xfId="0" applyFont="1" applyFill="1" applyBorder="1" applyAlignment="1">
      <alignment vertical="center" shrinkToFit="1"/>
    </xf>
    <xf numFmtId="0" fontId="16" fillId="17" borderId="30" xfId="0" applyFont="1" applyFill="1" applyBorder="1" applyAlignment="1">
      <alignment vertical="center" shrinkToFit="1"/>
    </xf>
    <xf numFmtId="0" fontId="16" fillId="0" borderId="39" xfId="0" applyFont="1" applyFill="1" applyBorder="1" applyAlignment="1">
      <alignment horizontal="center" vertical="center" shrinkToFit="1"/>
    </xf>
    <xf numFmtId="0" fontId="16" fillId="0" borderId="27" xfId="0" applyFont="1" applyFill="1" applyBorder="1" applyAlignment="1">
      <alignment horizontal="center" vertical="center" shrinkToFit="1"/>
    </xf>
    <xf numFmtId="0" fontId="16" fillId="17" borderId="40" xfId="0" applyFont="1" applyFill="1" applyBorder="1" applyAlignment="1">
      <alignment vertical="center" shrinkToFit="1"/>
    </xf>
    <xf numFmtId="0" fontId="16" fillId="17" borderId="41" xfId="0" applyFont="1" applyFill="1" applyBorder="1" applyAlignment="1">
      <alignment vertical="center" shrinkToFit="1"/>
    </xf>
    <xf numFmtId="0" fontId="16" fillId="17" borderId="42" xfId="0" applyFont="1" applyFill="1" applyBorder="1" applyAlignment="1">
      <alignment vertical="center" shrinkToFit="1"/>
    </xf>
    <xf numFmtId="0" fontId="16" fillId="0" borderId="43" xfId="0" applyFont="1" applyFill="1" applyBorder="1" applyAlignment="1">
      <alignment horizontal="center" vertical="center" shrinkToFit="1"/>
    </xf>
    <xf numFmtId="0" fontId="16" fillId="0" borderId="25" xfId="0" applyFont="1" applyFill="1" applyBorder="1" applyAlignment="1">
      <alignment horizontal="center" vertical="center" shrinkToFit="1"/>
    </xf>
    <xf numFmtId="176" fontId="16" fillId="17" borderId="44" xfId="0" applyNumberFormat="1" applyFont="1" applyFill="1" applyBorder="1" applyAlignment="1">
      <alignment vertical="center" shrinkToFit="1"/>
    </xf>
    <xf numFmtId="176" fontId="16" fillId="17" borderId="35" xfId="0" applyNumberFormat="1" applyFont="1" applyFill="1" applyBorder="1" applyAlignment="1">
      <alignment vertical="center" shrinkToFit="1"/>
    </xf>
    <xf numFmtId="176" fontId="16" fillId="17" borderId="36" xfId="0" applyNumberFormat="1" applyFont="1" applyFill="1" applyBorder="1" applyAlignment="1">
      <alignment vertical="center" shrinkToFit="1"/>
    </xf>
    <xf numFmtId="176" fontId="16" fillId="17" borderId="45" xfId="0" applyNumberFormat="1" applyFont="1" applyFill="1" applyBorder="1" applyAlignment="1">
      <alignment vertical="center" shrinkToFit="1"/>
    </xf>
    <xf numFmtId="176" fontId="16" fillId="17" borderId="46" xfId="0" applyNumberFormat="1" applyFont="1" applyFill="1" applyBorder="1" applyAlignment="1">
      <alignment vertical="center" shrinkToFit="1"/>
    </xf>
    <xf numFmtId="176" fontId="16" fillId="17" borderId="34" xfId="0" applyNumberFormat="1" applyFont="1" applyFill="1" applyBorder="1" applyAlignment="1">
      <alignment vertical="center" shrinkToFit="1"/>
    </xf>
    <xf numFmtId="176" fontId="16" fillId="17" borderId="47" xfId="0" applyNumberFormat="1" applyFont="1" applyFill="1" applyBorder="1" applyAlignment="1">
      <alignment vertical="center" shrinkToFit="1"/>
    </xf>
    <xf numFmtId="176" fontId="16" fillId="17" borderId="48" xfId="0" applyNumberFormat="1" applyFont="1" applyFill="1" applyBorder="1" applyAlignment="1">
      <alignment vertical="center" shrinkToFit="1"/>
    </xf>
    <xf numFmtId="0" fontId="16" fillId="0" borderId="49" xfId="0" applyFont="1" applyFill="1" applyBorder="1" applyAlignment="1">
      <alignment horizontal="center" vertical="center" shrinkToFit="1"/>
    </xf>
    <xf numFmtId="176" fontId="16" fillId="17" borderId="50" xfId="0" applyNumberFormat="1" applyFont="1" applyFill="1" applyBorder="1" applyAlignment="1">
      <alignment vertical="center" shrinkToFit="1"/>
    </xf>
    <xf numFmtId="176" fontId="16" fillId="17" borderId="51" xfId="0" applyNumberFormat="1" applyFont="1" applyFill="1" applyBorder="1" applyAlignment="1">
      <alignment vertical="center" shrinkToFit="1"/>
    </xf>
    <xf numFmtId="176" fontId="16" fillId="17" borderId="52" xfId="0" applyNumberFormat="1" applyFont="1" applyFill="1" applyBorder="1" applyAlignment="1">
      <alignment vertical="center" shrinkToFit="1"/>
    </xf>
    <xf numFmtId="176" fontId="16" fillId="17" borderId="53" xfId="0" applyNumberFormat="1" applyFont="1" applyFill="1" applyBorder="1" applyAlignment="1">
      <alignment vertical="center" shrinkToFit="1"/>
    </xf>
    <xf numFmtId="176" fontId="16" fillId="17" borderId="54" xfId="0" applyNumberFormat="1" applyFont="1" applyFill="1" applyBorder="1" applyAlignment="1">
      <alignment vertical="center" shrinkToFit="1"/>
    </xf>
    <xf numFmtId="176" fontId="16" fillId="17" borderId="55" xfId="0" applyNumberFormat="1" applyFont="1" applyFill="1" applyBorder="1" applyAlignment="1">
      <alignment vertical="center" shrinkToFit="1"/>
    </xf>
    <xf numFmtId="176" fontId="16" fillId="17" borderId="56" xfId="0" applyNumberFormat="1" applyFont="1" applyFill="1" applyBorder="1" applyAlignment="1">
      <alignment vertical="center" shrinkToFit="1"/>
    </xf>
    <xf numFmtId="176" fontId="16" fillId="17" borderId="57" xfId="0" applyNumberFormat="1" applyFont="1" applyFill="1" applyBorder="1" applyAlignment="1">
      <alignment vertical="center" shrinkToFit="1"/>
    </xf>
    <xf numFmtId="0" fontId="16" fillId="0" borderId="58" xfId="0" applyFont="1" applyFill="1" applyBorder="1" applyAlignment="1">
      <alignment horizontal="center" vertical="center" shrinkToFit="1"/>
    </xf>
    <xf numFmtId="0" fontId="16" fillId="0" borderId="59" xfId="0" applyFont="1" applyFill="1" applyBorder="1" applyAlignment="1">
      <alignment horizontal="center" vertical="center" shrinkToFit="1"/>
    </xf>
    <xf numFmtId="176" fontId="16" fillId="17" borderId="60" xfId="0" applyNumberFormat="1" applyFont="1" applyFill="1" applyBorder="1" applyAlignment="1">
      <alignment vertical="center" shrinkToFit="1"/>
    </xf>
    <xf numFmtId="176" fontId="16" fillId="17" borderId="61" xfId="0" applyNumberFormat="1" applyFont="1" applyFill="1" applyBorder="1" applyAlignment="1">
      <alignment vertical="center" shrinkToFit="1"/>
    </xf>
    <xf numFmtId="176" fontId="16" fillId="17" borderId="62" xfId="0" applyNumberFormat="1" applyFont="1" applyFill="1" applyBorder="1" applyAlignment="1">
      <alignment vertical="center" shrinkToFit="1"/>
    </xf>
    <xf numFmtId="176" fontId="16" fillId="17" borderId="63" xfId="0" applyNumberFormat="1" applyFont="1" applyFill="1" applyBorder="1" applyAlignment="1">
      <alignment vertical="center" shrinkToFit="1"/>
    </xf>
    <xf numFmtId="176" fontId="16" fillId="17" borderId="64" xfId="0" applyNumberFormat="1" applyFont="1" applyFill="1" applyBorder="1" applyAlignment="1">
      <alignment vertical="center" shrinkToFit="1"/>
    </xf>
    <xf numFmtId="176" fontId="16" fillId="17" borderId="65" xfId="0" applyNumberFormat="1" applyFont="1" applyFill="1" applyBorder="1" applyAlignment="1">
      <alignment vertical="center" shrinkToFit="1"/>
    </xf>
    <xf numFmtId="176" fontId="16" fillId="17" borderId="66" xfId="0" applyNumberFormat="1" applyFont="1" applyFill="1" applyBorder="1" applyAlignment="1">
      <alignment vertical="center" shrinkToFit="1"/>
    </xf>
    <xf numFmtId="176" fontId="16" fillId="17" borderId="67" xfId="0" applyNumberFormat="1" applyFont="1" applyFill="1" applyBorder="1" applyAlignment="1">
      <alignment vertical="center" shrinkToFit="1"/>
    </xf>
    <xf numFmtId="0" fontId="17" fillId="0" borderId="13" xfId="0" applyFont="1" applyFill="1" applyBorder="1" applyAlignment="1">
      <alignment horizontal="center" vertical="center" wrapText="1" shrinkToFit="1"/>
    </xf>
    <xf numFmtId="0" fontId="16" fillId="17" borderId="41" xfId="0" applyFont="1" applyFill="1" applyBorder="1" applyAlignment="1">
      <alignment horizontal="center" vertical="center" shrinkToFit="1"/>
    </xf>
    <xf numFmtId="0" fontId="17" fillId="0" borderId="65" xfId="0" applyFont="1" applyFill="1" applyBorder="1" applyAlignment="1">
      <alignment horizontal="center" vertical="center" wrapText="1" shrinkToFit="1"/>
    </xf>
    <xf numFmtId="0" fontId="16" fillId="0" borderId="68" xfId="0" applyFont="1" applyFill="1" applyBorder="1" applyAlignment="1">
      <alignment horizontal="center" vertical="center" shrinkToFit="1"/>
    </xf>
    <xf numFmtId="0" fontId="16" fillId="17" borderId="69" xfId="0" applyFont="1" applyFill="1" applyBorder="1" applyAlignment="1">
      <alignment horizontal="center" vertical="center" shrinkToFit="1"/>
    </xf>
    <xf numFmtId="0" fontId="16" fillId="17" borderId="49" xfId="0" applyFont="1" applyFill="1" applyBorder="1" applyAlignment="1">
      <alignment vertical="center" shrinkToFit="1"/>
    </xf>
    <xf numFmtId="0" fontId="16" fillId="17" borderId="70" xfId="0" applyFont="1" applyFill="1" applyBorder="1" applyAlignment="1">
      <alignment vertical="center" shrinkToFit="1"/>
    </xf>
    <xf numFmtId="0" fontId="16" fillId="17" borderId="37" xfId="0" applyFont="1" applyFill="1" applyBorder="1" applyAlignment="1">
      <alignment horizontal="center" vertical="center" shrinkToFit="1"/>
    </xf>
    <xf numFmtId="0" fontId="16" fillId="17" borderId="68" xfId="0" applyFont="1" applyFill="1" applyBorder="1" applyAlignment="1">
      <alignment vertical="center" shrinkToFit="1"/>
    </xf>
    <xf numFmtId="0" fontId="16" fillId="17" borderId="71" xfId="0" applyFont="1" applyFill="1" applyBorder="1" applyAlignment="1">
      <alignment vertical="center" shrinkToFit="1"/>
    </xf>
    <xf numFmtId="0" fontId="16" fillId="17" borderId="56" xfId="0" applyFont="1" applyFill="1" applyBorder="1" applyAlignment="1">
      <alignment horizontal="center" vertical="center" shrinkToFit="1"/>
    </xf>
    <xf numFmtId="0" fontId="16" fillId="17" borderId="57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 shrinkToFit="1"/>
    </xf>
    <xf numFmtId="0" fontId="16" fillId="17" borderId="72" xfId="0" applyFont="1" applyFill="1" applyBorder="1" applyAlignment="1">
      <alignment vertical="center" shrinkToFit="1"/>
    </xf>
    <xf numFmtId="0" fontId="16" fillId="0" borderId="0" xfId="0" applyFont="1" applyFill="1" applyAlignment="1">
      <alignment vertical="center" shrinkToFit="1"/>
    </xf>
    <xf numFmtId="0" fontId="16" fillId="0" borderId="0" xfId="0" applyFont="1" applyFill="1" applyAlignment="1">
      <alignment vertical="center"/>
    </xf>
    <xf numFmtId="0" fontId="16" fillId="0" borderId="37" xfId="0" applyFont="1" applyFill="1" applyBorder="1" applyAlignment="1">
      <alignment horizontal="center" vertical="center" shrinkToFit="1"/>
    </xf>
    <xf numFmtId="0" fontId="16" fillId="17" borderId="73" xfId="0" applyFont="1" applyFill="1" applyBorder="1" applyAlignment="1">
      <alignment vertical="center" shrinkToFit="1"/>
    </xf>
    <xf numFmtId="0" fontId="16" fillId="17" borderId="74" xfId="0" applyFont="1" applyFill="1" applyBorder="1" applyAlignment="1">
      <alignment horizontal="center" vertical="center" shrinkToFit="1"/>
    </xf>
    <xf numFmtId="0" fontId="16" fillId="17" borderId="75" xfId="0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15" fillId="0" borderId="0" xfId="0" applyFont="1" applyFill="1" applyAlignment="1">
      <alignment vertical="center" shrinkToFit="1"/>
    </xf>
    <xf numFmtId="0" fontId="17" fillId="0" borderId="0" xfId="0" applyFont="1" applyFill="1" applyAlignment="1">
      <alignment horizontal="left" vertical="center" wrapText="1" shrinkToFit="1"/>
    </xf>
    <xf numFmtId="0" fontId="17" fillId="0" borderId="0" xfId="0" applyFont="1" applyFill="1" applyAlignment="1">
      <alignment vertical="center" shrinkToFit="1"/>
    </xf>
    <xf numFmtId="0" fontId="15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shrinkToFit="1"/>
    </xf>
    <xf numFmtId="0" fontId="15" fillId="18" borderId="11" xfId="0" applyFont="1" applyFill="1" applyBorder="1" applyAlignment="1">
      <alignment horizontal="center" vertical="center" shrinkToFit="1"/>
    </xf>
    <xf numFmtId="0" fontId="15" fillId="18" borderId="12" xfId="0" applyFont="1" applyFill="1" applyBorder="1" applyAlignment="1">
      <alignment shrinkToFit="1"/>
    </xf>
    <xf numFmtId="0" fontId="15" fillId="18" borderId="40" xfId="0" applyFont="1" applyFill="1" applyBorder="1" applyAlignment="1">
      <alignment horizontal="center" vertical="center"/>
    </xf>
    <xf numFmtId="0" fontId="15" fillId="18" borderId="76" xfId="0" applyFont="1" applyFill="1" applyBorder="1" applyAlignment="1">
      <alignment horizontal="center" vertical="center"/>
    </xf>
    <xf numFmtId="0" fontId="15" fillId="18" borderId="29" xfId="0" applyFont="1" applyFill="1" applyBorder="1" applyAlignment="1">
      <alignment horizontal="center" vertical="center"/>
    </xf>
    <xf numFmtId="0" fontId="15" fillId="18" borderId="77" xfId="0" applyFont="1" applyFill="1" applyBorder="1" applyAlignment="1">
      <alignment horizontal="center" vertical="center" shrinkToFit="1"/>
    </xf>
    <xf numFmtId="0" fontId="15" fillId="18" borderId="78" xfId="0" applyFont="1" applyFill="1" applyBorder="1" applyAlignment="1">
      <alignment horizontal="center" vertical="center" shrinkToFit="1"/>
    </xf>
    <xf numFmtId="0" fontId="15" fillId="18" borderId="13" xfId="0" applyFont="1" applyFill="1" applyBorder="1" applyAlignment="1">
      <alignment horizontal="center" vertical="center" shrinkToFit="1"/>
    </xf>
    <xf numFmtId="0" fontId="15" fillId="18" borderId="14" xfId="0" applyFont="1" applyFill="1" applyBorder="1" applyAlignment="1">
      <alignment vertical="center" shrinkToFit="1"/>
    </xf>
    <xf numFmtId="0" fontId="15" fillId="0" borderId="43" xfId="0" applyFont="1" applyFill="1" applyBorder="1" applyAlignment="1">
      <alignment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shrinkToFit="1"/>
    </xf>
    <xf numFmtId="0" fontId="15" fillId="18" borderId="79" xfId="0" applyFont="1" applyFill="1" applyBorder="1" applyAlignment="1">
      <alignment horizontal="center" vertical="center" shrinkToFit="1"/>
    </xf>
    <xf numFmtId="0" fontId="15" fillId="18" borderId="21" xfId="0" applyFont="1" applyFill="1" applyBorder="1" applyAlignment="1">
      <alignment horizontal="center" vertical="center" shrinkToFit="1"/>
    </xf>
    <xf numFmtId="0" fontId="15" fillId="18" borderId="26" xfId="0" applyFont="1" applyFill="1" applyBorder="1" applyAlignment="1">
      <alignment horizontal="center" vertical="center" shrinkToFit="1"/>
    </xf>
    <xf numFmtId="0" fontId="15" fillId="18" borderId="27" xfId="0" applyFont="1" applyFill="1" applyBorder="1" applyAlignment="1">
      <alignment vertical="center" shrinkToFit="1"/>
    </xf>
    <xf numFmtId="0" fontId="15" fillId="18" borderId="80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horizontal="center" vertical="center" shrinkToFit="1"/>
    </xf>
    <xf numFmtId="0" fontId="15" fillId="0" borderId="10" xfId="0" applyFont="1" applyFill="1" applyBorder="1" applyAlignment="1">
      <alignment vertical="center" shrinkToFit="1"/>
    </xf>
    <xf numFmtId="0" fontId="15" fillId="0" borderId="13" xfId="0" applyFont="1" applyFill="1" applyBorder="1" applyAlignment="1">
      <alignment horizontal="center" vertical="center" shrinkToFit="1"/>
    </xf>
    <xf numFmtId="0" fontId="15" fillId="0" borderId="14" xfId="0" applyFont="1" applyFill="1" applyBorder="1" applyAlignment="1">
      <alignment horizontal="center" vertical="center" shrinkToFit="1"/>
    </xf>
    <xf numFmtId="0" fontId="17" fillId="0" borderId="13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17" fillId="0" borderId="81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vertical="center" wrapText="1"/>
    </xf>
    <xf numFmtId="0" fontId="17" fillId="0" borderId="81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6" fillId="0" borderId="43" xfId="0" applyFont="1" applyFill="1" applyBorder="1" applyAlignment="1">
      <alignment vertical="center" shrinkToFi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82" xfId="0" applyFont="1" applyFill="1" applyBorder="1" applyAlignment="1">
      <alignment horizontal="left" vertical="center" shrinkToFit="1"/>
    </xf>
    <xf numFmtId="0" fontId="17" fillId="0" borderId="81" xfId="0" applyFont="1" applyFill="1" applyBorder="1" applyAlignment="1">
      <alignment horizontal="left" vertical="center" shrinkToFit="1"/>
    </xf>
    <xf numFmtId="0" fontId="17" fillId="0" borderId="82" xfId="0" applyFont="1" applyFill="1" applyBorder="1" applyAlignment="1">
      <alignment horizontal="left" vertical="center" wrapText="1"/>
    </xf>
    <xf numFmtId="0" fontId="17" fillId="0" borderId="39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vertical="center"/>
    </xf>
    <xf numFmtId="0" fontId="17" fillId="0" borderId="81" xfId="0" applyFont="1" applyFill="1" applyBorder="1" applyAlignment="1">
      <alignment vertical="center"/>
    </xf>
    <xf numFmtId="0" fontId="17" fillId="0" borderId="39" xfId="0" applyFont="1" applyFill="1" applyBorder="1" applyAlignment="1">
      <alignment vertical="center" wrapText="1"/>
    </xf>
    <xf numFmtId="0" fontId="17" fillId="0" borderId="83" xfId="0" applyFont="1" applyFill="1" applyBorder="1" applyAlignment="1">
      <alignment horizontal="left" vertical="center" wrapText="1"/>
    </xf>
    <xf numFmtId="0" fontId="17" fillId="0" borderId="80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vertical="center" shrinkToFit="1"/>
    </xf>
    <xf numFmtId="0" fontId="15" fillId="0" borderId="33" xfId="0" applyFont="1" applyFill="1" applyBorder="1" applyAlignment="1">
      <alignment vertical="center" shrinkToFit="1"/>
    </xf>
    <xf numFmtId="0" fontId="17" fillId="0" borderId="32" xfId="0" applyFont="1" applyFill="1" applyBorder="1" applyAlignment="1">
      <alignment vertical="center" wrapText="1"/>
    </xf>
    <xf numFmtId="0" fontId="17" fillId="0" borderId="84" xfId="0" applyFont="1" applyFill="1" applyBorder="1" applyAlignment="1">
      <alignment vertical="center" wrapText="1"/>
    </xf>
    <xf numFmtId="0" fontId="17" fillId="0" borderId="85" xfId="0" applyFont="1" applyFill="1" applyBorder="1" applyAlignment="1">
      <alignment horizontal="left" vertical="center" wrapText="1"/>
    </xf>
    <xf numFmtId="0" fontId="17" fillId="0" borderId="86" xfId="0" applyFont="1" applyFill="1" applyBorder="1" applyAlignment="1">
      <alignment horizontal="left" vertical="center" wrapText="1"/>
    </xf>
    <xf numFmtId="0" fontId="17" fillId="0" borderId="85" xfId="0" applyFont="1" applyFill="1" applyBorder="1" applyAlignment="1">
      <alignment vertical="center" wrapText="1"/>
    </xf>
    <xf numFmtId="0" fontId="17" fillId="0" borderId="86" xfId="0" applyFont="1" applyFill="1" applyBorder="1" applyAlignment="1">
      <alignment vertical="center" wrapText="1"/>
    </xf>
    <xf numFmtId="0" fontId="17" fillId="0" borderId="84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shrinkToFit="1"/>
    </xf>
    <xf numFmtId="0" fontId="17" fillId="0" borderId="32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shrinkToFit="1"/>
    </xf>
    <xf numFmtId="0" fontId="17" fillId="0" borderId="86" xfId="0" applyFont="1" applyFill="1" applyBorder="1" applyAlignment="1">
      <alignment horizontal="left" vertical="center" shrinkToFi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43" xfId="0" applyFont="1" applyFill="1" applyBorder="1" applyAlignment="1">
      <alignment horizontal="left" vertical="center" wrapText="1"/>
    </xf>
    <xf numFmtId="0" fontId="17" fillId="0" borderId="85" xfId="0" applyFont="1" applyFill="1" applyBorder="1" applyAlignment="1">
      <alignment vertical="center"/>
    </xf>
    <xf numFmtId="0" fontId="17" fillId="0" borderId="86" xfId="0" applyFont="1" applyFill="1" applyBorder="1" applyAlignment="1">
      <alignment vertical="center"/>
    </xf>
    <xf numFmtId="0" fontId="17" fillId="0" borderId="43" xfId="0" applyFont="1" applyFill="1" applyBorder="1" applyAlignment="1">
      <alignment vertical="center" wrapText="1"/>
    </xf>
    <xf numFmtId="0" fontId="17" fillId="0" borderId="87" xfId="0" applyFont="1" applyFill="1" applyBorder="1" applyAlignment="1">
      <alignment horizontal="left" vertical="center" wrapText="1"/>
    </xf>
    <xf numFmtId="0" fontId="15" fillId="0" borderId="65" xfId="0" applyFont="1" applyFill="1" applyBorder="1" applyAlignment="1">
      <alignment vertical="center" shrinkToFit="1"/>
    </xf>
    <xf numFmtId="0" fontId="15" fillId="0" borderId="61" xfId="0" applyFont="1" applyFill="1" applyBorder="1" applyAlignment="1">
      <alignment vertical="center" shrinkToFit="1"/>
    </xf>
    <xf numFmtId="0" fontId="17" fillId="0" borderId="65" xfId="0" applyFont="1" applyFill="1" applyBorder="1" applyAlignment="1">
      <alignment vertical="center" wrapText="1"/>
    </xf>
    <xf numFmtId="0" fontId="17" fillId="0" borderId="62" xfId="0" applyFont="1" applyFill="1" applyBorder="1" applyAlignment="1">
      <alignment vertical="center" wrapText="1"/>
    </xf>
    <xf numFmtId="0" fontId="17" fillId="0" borderId="60" xfId="0" applyFont="1" applyFill="1" applyBorder="1" applyAlignment="1">
      <alignment horizontal="left" vertical="center" wrapText="1"/>
    </xf>
    <xf numFmtId="0" fontId="17" fillId="0" borderId="88" xfId="0" applyFont="1" applyFill="1" applyBorder="1" applyAlignment="1">
      <alignment horizontal="left" vertical="center" wrapText="1"/>
    </xf>
    <xf numFmtId="0" fontId="17" fillId="0" borderId="60" xfId="0" applyFont="1" applyFill="1" applyBorder="1" applyAlignment="1">
      <alignment vertical="center" wrapText="1"/>
    </xf>
    <xf numFmtId="0" fontId="17" fillId="0" borderId="88" xfId="0" applyFont="1" applyFill="1" applyBorder="1" applyAlignment="1">
      <alignment vertical="center" wrapText="1"/>
    </xf>
    <xf numFmtId="0" fontId="17" fillId="0" borderId="62" xfId="0" applyFont="1" applyFill="1" applyBorder="1" applyAlignment="1">
      <alignment horizontal="left" vertical="center" wrapText="1"/>
    </xf>
    <xf numFmtId="0" fontId="17" fillId="0" borderId="65" xfId="0" applyFont="1" applyFill="1" applyBorder="1" applyAlignment="1">
      <alignment horizontal="left" vertical="center" wrapText="1"/>
    </xf>
    <xf numFmtId="0" fontId="17" fillId="0" borderId="64" xfId="0" applyFont="1" applyFill="1" applyBorder="1" applyAlignment="1">
      <alignment horizontal="left" vertical="center" shrinkToFit="1"/>
    </xf>
    <xf numFmtId="0" fontId="17" fillId="0" borderId="88" xfId="0" applyFont="1" applyFill="1" applyBorder="1" applyAlignment="1">
      <alignment horizontal="left" vertical="center" shrinkToFit="1"/>
    </xf>
    <xf numFmtId="0" fontId="17" fillId="0" borderId="64" xfId="0" applyFont="1" applyFill="1" applyBorder="1" applyAlignment="1">
      <alignment horizontal="left" vertical="center" wrapText="1"/>
    </xf>
    <xf numFmtId="0" fontId="17" fillId="0" borderId="58" xfId="0" applyFont="1" applyFill="1" applyBorder="1" applyAlignment="1">
      <alignment horizontal="left" vertical="center" wrapText="1"/>
    </xf>
    <xf numFmtId="0" fontId="17" fillId="0" borderId="60" xfId="0" applyFont="1" applyFill="1" applyBorder="1" applyAlignment="1">
      <alignment vertical="center"/>
    </xf>
    <xf numFmtId="0" fontId="17" fillId="0" borderId="88" xfId="0" applyFont="1" applyFill="1" applyBorder="1" applyAlignment="1">
      <alignment vertical="center"/>
    </xf>
    <xf numFmtId="0" fontId="17" fillId="0" borderId="58" xfId="0" applyFont="1" applyFill="1" applyBorder="1" applyAlignment="1">
      <alignment vertical="center" wrapText="1"/>
    </xf>
    <xf numFmtId="0" fontId="17" fillId="0" borderId="89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center" vertical="center" shrinkToFit="1"/>
    </xf>
    <xf numFmtId="0" fontId="15" fillId="0" borderId="20" xfId="0" applyFont="1" applyFill="1" applyBorder="1" applyAlignment="1">
      <alignment horizontal="center" vertical="center" shrinkToFit="1"/>
    </xf>
    <xf numFmtId="0" fontId="17" fillId="0" borderId="77" xfId="0" applyFont="1" applyFill="1" applyBorder="1" applyAlignment="1">
      <alignment horizontal="center" vertical="center" shrinkToFit="1"/>
    </xf>
    <xf numFmtId="0" fontId="17" fillId="0" borderId="78" xfId="0" applyFont="1" applyFill="1" applyBorder="1" applyAlignment="1">
      <alignment horizontal="center" vertical="center" shrinkToFit="1"/>
    </xf>
    <xf numFmtId="0" fontId="17" fillId="0" borderId="90" xfId="0" applyFont="1" applyFill="1" applyBorder="1" applyAlignment="1">
      <alignment horizontal="center" vertical="center" shrinkToFit="1"/>
    </xf>
    <xf numFmtId="0" fontId="17" fillId="0" borderId="91" xfId="0" applyFont="1" applyFill="1" applyBorder="1" applyAlignment="1">
      <alignment vertical="center" shrinkToFit="1"/>
    </xf>
    <xf numFmtId="0" fontId="16" fillId="0" borderId="90" xfId="0" applyFont="1" applyFill="1" applyBorder="1" applyAlignment="1">
      <alignment horizontal="center" vertical="center" shrinkToFit="1"/>
    </xf>
    <xf numFmtId="0" fontId="16" fillId="0" borderId="91" xfId="0" applyFont="1" applyFill="1" applyBorder="1" applyAlignment="1">
      <alignment vertical="center" shrinkToFit="1"/>
    </xf>
    <xf numFmtId="0" fontId="17" fillId="0" borderId="21" xfId="0" applyFont="1" applyFill="1" applyBorder="1" applyAlignment="1">
      <alignment horizontal="center" vertical="center" shrinkToFit="1"/>
    </xf>
    <xf numFmtId="0" fontId="17" fillId="0" borderId="79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wrapText="1" shrinkToFit="1"/>
    </xf>
    <xf numFmtId="0" fontId="17" fillId="0" borderId="12" xfId="0" applyFont="1" applyFill="1" applyBorder="1" applyAlignment="1">
      <alignment horizontal="center" vertical="center" shrinkToFit="1"/>
    </xf>
    <xf numFmtId="0" fontId="17" fillId="0" borderId="78" xfId="0" applyFont="1" applyFill="1" applyBorder="1" applyAlignment="1">
      <alignment horizontal="center" vertical="center"/>
    </xf>
    <xf numFmtId="0" fontId="17" fillId="0" borderId="79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shrinkToFit="1"/>
    </xf>
    <xf numFmtId="57" fontId="17" fillId="0" borderId="77" xfId="0" applyNumberFormat="1" applyFont="1" applyFill="1" applyBorder="1" applyAlignment="1">
      <alignment horizontal="center" vertical="center" shrinkToFit="1"/>
    </xf>
    <xf numFmtId="0" fontId="17" fillId="0" borderId="80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wrapText="1" shrinkToFit="1"/>
    </xf>
    <xf numFmtId="0" fontId="15" fillId="0" borderId="12" xfId="0" applyFont="1" applyFill="1" applyBorder="1" applyAlignment="1">
      <alignment horizontal="center" vertical="center" wrapText="1" shrinkToFi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77" xfId="0" applyFont="1" applyFill="1" applyBorder="1" applyAlignment="1">
      <alignment horizontal="center" vertical="center" wrapText="1"/>
    </xf>
    <xf numFmtId="0" fontId="17" fillId="0" borderId="77" xfId="0" applyFont="1" applyFill="1" applyBorder="1" applyAlignment="1">
      <alignment horizontal="left" vertical="center" wrapText="1"/>
    </xf>
    <xf numFmtId="0" fontId="17" fillId="0" borderId="78" xfId="0" applyFont="1" applyFill="1" applyBorder="1" applyAlignment="1">
      <alignment horizontal="left" vertical="center" wrapText="1"/>
    </xf>
    <xf numFmtId="0" fontId="17" fillId="0" borderId="90" xfId="0" applyFont="1" applyFill="1" applyBorder="1" applyAlignment="1">
      <alignment horizontal="left" vertical="center" wrapText="1" shrinkToFit="1"/>
    </xf>
    <xf numFmtId="0" fontId="17" fillId="0" borderId="91" xfId="0" applyFont="1" applyFill="1" applyBorder="1" applyAlignment="1">
      <alignment horizontal="left" vertical="center" wrapText="1" shrinkToFit="1"/>
    </xf>
    <xf numFmtId="0" fontId="17" fillId="0" borderId="0" xfId="0" applyFont="1" applyFill="1" applyBorder="1" applyAlignment="1">
      <alignment horizontal="left" vertical="center" wrapText="1" shrinkToFit="1"/>
    </xf>
    <xf numFmtId="0" fontId="16" fillId="0" borderId="90" xfId="0" applyFont="1" applyFill="1" applyBorder="1" applyAlignment="1">
      <alignment horizontal="left" vertical="center" wrapText="1" shrinkToFit="1"/>
    </xf>
    <xf numFmtId="0" fontId="16" fillId="0" borderId="91" xfId="0" applyFont="1" applyFill="1" applyBorder="1" applyAlignment="1">
      <alignment horizontal="left" vertical="center" wrapText="1" shrinkToFit="1"/>
    </xf>
    <xf numFmtId="0" fontId="17" fillId="0" borderId="21" xfId="0" applyFont="1" applyFill="1" applyBorder="1" applyAlignment="1">
      <alignment horizontal="left" vertical="center" wrapText="1"/>
    </xf>
    <xf numFmtId="0" fontId="17" fillId="0" borderId="79" xfId="0" applyFont="1" applyFill="1" applyBorder="1" applyAlignment="1">
      <alignment horizontal="left" vertical="center" wrapText="1"/>
    </xf>
    <xf numFmtId="0" fontId="17" fillId="0" borderId="82" xfId="0" applyFont="1" applyFill="1" applyBorder="1" applyAlignment="1">
      <alignment horizontal="left" vertical="center" wrapText="1" shrinkToFit="1"/>
    </xf>
    <xf numFmtId="0" fontId="17" fillId="0" borderId="81" xfId="0" applyFont="1" applyFill="1" applyBorder="1" applyAlignment="1">
      <alignment horizontal="left" vertical="center" wrapText="1" shrinkToFit="1"/>
    </xf>
    <xf numFmtId="0" fontId="19" fillId="0" borderId="78" xfId="0" applyFont="1" applyFill="1" applyBorder="1" applyAlignment="1">
      <alignment horizontal="left" vertical="center" wrapText="1"/>
    </xf>
    <xf numFmtId="0" fontId="19" fillId="0" borderId="79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79" xfId="0" applyFont="1" applyFill="1" applyBorder="1" applyAlignment="1">
      <alignment horizontal="center" vertical="center" wrapText="1"/>
    </xf>
    <xf numFmtId="0" fontId="17" fillId="0" borderId="78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shrinkToFi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90" xfId="0" applyFont="1" applyFill="1" applyBorder="1" applyAlignment="1">
      <alignment horizontal="left" vertical="center" wrapText="1"/>
    </xf>
    <xf numFmtId="0" fontId="17" fillId="0" borderId="91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shrinkToFit="1"/>
    </xf>
    <xf numFmtId="0" fontId="17" fillId="0" borderId="77" xfId="0" applyFont="1" applyFill="1" applyBorder="1" applyAlignment="1">
      <alignment horizontal="left" vertical="center" wrapText="1" shrinkToFit="1"/>
    </xf>
    <xf numFmtId="0" fontId="16" fillId="0" borderId="90" xfId="0" applyFont="1" applyFill="1" applyBorder="1" applyAlignment="1">
      <alignment horizontal="left" vertical="center" wrapText="1"/>
    </xf>
    <xf numFmtId="0" fontId="16" fillId="0" borderId="91" xfId="0" applyFont="1" applyFill="1" applyBorder="1" applyAlignment="1">
      <alignment horizontal="left" vertical="center" wrapText="1"/>
    </xf>
    <xf numFmtId="0" fontId="19" fillId="0" borderId="82" xfId="0" applyFont="1" applyFill="1" applyBorder="1" applyAlignment="1">
      <alignment horizontal="left" vertical="center" wrapText="1"/>
    </xf>
    <xf numFmtId="0" fontId="19" fillId="0" borderId="8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79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center" vertical="center" shrinkToFit="1"/>
    </xf>
    <xf numFmtId="0" fontId="15" fillId="0" borderId="27" xfId="0" applyFont="1" applyFill="1" applyBorder="1" applyAlignment="1">
      <alignment horizontal="center" vertical="center" shrinkToFit="1"/>
    </xf>
    <xf numFmtId="176" fontId="16" fillId="17" borderId="26" xfId="0" applyNumberFormat="1" applyFont="1" applyFill="1" applyBorder="1" applyAlignment="1">
      <alignment horizontal="center" vertical="center" shrinkToFit="1"/>
    </xf>
    <xf numFmtId="176" fontId="16" fillId="17" borderId="76" xfId="0" applyNumberFormat="1" applyFont="1" applyFill="1" applyBorder="1" applyAlignment="1">
      <alignment horizontal="center" vertical="center" shrinkToFit="1"/>
    </xf>
    <xf numFmtId="176" fontId="16" fillId="17" borderId="72" xfId="0" applyNumberFormat="1" applyFont="1" applyFill="1" applyBorder="1" applyAlignment="1">
      <alignment horizontal="center" vertical="center" shrinkToFit="1"/>
    </xf>
    <xf numFmtId="176" fontId="16" fillId="17" borderId="92" xfId="0" applyNumberFormat="1" applyFont="1" applyFill="1" applyBorder="1" applyAlignment="1">
      <alignment horizontal="center" vertical="center" shrinkToFit="1"/>
    </xf>
    <xf numFmtId="176" fontId="16" fillId="17" borderId="27" xfId="0" applyNumberFormat="1" applyFont="1" applyFill="1" applyBorder="1" applyAlignment="1">
      <alignment horizontal="center" vertical="center" shrinkToFit="1"/>
    </xf>
    <xf numFmtId="176" fontId="16" fillId="17" borderId="93" xfId="0" applyNumberFormat="1" applyFont="1" applyFill="1" applyBorder="1" applyAlignment="1">
      <alignment horizontal="center" vertical="center" shrinkToFit="1"/>
    </xf>
    <xf numFmtId="176" fontId="16" fillId="17" borderId="76" xfId="0" applyNumberFormat="1" applyFont="1" applyFill="1" applyBorder="1" applyAlignment="1">
      <alignment vertical="center" shrinkToFit="1"/>
    </xf>
    <xf numFmtId="176" fontId="16" fillId="17" borderId="26" xfId="0" applyNumberFormat="1" applyFont="1" applyFill="1" applyBorder="1" applyAlignment="1">
      <alignment vertical="center" shrinkToFit="1"/>
    </xf>
    <xf numFmtId="176" fontId="16" fillId="17" borderId="93" xfId="0" applyNumberFormat="1" applyFont="1" applyFill="1" applyBorder="1" applyAlignment="1">
      <alignment vertical="center" shrinkToFit="1"/>
    </xf>
    <xf numFmtId="176" fontId="16" fillId="17" borderId="72" xfId="0" applyNumberFormat="1" applyFont="1" applyFill="1" applyBorder="1" applyAlignment="1">
      <alignment vertical="center" shrinkToFit="1"/>
    </xf>
    <xf numFmtId="0" fontId="15" fillId="0" borderId="24" xfId="0" applyFont="1" applyFill="1" applyBorder="1" applyAlignment="1">
      <alignment horizontal="center" vertical="center" shrinkToFit="1"/>
    </xf>
    <xf numFmtId="0" fontId="15" fillId="0" borderId="25" xfId="0" applyFont="1" applyFill="1" applyBorder="1" applyAlignment="1">
      <alignment horizontal="center" vertical="center" shrinkToFit="1"/>
    </xf>
    <xf numFmtId="176" fontId="16" fillId="0" borderId="24" xfId="0" applyNumberFormat="1" applyFont="1" applyFill="1" applyBorder="1" applyAlignment="1">
      <alignment horizontal="right" vertical="center"/>
    </xf>
    <xf numFmtId="176" fontId="16" fillId="10" borderId="28" xfId="0" applyNumberFormat="1" applyFont="1" applyFill="1" applyBorder="1" applyAlignment="1">
      <alignment horizontal="right" vertical="center"/>
    </xf>
    <xf numFmtId="176" fontId="16" fillId="0" borderId="28" xfId="0" applyNumberFormat="1" applyFont="1" applyFill="1" applyBorder="1" applyAlignment="1">
      <alignment horizontal="right" vertical="center"/>
    </xf>
    <xf numFmtId="176" fontId="16" fillId="10" borderId="94" xfId="0" applyNumberFormat="1" applyFont="1" applyFill="1" applyBorder="1" applyAlignment="1">
      <alignment horizontal="right" vertical="center"/>
    </xf>
    <xf numFmtId="176" fontId="16" fillId="10" borderId="25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vertical="center" shrinkToFit="1"/>
    </xf>
    <xf numFmtId="176" fontId="16" fillId="0" borderId="95" xfId="0" applyNumberFormat="1" applyFont="1" applyFill="1" applyBorder="1" applyAlignment="1">
      <alignment vertical="center"/>
    </xf>
    <xf numFmtId="176" fontId="16" fillId="10" borderId="95" xfId="0" applyNumberFormat="1" applyFont="1" applyFill="1" applyBorder="1" applyAlignment="1">
      <alignment vertical="center"/>
    </xf>
    <xf numFmtId="176" fontId="16" fillId="0" borderId="95" xfId="0" applyNumberFormat="1" applyFont="1" applyFill="1" applyBorder="1" applyAlignment="1">
      <alignment vertical="center" shrinkToFit="1"/>
    </xf>
    <xf numFmtId="176" fontId="16" fillId="10" borderId="95" xfId="0" applyNumberFormat="1" applyFont="1" applyFill="1" applyBorder="1" applyAlignment="1">
      <alignment vertical="center" shrinkToFit="1"/>
    </xf>
    <xf numFmtId="176" fontId="16" fillId="10" borderId="28" xfId="0" applyNumberFormat="1" applyFont="1" applyFill="1" applyBorder="1" applyAlignment="1">
      <alignment vertical="center" shrinkToFit="1"/>
    </xf>
    <xf numFmtId="176" fontId="16" fillId="10" borderId="25" xfId="0" applyNumberFormat="1" applyFont="1" applyFill="1" applyBorder="1" applyAlignment="1">
      <alignment vertical="center" shrinkToFit="1"/>
    </xf>
    <xf numFmtId="177" fontId="16" fillId="17" borderId="45" xfId="0" applyNumberFormat="1" applyFont="1" applyFill="1" applyBorder="1" applyAlignment="1">
      <alignment vertical="center" shrinkToFit="1"/>
    </xf>
    <xf numFmtId="176" fontId="16" fillId="0" borderId="28" xfId="0" applyNumberFormat="1" applyFont="1" applyFill="1" applyBorder="1" applyAlignment="1">
      <alignment horizontal="center" vertical="center"/>
    </xf>
    <xf numFmtId="176" fontId="16" fillId="10" borderId="28" xfId="0" applyNumberFormat="1" applyFont="1" applyFill="1" applyBorder="1" applyAlignment="1">
      <alignment horizontal="center" vertical="center"/>
    </xf>
    <xf numFmtId="176" fontId="16" fillId="0" borderId="96" xfId="0" applyNumberFormat="1" applyFont="1" applyFill="1" applyBorder="1" applyAlignment="1">
      <alignment horizontal="right" vertical="center"/>
    </xf>
    <xf numFmtId="176" fontId="16" fillId="10" borderId="96" xfId="0" applyNumberFormat="1" applyFont="1" applyFill="1" applyBorder="1" applyAlignment="1">
      <alignment horizontal="right" vertical="center"/>
    </xf>
    <xf numFmtId="0" fontId="15" fillId="0" borderId="34" xfId="0" applyFont="1" applyFill="1" applyBorder="1" applyAlignment="1">
      <alignment horizontal="center" vertical="center" shrinkToFit="1"/>
    </xf>
    <xf numFmtId="0" fontId="15" fillId="0" borderId="49" xfId="0" applyFont="1" applyFill="1" applyBorder="1" applyAlignment="1">
      <alignment horizontal="center" vertical="center" shrinkToFit="1"/>
    </xf>
    <xf numFmtId="176" fontId="16" fillId="0" borderId="69" xfId="0" applyNumberFormat="1" applyFont="1" applyFill="1" applyBorder="1" applyAlignment="1">
      <alignment horizontal="right" vertical="center"/>
    </xf>
    <xf numFmtId="176" fontId="16" fillId="10" borderId="70" xfId="0" applyNumberFormat="1" applyFont="1" applyFill="1" applyBorder="1" applyAlignment="1">
      <alignment horizontal="right" vertical="center"/>
    </xf>
    <xf numFmtId="176" fontId="16" fillId="0" borderId="70" xfId="0" applyNumberFormat="1" applyFont="1" applyFill="1" applyBorder="1" applyAlignment="1">
      <alignment horizontal="right" vertical="center"/>
    </xf>
    <xf numFmtId="176" fontId="16" fillId="10" borderId="71" xfId="0" applyNumberFormat="1" applyFont="1" applyFill="1" applyBorder="1" applyAlignment="1">
      <alignment horizontal="right" vertical="center"/>
    </xf>
    <xf numFmtId="176" fontId="16" fillId="10" borderId="49" xfId="0" applyNumberFormat="1" applyFont="1" applyFill="1" applyBorder="1" applyAlignment="1">
      <alignment horizontal="right" vertical="center"/>
    </xf>
    <xf numFmtId="176" fontId="16" fillId="0" borderId="97" xfId="0" applyNumberFormat="1" applyFont="1" applyFill="1" applyBorder="1" applyAlignment="1">
      <alignment vertical="center"/>
    </xf>
    <xf numFmtId="176" fontId="16" fillId="10" borderId="97" xfId="0" applyNumberFormat="1" applyFont="1" applyFill="1" applyBorder="1" applyAlignment="1">
      <alignment vertical="center"/>
    </xf>
    <xf numFmtId="176" fontId="16" fillId="0" borderId="97" xfId="0" applyNumberFormat="1" applyFont="1" applyFill="1" applyBorder="1" applyAlignment="1">
      <alignment vertical="center" shrinkToFit="1"/>
    </xf>
    <xf numFmtId="176" fontId="16" fillId="10" borderId="97" xfId="0" applyNumberFormat="1" applyFont="1" applyFill="1" applyBorder="1" applyAlignment="1">
      <alignment vertical="center" shrinkToFit="1"/>
    </xf>
    <xf numFmtId="176" fontId="16" fillId="10" borderId="70" xfId="0" applyNumberFormat="1" applyFont="1" applyFill="1" applyBorder="1" applyAlignment="1">
      <alignment vertical="center" shrinkToFit="1"/>
    </xf>
    <xf numFmtId="176" fontId="16" fillId="10" borderId="49" xfId="0" applyNumberFormat="1" applyFont="1" applyFill="1" applyBorder="1" applyAlignment="1">
      <alignment vertical="center" shrinkToFit="1"/>
    </xf>
    <xf numFmtId="177" fontId="16" fillId="17" borderId="53" xfId="0" applyNumberFormat="1" applyFont="1" applyFill="1" applyBorder="1" applyAlignment="1">
      <alignment vertical="center" shrinkToFit="1"/>
    </xf>
    <xf numFmtId="176" fontId="16" fillId="0" borderId="70" xfId="0" applyNumberFormat="1" applyFont="1" applyFill="1" applyBorder="1" applyAlignment="1">
      <alignment horizontal="center" vertical="center"/>
    </xf>
    <xf numFmtId="176" fontId="16" fillId="10" borderId="70" xfId="0" applyNumberFormat="1" applyFont="1" applyFill="1" applyBorder="1" applyAlignment="1">
      <alignment horizontal="center" vertical="center"/>
    </xf>
    <xf numFmtId="176" fontId="16" fillId="0" borderId="98" xfId="0" applyNumberFormat="1" applyFont="1" applyFill="1" applyBorder="1" applyAlignment="1">
      <alignment horizontal="right" vertical="center"/>
    </xf>
    <xf numFmtId="176" fontId="16" fillId="10" borderId="98" xfId="0" applyNumberFormat="1" applyFont="1" applyFill="1" applyBorder="1" applyAlignment="1">
      <alignment horizontal="right" vertical="center"/>
    </xf>
    <xf numFmtId="0" fontId="15" fillId="0" borderId="99" xfId="0" applyFont="1" applyFill="1" applyBorder="1" applyAlignment="1">
      <alignment horizontal="center" vertical="center" shrinkToFit="1"/>
    </xf>
    <xf numFmtId="0" fontId="15" fillId="0" borderId="59" xfId="0" applyFont="1" applyFill="1" applyBorder="1" applyAlignment="1">
      <alignment horizontal="center" vertical="center" shrinkToFit="1"/>
    </xf>
    <xf numFmtId="176" fontId="16" fillId="17" borderId="100" xfId="0" applyNumberFormat="1" applyFont="1" applyFill="1" applyBorder="1" applyAlignment="1">
      <alignment horizontal="right" vertical="center"/>
    </xf>
    <xf numFmtId="176" fontId="16" fillId="17" borderId="101" xfId="0" applyNumberFormat="1" applyFont="1" applyFill="1" applyBorder="1" applyAlignment="1">
      <alignment horizontal="right" vertical="center"/>
    </xf>
    <xf numFmtId="176" fontId="16" fillId="17" borderId="102" xfId="0" applyNumberFormat="1" applyFont="1" applyFill="1" applyBorder="1" applyAlignment="1">
      <alignment horizontal="right" vertical="center"/>
    </xf>
    <xf numFmtId="176" fontId="16" fillId="17" borderId="103" xfId="0" applyNumberFormat="1" applyFont="1" applyFill="1" applyBorder="1" applyAlignment="1">
      <alignment horizontal="right" vertical="center"/>
    </xf>
    <xf numFmtId="176" fontId="16" fillId="17" borderId="104" xfId="0" applyNumberFormat="1" applyFont="1" applyFill="1" applyBorder="1" applyAlignment="1">
      <alignment vertical="center" shrinkToFit="1"/>
    </xf>
    <xf numFmtId="176" fontId="16" fillId="17" borderId="101" xfId="0" applyNumberFormat="1" applyFont="1" applyFill="1" applyBorder="1" applyAlignment="1">
      <alignment vertical="center" shrinkToFit="1"/>
    </xf>
    <xf numFmtId="176" fontId="16" fillId="17" borderId="105" xfId="0" applyNumberFormat="1" applyFont="1" applyFill="1" applyBorder="1" applyAlignment="1">
      <alignment vertical="center" shrinkToFit="1"/>
    </xf>
    <xf numFmtId="176" fontId="16" fillId="17" borderId="103" xfId="0" applyNumberFormat="1" applyFont="1" applyFill="1" applyBorder="1" applyAlignment="1">
      <alignment vertical="center" shrinkToFit="1"/>
    </xf>
    <xf numFmtId="177" fontId="16" fillId="17" borderId="61" xfId="0" applyNumberFormat="1" applyFont="1" applyFill="1" applyBorder="1" applyAlignment="1">
      <alignment vertical="center" shrinkToFit="1"/>
    </xf>
    <xf numFmtId="176" fontId="16" fillId="2" borderId="101" xfId="0" applyNumberFormat="1" applyFont="1" applyFill="1" applyBorder="1" applyAlignment="1">
      <alignment horizontal="right" vertical="center"/>
    </xf>
    <xf numFmtId="176" fontId="16" fillId="2" borderId="106" xfId="0" applyNumberFormat="1" applyFont="1" applyFill="1" applyBorder="1" applyAlignment="1">
      <alignment horizontal="right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76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93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 shrinkToFit="1"/>
    </xf>
    <xf numFmtId="0" fontId="16" fillId="0" borderId="76" xfId="0" applyFont="1" applyFill="1" applyBorder="1" applyAlignment="1">
      <alignment horizontal="center" vertical="center" shrinkToFit="1"/>
    </xf>
    <xf numFmtId="0" fontId="16" fillId="0" borderId="29" xfId="0" applyFont="1" applyFill="1" applyBorder="1" applyAlignment="1">
      <alignment horizontal="center" vertical="center" shrinkToFit="1"/>
    </xf>
    <xf numFmtId="0" fontId="16" fillId="0" borderId="93" xfId="0" applyFont="1" applyFill="1" applyBorder="1" applyAlignment="1">
      <alignment horizontal="center" vertical="center" shrinkToFit="1"/>
    </xf>
    <xf numFmtId="0" fontId="16" fillId="0" borderId="92" xfId="0" applyFont="1" applyFill="1" applyBorder="1" applyAlignment="1">
      <alignment horizontal="center" vertical="center" shrinkToFit="1"/>
    </xf>
    <xf numFmtId="0" fontId="16" fillId="0" borderId="92" xfId="0" applyFont="1" applyFill="1" applyBorder="1" applyAlignment="1">
      <alignment horizontal="center" vertical="center"/>
    </xf>
    <xf numFmtId="0" fontId="16" fillId="0" borderId="107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 shrinkToFit="1"/>
    </xf>
    <xf numFmtId="0" fontId="15" fillId="0" borderId="68" xfId="0" applyFont="1" applyFill="1" applyBorder="1" applyAlignment="1">
      <alignment horizontal="center" vertical="center" shrinkToFit="1"/>
    </xf>
    <xf numFmtId="0" fontId="16" fillId="0" borderId="99" xfId="0" applyFont="1" applyFill="1" applyBorder="1" applyAlignment="1">
      <alignment horizontal="center" vertical="center"/>
    </xf>
    <xf numFmtId="0" fontId="16" fillId="0" borderId="108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109" xfId="0" applyFont="1" applyFill="1" applyBorder="1" applyAlignment="1">
      <alignment horizontal="center" vertical="center"/>
    </xf>
    <xf numFmtId="0" fontId="16" fillId="0" borderId="99" xfId="0" applyFont="1" applyFill="1" applyBorder="1" applyAlignment="1">
      <alignment horizontal="center" vertical="center" shrinkToFit="1"/>
    </xf>
    <xf numFmtId="0" fontId="16" fillId="0" borderId="108" xfId="0" applyFont="1" applyFill="1" applyBorder="1" applyAlignment="1">
      <alignment horizontal="center" vertical="center" shrinkToFit="1"/>
    </xf>
    <xf numFmtId="0" fontId="16" fillId="0" borderId="38" xfId="0" applyFont="1" applyFill="1" applyBorder="1" applyAlignment="1">
      <alignment horizontal="center" vertical="center" shrinkToFit="1"/>
    </xf>
    <xf numFmtId="0" fontId="16" fillId="0" borderId="110" xfId="0" applyFont="1" applyFill="1" applyBorder="1" applyAlignment="1">
      <alignment horizontal="center" vertical="center" shrinkToFit="1"/>
    </xf>
    <xf numFmtId="0" fontId="16" fillId="0" borderId="110" xfId="0" applyFont="1" applyFill="1" applyBorder="1" applyAlignment="1">
      <alignment horizontal="center" vertical="center"/>
    </xf>
    <xf numFmtId="0" fontId="16" fillId="0" borderId="111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 shrinkToFit="1"/>
    </xf>
    <xf numFmtId="0" fontId="16" fillId="0" borderId="112" xfId="0" applyFont="1" applyFill="1" applyBorder="1" applyAlignment="1">
      <alignment horizontal="center" vertical="center"/>
    </xf>
    <xf numFmtId="0" fontId="16" fillId="0" borderId="113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17" borderId="34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112" xfId="0" applyFont="1" applyFill="1" applyBorder="1" applyAlignment="1">
      <alignment horizontal="center" vertical="center" shrinkToFit="1"/>
    </xf>
    <xf numFmtId="0" fontId="16" fillId="0" borderId="113" xfId="0" applyFont="1" applyFill="1" applyBorder="1" applyAlignment="1">
      <alignment horizontal="center" vertical="center" shrinkToFit="1"/>
    </xf>
    <xf numFmtId="0" fontId="16" fillId="0" borderId="44" xfId="0" applyFont="1" applyFill="1" applyBorder="1" applyAlignment="1">
      <alignment horizontal="center" vertical="center" shrinkToFit="1"/>
    </xf>
    <xf numFmtId="0" fontId="16" fillId="0" borderId="46" xfId="0" applyFont="1" applyFill="1" applyBorder="1" applyAlignment="1">
      <alignment horizontal="center" vertical="center" shrinkToFit="1"/>
    </xf>
    <xf numFmtId="0" fontId="16" fillId="0" borderId="45" xfId="0" applyFont="1" applyFill="1" applyBorder="1" applyAlignment="1">
      <alignment horizontal="center" vertical="center" shrinkToFit="1"/>
    </xf>
    <xf numFmtId="0" fontId="20" fillId="0" borderId="44" xfId="0" applyFont="1" applyFill="1" applyBorder="1" applyAlignment="1">
      <alignment horizontal="center" vertical="center"/>
    </xf>
    <xf numFmtId="0" fontId="20" fillId="0" borderId="113" xfId="0" applyFont="1" applyFill="1" applyBorder="1" applyAlignment="1">
      <alignment horizontal="center" vertical="center"/>
    </xf>
    <xf numFmtId="0" fontId="16" fillId="0" borderId="11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 shrinkToFit="1"/>
    </xf>
    <xf numFmtId="0" fontId="16" fillId="0" borderId="109" xfId="0" applyFont="1" applyFill="1" applyBorder="1" applyAlignment="1">
      <alignment horizontal="center" vertical="center" shrinkToFit="1"/>
    </xf>
  </cellXfs>
  <cellStyles count="42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theme" Target="theme/theme1.xml" Id="rId3" /><Relationship Type="http://schemas.openxmlformats.org/officeDocument/2006/relationships/sharedStrings" Target="sharedStrings.xml" Id="rId4" /><Relationship Type="http://schemas.openxmlformats.org/officeDocument/2006/relationships/styles" Target="styles.xml" Id="rId5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B2:N37"/>
  <sheetViews>
    <sheetView tabSelected="1" view="pageBreakPreview" topLeftCell="B3" zoomScale="55" zoomScaleNormal="60" zoomScaleSheetLayoutView="55" workbookViewId="0">
      <selection activeCell="Q36" sqref="Q36"/>
    </sheetView>
  </sheetViews>
  <sheetFormatPr defaultRowHeight="17.25" customHeight="1"/>
  <cols>
    <col min="1" max="1" width="3.25390625" style="1" hidden="1" customWidth="1"/>
    <col min="2" max="2" width="10.125" style="1" customWidth="1"/>
    <col min="3" max="3" width="19.25390625" style="1" customWidth="1"/>
    <col min="4" max="5" width="11.625" style="1" customWidth="1"/>
    <col min="6" max="6" width="10.125" style="1" customWidth="1"/>
    <col min="7" max="7" width="10.625" style="1" bestFit="1" customWidth="1"/>
    <col min="8" max="8" width="10.125" style="1" customWidth="1"/>
    <col min="9" max="9" width="10.625" style="1" bestFit="1" customWidth="1"/>
    <col min="10" max="13" width="7.625" style="1" customWidth="1"/>
    <col min="14" max="14" width="2.625" style="1" customWidth="1"/>
    <col min="15" max="25" width="5.75390625" style="1" customWidth="1"/>
    <col min="26" max="27" width="7.00390625" style="1" customWidth="1"/>
    <col min="28" max="28" width="5.75390625" style="1" bestFit="1" customWidth="1"/>
    <col min="29" max="29" width="5.75390625" style="1" customWidth="1"/>
    <col min="30" max="30" width="5.75390625" style="1" bestFit="1" customWidth="1"/>
    <col min="31" max="35" width="7.00390625" style="1" customWidth="1"/>
    <col min="36" max="16384" width="9.00390625" style="1" customWidth="1"/>
  </cols>
  <sheetData>
    <row r="2" spans="2:14" ht="30.7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4" ht="24" customHeight="1">
      <c r="B3" s="3"/>
      <c r="C3" s="3"/>
      <c r="D3" s="3"/>
      <c r="E3" s="3"/>
      <c r="F3" s="3"/>
      <c r="G3" s="3"/>
      <c r="H3" s="3"/>
      <c r="I3" s="3"/>
      <c r="J3" s="3"/>
      <c r="K3" s="3"/>
      <c r="L3" s="91" t="s">
        <v>2</v>
      </c>
      <c r="M3" s="95"/>
      <c r="N3" s="101"/>
    </row>
    <row r="4" spans="2:14" ht="30" customHeight="1">
      <c r="B4" s="4" t="s">
        <v>3</v>
      </c>
      <c r="C4" s="14"/>
      <c r="D4" s="26"/>
      <c r="E4" s="26"/>
      <c r="F4" s="26"/>
      <c r="G4" s="26"/>
      <c r="H4" s="26"/>
      <c r="I4" s="26"/>
      <c r="J4" s="26"/>
      <c r="K4" s="26"/>
      <c r="L4" s="92"/>
      <c r="M4" s="96"/>
      <c r="N4" s="101"/>
    </row>
    <row r="5" spans="2:14" ht="36" customHeight="1">
      <c r="B5" s="5" t="s">
        <v>5</v>
      </c>
      <c r="C5" s="5" t="s">
        <v>16</v>
      </c>
      <c r="D5" s="27" t="s">
        <v>17</v>
      </c>
      <c r="E5" s="37"/>
      <c r="F5" s="45" t="s">
        <v>4</v>
      </c>
      <c r="G5" s="50"/>
      <c r="H5" s="50"/>
      <c r="I5" s="69"/>
      <c r="J5" s="79" t="s">
        <v>15</v>
      </c>
      <c r="K5" s="81"/>
      <c r="L5" s="93" t="s">
        <v>23</v>
      </c>
      <c r="M5" s="97"/>
    </row>
    <row r="6" spans="2:14" ht="22.5" customHeight="1">
      <c r="B6" s="6"/>
      <c r="C6" s="15"/>
      <c r="D6" s="28"/>
      <c r="E6" s="38"/>
      <c r="F6" s="46" t="s">
        <v>24</v>
      </c>
      <c r="G6" s="51" t="s">
        <v>27</v>
      </c>
      <c r="H6" s="60" t="s">
        <v>28</v>
      </c>
      <c r="I6" s="70" t="s">
        <v>33</v>
      </c>
      <c r="J6" s="46" t="s">
        <v>35</v>
      </c>
      <c r="K6" s="82" t="s">
        <v>36</v>
      </c>
      <c r="L6" s="46" t="s">
        <v>35</v>
      </c>
      <c r="M6" s="82" t="s">
        <v>36</v>
      </c>
    </row>
    <row r="7" spans="2:14" ht="33" customHeight="1">
      <c r="B7" s="7" t="s">
        <v>41</v>
      </c>
      <c r="C7" s="16">
        <f>COUNTA('管内別 '!B7:B54)</f>
        <v>24</v>
      </c>
      <c r="D7" s="29">
        <f>'管内別 '!C55</f>
        <v>8</v>
      </c>
      <c r="E7" s="39"/>
      <c r="F7" s="34" t="s">
        <v>42</v>
      </c>
      <c r="G7" s="52">
        <f>'管内別 '!J55</f>
        <v>113</v>
      </c>
      <c r="H7" s="61">
        <f>'管内別 '!K55</f>
        <v>48</v>
      </c>
      <c r="I7" s="71">
        <f t="shared" ref="I7:I30" si="0">G7+H7</f>
        <v>161</v>
      </c>
      <c r="J7" s="29">
        <f>'管内別 '!M55</f>
        <v>0</v>
      </c>
      <c r="K7" s="83">
        <f>'管内別 '!N55</f>
        <v>8</v>
      </c>
      <c r="L7" s="31">
        <f>'管内別 '!O55</f>
        <v>0</v>
      </c>
      <c r="M7" s="86">
        <f>'管内別 '!Q55</f>
        <v>16</v>
      </c>
    </row>
    <row r="8" spans="2:14" ht="33" customHeight="1">
      <c r="B8" s="8"/>
      <c r="C8" s="17"/>
      <c r="D8" s="30"/>
      <c r="E8" s="40"/>
      <c r="F8" s="32" t="s">
        <v>40</v>
      </c>
      <c r="G8" s="53">
        <f>'管内別 '!J56</f>
        <v>135</v>
      </c>
      <c r="H8" s="62">
        <f>'管内別 '!K56</f>
        <v>57</v>
      </c>
      <c r="I8" s="72">
        <f t="shared" si="0"/>
        <v>192</v>
      </c>
      <c r="J8" s="30"/>
      <c r="K8" s="84"/>
      <c r="L8" s="32"/>
      <c r="M8" s="87"/>
    </row>
    <row r="9" spans="2:14" ht="33" customHeight="1">
      <c r="B9" s="7" t="s">
        <v>45</v>
      </c>
      <c r="C9" s="16">
        <f>COUNTA('管内別 '!B61:B76)</f>
        <v>8</v>
      </c>
      <c r="D9" s="29">
        <f>'管内別 '!C77</f>
        <v>3</v>
      </c>
      <c r="E9" s="39"/>
      <c r="F9" s="34" t="s">
        <v>42</v>
      </c>
      <c r="G9" s="52">
        <f>'管内別 '!J77</f>
        <v>44</v>
      </c>
      <c r="H9" s="61">
        <f>'管内別 '!K77</f>
        <v>58</v>
      </c>
      <c r="I9" s="71">
        <f t="shared" si="0"/>
        <v>102</v>
      </c>
      <c r="J9" s="29">
        <f>'管内別 '!M77</f>
        <v>1</v>
      </c>
      <c r="K9" s="83">
        <f>'管内別 '!N77</f>
        <v>2</v>
      </c>
      <c r="L9" s="31">
        <f>'管内別 '!O77</f>
        <v>0</v>
      </c>
      <c r="M9" s="86">
        <f>'管内別 '!Q77</f>
        <v>6</v>
      </c>
    </row>
    <row r="10" spans="2:14" ht="33" customHeight="1">
      <c r="B10" s="8"/>
      <c r="C10" s="17"/>
      <c r="D10" s="30"/>
      <c r="E10" s="40"/>
      <c r="F10" s="32" t="s">
        <v>48</v>
      </c>
      <c r="G10" s="53">
        <f>'管内別 '!J78</f>
        <v>29</v>
      </c>
      <c r="H10" s="62">
        <f>'管内別 '!K78</f>
        <v>43</v>
      </c>
      <c r="I10" s="72">
        <f t="shared" si="0"/>
        <v>72</v>
      </c>
      <c r="J10" s="30"/>
      <c r="K10" s="84"/>
      <c r="L10" s="32"/>
      <c r="M10" s="87"/>
    </row>
    <row r="11" spans="2:14" ht="33" customHeight="1">
      <c r="B11" s="7" t="s">
        <v>49</v>
      </c>
      <c r="C11" s="16">
        <f>COUNTA('管内別 '!B82:B121)</f>
        <v>20</v>
      </c>
      <c r="D11" s="29">
        <f>'管内別 '!C122</f>
        <v>5</v>
      </c>
      <c r="E11" s="39"/>
      <c r="F11" s="34" t="s">
        <v>42</v>
      </c>
      <c r="G11" s="54">
        <f>'管内別 '!J122</f>
        <v>101</v>
      </c>
      <c r="H11" s="63">
        <f>'管内別 '!K122</f>
        <v>35</v>
      </c>
      <c r="I11" s="73">
        <f t="shared" si="0"/>
        <v>136</v>
      </c>
      <c r="J11" s="29">
        <f>'管内別 '!M122</f>
        <v>0</v>
      </c>
      <c r="K11" s="83">
        <f>'管内別 '!N122</f>
        <v>5</v>
      </c>
      <c r="L11" s="31">
        <f>'管内別 '!O122</f>
        <v>0</v>
      </c>
      <c r="M11" s="86">
        <f>'管内別 '!Q122</f>
        <v>15</v>
      </c>
    </row>
    <row r="12" spans="2:14" ht="33" customHeight="1">
      <c r="B12" s="8"/>
      <c r="C12" s="17"/>
      <c r="D12" s="30"/>
      <c r="E12" s="40"/>
      <c r="F12" s="32" t="s">
        <v>48</v>
      </c>
      <c r="G12" s="55">
        <f>'管内別 '!J123</f>
        <v>102</v>
      </c>
      <c r="H12" s="64">
        <f>'管内別 '!K123</f>
        <v>39</v>
      </c>
      <c r="I12" s="74">
        <f t="shared" si="0"/>
        <v>141</v>
      </c>
      <c r="J12" s="30"/>
      <c r="K12" s="84"/>
      <c r="L12" s="32"/>
      <c r="M12" s="87"/>
    </row>
    <row r="13" spans="2:14" ht="33" customHeight="1">
      <c r="B13" s="7" t="s">
        <v>52</v>
      </c>
      <c r="C13" s="18">
        <f>COUNTA('管内別 '!B127:B148)</f>
        <v>11</v>
      </c>
      <c r="D13" s="31">
        <f>'管内別 '!C149</f>
        <v>6</v>
      </c>
      <c r="E13" s="39"/>
      <c r="F13" s="34" t="s">
        <v>42</v>
      </c>
      <c r="G13" s="54">
        <f>'管内別 '!J149</f>
        <v>120</v>
      </c>
      <c r="H13" s="63">
        <f>'管内別 '!K149</f>
        <v>106</v>
      </c>
      <c r="I13" s="71">
        <f t="shared" si="0"/>
        <v>226</v>
      </c>
      <c r="J13" s="29">
        <f>'管内別 '!M149</f>
        <v>1</v>
      </c>
      <c r="K13" s="83">
        <f>'管内別 '!N149</f>
        <v>5</v>
      </c>
      <c r="L13" s="31">
        <f>'管内別 '!O149</f>
        <v>0</v>
      </c>
      <c r="M13" s="86">
        <f>'管内別 '!Q149</f>
        <v>5</v>
      </c>
    </row>
    <row r="14" spans="2:14" ht="33" customHeight="1">
      <c r="B14" s="8"/>
      <c r="C14" s="19"/>
      <c r="D14" s="32"/>
      <c r="E14" s="40"/>
      <c r="F14" s="32" t="s">
        <v>48</v>
      </c>
      <c r="G14" s="55">
        <f>'管内別 '!J150</f>
        <v>95</v>
      </c>
      <c r="H14" s="64">
        <f>'管内別 '!K150</f>
        <v>82</v>
      </c>
      <c r="I14" s="72">
        <f t="shared" si="0"/>
        <v>177</v>
      </c>
      <c r="J14" s="30"/>
      <c r="K14" s="84"/>
      <c r="L14" s="32"/>
      <c r="M14" s="87"/>
    </row>
    <row r="15" spans="2:14" ht="33" customHeight="1">
      <c r="B15" s="7" t="s">
        <v>13</v>
      </c>
      <c r="C15" s="20">
        <f>COUNTA('管内別 '!B154:B167)</f>
        <v>7</v>
      </c>
      <c r="D15" s="31">
        <f>'管内別 '!C168</f>
        <v>2</v>
      </c>
      <c r="E15" s="39"/>
      <c r="F15" s="34" t="s">
        <v>42</v>
      </c>
      <c r="G15" s="52">
        <f>'管内別 '!J168</f>
        <v>42</v>
      </c>
      <c r="H15" s="61">
        <f>'管内別 '!K168</f>
        <v>14</v>
      </c>
      <c r="I15" s="71">
        <f t="shared" si="0"/>
        <v>56</v>
      </c>
      <c r="J15" s="29">
        <f>'管内別 '!M168</f>
        <v>0</v>
      </c>
      <c r="K15" s="83">
        <f>'管内別 '!N168</f>
        <v>2</v>
      </c>
      <c r="L15" s="31">
        <f>'管内別 '!O168</f>
        <v>0</v>
      </c>
      <c r="M15" s="86">
        <f>'管内別 '!Q168</f>
        <v>5</v>
      </c>
    </row>
    <row r="16" spans="2:14" ht="33" customHeight="1">
      <c r="B16" s="8"/>
      <c r="C16" s="21"/>
      <c r="D16" s="32"/>
      <c r="E16" s="40"/>
      <c r="F16" s="32" t="s">
        <v>48</v>
      </c>
      <c r="G16" s="53">
        <f>'管内別 '!J169</f>
        <v>38</v>
      </c>
      <c r="H16" s="62">
        <f>'管内別 '!K169</f>
        <v>14</v>
      </c>
      <c r="I16" s="72">
        <f t="shared" si="0"/>
        <v>52</v>
      </c>
      <c r="J16" s="30"/>
      <c r="K16" s="84"/>
      <c r="L16" s="32"/>
      <c r="M16" s="87"/>
    </row>
    <row r="17" spans="2:13" ht="33" customHeight="1">
      <c r="B17" s="7" t="s">
        <v>56</v>
      </c>
      <c r="C17" s="16">
        <f>COUNTA('管内別 '!B173:B194)</f>
        <v>11</v>
      </c>
      <c r="D17" s="29">
        <f>'管内別 '!C195</f>
        <v>2</v>
      </c>
      <c r="E17" s="39"/>
      <c r="F17" s="34" t="s">
        <v>42</v>
      </c>
      <c r="G17" s="54">
        <f>'管内別 '!J195</f>
        <v>109</v>
      </c>
      <c r="H17" s="63">
        <f>'管内別 '!K195</f>
        <v>138</v>
      </c>
      <c r="I17" s="73">
        <f t="shared" si="0"/>
        <v>247</v>
      </c>
      <c r="J17" s="29">
        <f>'管内別 '!M195</f>
        <v>0</v>
      </c>
      <c r="K17" s="83">
        <f>'管内別 '!N195</f>
        <v>2</v>
      </c>
      <c r="L17" s="31">
        <f>'管内別 '!O195</f>
        <v>0</v>
      </c>
      <c r="M17" s="86">
        <f>'管内別 '!Q195</f>
        <v>9</v>
      </c>
    </row>
    <row r="18" spans="2:13" ht="33" customHeight="1">
      <c r="B18" s="8"/>
      <c r="C18" s="17"/>
      <c r="D18" s="30"/>
      <c r="E18" s="40"/>
      <c r="F18" s="32" t="s">
        <v>48</v>
      </c>
      <c r="G18" s="55">
        <f>'管内別 '!J196</f>
        <v>88</v>
      </c>
      <c r="H18" s="64">
        <f>'管内別 '!K196</f>
        <v>123</v>
      </c>
      <c r="I18" s="74">
        <f t="shared" si="0"/>
        <v>211</v>
      </c>
      <c r="J18" s="30"/>
      <c r="K18" s="84"/>
      <c r="L18" s="32"/>
      <c r="M18" s="87"/>
    </row>
    <row r="19" spans="2:13" ht="33" customHeight="1">
      <c r="B19" s="7" t="s">
        <v>26</v>
      </c>
      <c r="C19" s="16">
        <f>COUNTA('管内別 '!B200:B213)</f>
        <v>7</v>
      </c>
      <c r="D19" s="29">
        <f>'管内別 '!C214</f>
        <v>0</v>
      </c>
      <c r="E19" s="39"/>
      <c r="F19" s="34" t="s">
        <v>42</v>
      </c>
      <c r="G19" s="52">
        <f>'管内別 '!J214</f>
        <v>0</v>
      </c>
      <c r="H19" s="61">
        <f>'管内別 '!K214</f>
        <v>0</v>
      </c>
      <c r="I19" s="71">
        <f t="shared" si="0"/>
        <v>0</v>
      </c>
      <c r="J19" s="29">
        <f>'管内別 '!M214</f>
        <v>0</v>
      </c>
      <c r="K19" s="83">
        <f>'管内別 '!N214</f>
        <v>0</v>
      </c>
      <c r="L19" s="31">
        <f>'管内別 '!O214</f>
        <v>0</v>
      </c>
      <c r="M19" s="86">
        <f>'管内別 '!Q214</f>
        <v>7</v>
      </c>
    </row>
    <row r="20" spans="2:13" ht="33" customHeight="1">
      <c r="B20" s="8"/>
      <c r="C20" s="17"/>
      <c r="D20" s="30"/>
      <c r="E20" s="40"/>
      <c r="F20" s="32" t="s">
        <v>48</v>
      </c>
      <c r="G20" s="53">
        <f>'管内別 '!J215</f>
        <v>0</v>
      </c>
      <c r="H20" s="62">
        <f>'管内別 '!K215</f>
        <v>0</v>
      </c>
      <c r="I20" s="72">
        <f t="shared" si="0"/>
        <v>0</v>
      </c>
      <c r="J20" s="30"/>
      <c r="K20" s="84"/>
      <c r="L20" s="32"/>
      <c r="M20" s="87"/>
    </row>
    <row r="21" spans="2:13" ht="33" customHeight="1">
      <c r="B21" s="7" t="s">
        <v>55</v>
      </c>
      <c r="C21" s="16">
        <f>COUNTA('管内別 '!B219:B264)</f>
        <v>23</v>
      </c>
      <c r="D21" s="29">
        <f>'管内別 '!C265</f>
        <v>7</v>
      </c>
      <c r="E21" s="39"/>
      <c r="F21" s="34" t="s">
        <v>42</v>
      </c>
      <c r="G21" s="54">
        <f>'管内別 '!J265</f>
        <v>134</v>
      </c>
      <c r="H21" s="63">
        <f>'管内別 '!K265</f>
        <v>57</v>
      </c>
      <c r="I21" s="73">
        <f t="shared" si="0"/>
        <v>191</v>
      </c>
      <c r="J21" s="29">
        <f>'管内別 '!M265</f>
        <v>1</v>
      </c>
      <c r="K21" s="83">
        <f>'管内別 '!N265</f>
        <v>6</v>
      </c>
      <c r="L21" s="31">
        <f>'管内別 '!O265</f>
        <v>0</v>
      </c>
      <c r="M21" s="86">
        <f>'管内別 '!Q265</f>
        <v>17</v>
      </c>
    </row>
    <row r="22" spans="2:13" ht="33" customHeight="1">
      <c r="B22" s="8"/>
      <c r="C22" s="17"/>
      <c r="D22" s="30"/>
      <c r="E22" s="40"/>
      <c r="F22" s="32" t="s">
        <v>48</v>
      </c>
      <c r="G22" s="55">
        <f>'管内別 '!J266</f>
        <v>138</v>
      </c>
      <c r="H22" s="64">
        <f>'管内別 '!K266</f>
        <v>71</v>
      </c>
      <c r="I22" s="74">
        <f t="shared" si="0"/>
        <v>209</v>
      </c>
      <c r="J22" s="30"/>
      <c r="K22" s="84"/>
      <c r="L22" s="32"/>
      <c r="M22" s="87"/>
    </row>
    <row r="23" spans="2:13" ht="33" customHeight="1">
      <c r="B23" s="7" t="s">
        <v>57</v>
      </c>
      <c r="C23" s="16">
        <f>COUNTA('管内別 '!B270:B285)</f>
        <v>8</v>
      </c>
      <c r="D23" s="29">
        <f>'管内別 '!C286</f>
        <v>3</v>
      </c>
      <c r="E23" s="39"/>
      <c r="F23" s="34" t="s">
        <v>42</v>
      </c>
      <c r="G23" s="52">
        <f>'管内別 '!J286</f>
        <v>34</v>
      </c>
      <c r="H23" s="61">
        <f>'管内別 '!K286</f>
        <v>15</v>
      </c>
      <c r="I23" s="71">
        <f t="shared" si="0"/>
        <v>49</v>
      </c>
      <c r="J23" s="29">
        <f>'管内別 '!M286</f>
        <v>0</v>
      </c>
      <c r="K23" s="83">
        <f>'管内別 '!N286</f>
        <v>3</v>
      </c>
      <c r="L23" s="31">
        <f>'管内別 '!O286</f>
        <v>0</v>
      </c>
      <c r="M23" s="86">
        <f>'管内別 '!Q286</f>
        <v>5</v>
      </c>
    </row>
    <row r="24" spans="2:13" ht="33" customHeight="1">
      <c r="B24" s="8"/>
      <c r="C24" s="17"/>
      <c r="D24" s="30"/>
      <c r="E24" s="40"/>
      <c r="F24" s="32" t="s">
        <v>48</v>
      </c>
      <c r="G24" s="53">
        <f>'管内別 '!J287</f>
        <v>35</v>
      </c>
      <c r="H24" s="62">
        <f>'管内別 '!K287</f>
        <v>8</v>
      </c>
      <c r="I24" s="72">
        <f t="shared" si="0"/>
        <v>43</v>
      </c>
      <c r="J24" s="30"/>
      <c r="K24" s="84"/>
      <c r="L24" s="32"/>
      <c r="M24" s="87"/>
    </row>
    <row r="25" spans="2:13" ht="33" customHeight="1">
      <c r="B25" s="7" t="s">
        <v>59</v>
      </c>
      <c r="C25" s="18">
        <f>COUNTA('管内別 '!B291:B310)</f>
        <v>10</v>
      </c>
      <c r="D25" s="29">
        <f>'管内別 '!C311</f>
        <v>4</v>
      </c>
      <c r="E25" s="39"/>
      <c r="F25" s="34" t="s">
        <v>42</v>
      </c>
      <c r="G25" s="54">
        <f>'管内別 '!J311</f>
        <v>55</v>
      </c>
      <c r="H25" s="63">
        <f>'管内別 '!K311</f>
        <v>21</v>
      </c>
      <c r="I25" s="71">
        <f t="shared" si="0"/>
        <v>76</v>
      </c>
      <c r="J25" s="29">
        <f>'管内別 '!M311</f>
        <v>0</v>
      </c>
      <c r="K25" s="83">
        <f>'管内別 '!N311</f>
        <v>4</v>
      </c>
      <c r="L25" s="31">
        <f>'管内別 '!O311</f>
        <v>1</v>
      </c>
      <c r="M25" s="86">
        <f>'管内別 '!Q311</f>
        <v>6</v>
      </c>
    </row>
    <row r="26" spans="2:13" ht="33" customHeight="1">
      <c r="B26" s="9"/>
      <c r="C26" s="22"/>
      <c r="D26" s="33"/>
      <c r="E26" s="41"/>
      <c r="F26" s="32" t="s">
        <v>48</v>
      </c>
      <c r="G26" s="53">
        <f>'管内別 '!J312</f>
        <v>33</v>
      </c>
      <c r="H26" s="62">
        <f>'管内別 '!K312</f>
        <v>13</v>
      </c>
      <c r="I26" s="72">
        <f t="shared" si="0"/>
        <v>46</v>
      </c>
      <c r="J26" s="33"/>
      <c r="K26" s="85"/>
      <c r="L26" s="94"/>
      <c r="M26" s="98"/>
    </row>
    <row r="27" spans="2:13" ht="33" customHeight="1">
      <c r="B27" s="5" t="s">
        <v>31</v>
      </c>
      <c r="C27" s="20">
        <f>COUNTA('管内別 '!B316:B351)</f>
        <v>18</v>
      </c>
      <c r="D27" s="31">
        <f>'管内別 '!C352</f>
        <v>4</v>
      </c>
      <c r="E27" s="39"/>
      <c r="F27" s="34" t="s">
        <v>42</v>
      </c>
      <c r="G27" s="56">
        <f>'管内別 '!J352</f>
        <v>70</v>
      </c>
      <c r="H27" s="65">
        <f>'管内別 '!K352</f>
        <v>95</v>
      </c>
      <c r="I27" s="75">
        <f t="shared" si="0"/>
        <v>165</v>
      </c>
      <c r="J27" s="29">
        <f>'管内別 '!M352</f>
        <v>2</v>
      </c>
      <c r="K27" s="83">
        <f>'管内別 '!N352</f>
        <v>2</v>
      </c>
      <c r="L27" s="31">
        <f>'管内別 '!O352</f>
        <v>0</v>
      </c>
      <c r="M27" s="86">
        <f>'管内別 '!Q352</f>
        <v>14</v>
      </c>
    </row>
    <row r="28" spans="2:13" ht="33" customHeight="1">
      <c r="B28" s="6"/>
      <c r="C28" s="21"/>
      <c r="D28" s="32"/>
      <c r="E28" s="40"/>
      <c r="F28" s="32" t="s">
        <v>48</v>
      </c>
      <c r="G28" s="53">
        <f>'管内別 '!J353</f>
        <v>72</v>
      </c>
      <c r="H28" s="62">
        <f>'管内別 '!K353</f>
        <v>99</v>
      </c>
      <c r="I28" s="72">
        <f t="shared" si="0"/>
        <v>171</v>
      </c>
      <c r="J28" s="30"/>
      <c r="K28" s="84"/>
      <c r="L28" s="32"/>
      <c r="M28" s="87"/>
    </row>
    <row r="29" spans="2:13" ht="33" customHeight="1">
      <c r="B29" s="7" t="s">
        <v>60</v>
      </c>
      <c r="C29" s="20">
        <f>COUNTA('管内別 '!B357:B394)</f>
        <v>19</v>
      </c>
      <c r="D29" s="31">
        <f>'管内別 '!C395</f>
        <v>8</v>
      </c>
      <c r="E29" s="39"/>
      <c r="F29" s="34" t="s">
        <v>42</v>
      </c>
      <c r="G29" s="54">
        <f>'管内別 '!J395</f>
        <v>128</v>
      </c>
      <c r="H29" s="63">
        <f>'管内別 '!K395</f>
        <v>56</v>
      </c>
      <c r="I29" s="73">
        <f t="shared" si="0"/>
        <v>184</v>
      </c>
      <c r="J29" s="29">
        <f>'管内別 '!M395</f>
        <v>1</v>
      </c>
      <c r="K29" s="86">
        <f>'管内別 '!N395</f>
        <v>7</v>
      </c>
      <c r="L29" s="31">
        <f>'管内別 '!O395</f>
        <v>0</v>
      </c>
      <c r="M29" s="86">
        <f>'管内別 '!Q395</f>
        <v>11</v>
      </c>
    </row>
    <row r="30" spans="2:13" ht="33" customHeight="1">
      <c r="B30" s="8"/>
      <c r="C30" s="21"/>
      <c r="D30" s="32"/>
      <c r="E30" s="40"/>
      <c r="F30" s="32" t="s">
        <v>48</v>
      </c>
      <c r="G30" s="55">
        <f>'管内別 '!J396</f>
        <v>128</v>
      </c>
      <c r="H30" s="64">
        <f>'管内別 '!K396</f>
        <v>56</v>
      </c>
      <c r="I30" s="74">
        <f t="shared" si="0"/>
        <v>184</v>
      </c>
      <c r="J30" s="30"/>
      <c r="K30" s="87"/>
      <c r="L30" s="32"/>
      <c r="M30" s="87"/>
    </row>
    <row r="31" spans="2:13" ht="33" customHeight="1">
      <c r="B31" s="7" t="s">
        <v>62</v>
      </c>
      <c r="C31" s="20">
        <f>COUNTA('管内別 '!B400:B415)</f>
        <v>8</v>
      </c>
      <c r="D31" s="31">
        <f>'管内別 '!C416</f>
        <v>2</v>
      </c>
      <c r="E31" s="39"/>
      <c r="F31" s="34" t="s">
        <v>42</v>
      </c>
      <c r="G31" s="52">
        <f>'管内別 '!J416</f>
        <v>11</v>
      </c>
      <c r="H31" s="61">
        <f>'管内別 '!K416</f>
        <v>9</v>
      </c>
      <c r="I31" s="71">
        <v>873</v>
      </c>
      <c r="J31" s="29">
        <f>'管内別 '!M416</f>
        <v>0</v>
      </c>
      <c r="K31" s="83">
        <f>'管内別 '!N416</f>
        <v>2</v>
      </c>
      <c r="L31" s="31">
        <f>'管内別 '!O416</f>
        <v>0</v>
      </c>
      <c r="M31" s="86">
        <f>'管内別 '!Q416</f>
        <v>6</v>
      </c>
    </row>
    <row r="32" spans="2:13" ht="33" customHeight="1">
      <c r="B32" s="8"/>
      <c r="C32" s="21"/>
      <c r="D32" s="32"/>
      <c r="E32" s="40"/>
      <c r="F32" s="32" t="s">
        <v>48</v>
      </c>
      <c r="G32" s="53">
        <f>'管内別 '!J417</f>
        <v>7</v>
      </c>
      <c r="H32" s="62">
        <f>'管内別 '!K417</f>
        <v>1</v>
      </c>
      <c r="I32" s="72">
        <f>G32+H32</f>
        <v>8</v>
      </c>
      <c r="J32" s="30"/>
      <c r="K32" s="84"/>
      <c r="L32" s="32"/>
      <c r="M32" s="87"/>
    </row>
    <row r="33" spans="2:13" ht="33" customHeight="1">
      <c r="B33" s="7" t="s">
        <v>63</v>
      </c>
      <c r="C33" s="20">
        <f>COUNTA('管内別 '!B421:B430)</f>
        <v>5</v>
      </c>
      <c r="D33" s="31">
        <f>'管内別 '!C431</f>
        <v>2</v>
      </c>
      <c r="E33" s="42"/>
      <c r="F33" s="47" t="s">
        <v>42</v>
      </c>
      <c r="G33" s="57">
        <f>'管内別 '!J431</f>
        <v>51</v>
      </c>
      <c r="H33" s="66">
        <f>'管内別 '!K431</f>
        <v>29</v>
      </c>
      <c r="I33" s="76">
        <f>G33+H33</f>
        <v>80</v>
      </c>
      <c r="J33" s="31">
        <f>'管内別 '!M431</f>
        <v>0</v>
      </c>
      <c r="K33" s="83">
        <f>'管内別 '!N431</f>
        <v>2</v>
      </c>
      <c r="L33" s="31">
        <f>'管内別 '!O431</f>
        <v>0</v>
      </c>
      <c r="M33" s="86">
        <f>'管内別 '!Q431</f>
        <v>4</v>
      </c>
    </row>
    <row r="34" spans="2:13" ht="33" customHeight="1">
      <c r="B34" s="10"/>
      <c r="C34" s="23"/>
      <c r="D34" s="34"/>
      <c r="E34" s="43"/>
      <c r="F34" s="34" t="s">
        <v>48</v>
      </c>
      <c r="G34" s="56">
        <f>'管内別 '!J432</f>
        <v>18</v>
      </c>
      <c r="H34" s="65">
        <f>'管内別 '!K432</f>
        <v>20</v>
      </c>
      <c r="I34" s="75">
        <f>G34+H34</f>
        <v>38</v>
      </c>
      <c r="J34" s="34"/>
      <c r="K34" s="88"/>
      <c r="L34" s="34"/>
      <c r="M34" s="43"/>
    </row>
    <row r="35" spans="2:13" ht="33" customHeight="1">
      <c r="B35" s="11" t="s">
        <v>66</v>
      </c>
      <c r="C35" s="24">
        <f>SUM(C7:C34)</f>
        <v>179</v>
      </c>
      <c r="D35" s="35">
        <f>SUM(D7:E34)</f>
        <v>56</v>
      </c>
      <c r="E35" s="44"/>
      <c r="F35" s="48" t="s">
        <v>42</v>
      </c>
      <c r="G35" s="58">
        <f>SUM(G9,G17,G19,G11,G7,G21,G23,G25,G27,G13,G15,G29,G31,G33)</f>
        <v>1012</v>
      </c>
      <c r="H35" s="67">
        <f>SUM(H9,H17,H19,H11,H7,H21,H23,H25,H27,H13,H15,H29,H31,H33)</f>
        <v>681</v>
      </c>
      <c r="I35" s="77">
        <f>G35+H35</f>
        <v>1693</v>
      </c>
      <c r="J35" s="80">
        <f>SUM(J7:J34)</f>
        <v>6</v>
      </c>
      <c r="K35" s="89">
        <f>SUM(K7:K34)</f>
        <v>50</v>
      </c>
      <c r="L35" s="80">
        <f>SUM(L7:L34)</f>
        <v>1</v>
      </c>
      <c r="M35" s="99">
        <f>SUM(M7:M34)</f>
        <v>126</v>
      </c>
    </row>
    <row r="36" spans="2:13" ht="33" customHeight="1">
      <c r="B36" s="12"/>
      <c r="C36" s="25"/>
      <c r="D36" s="36"/>
      <c r="E36" s="36"/>
      <c r="F36" s="49" t="s">
        <v>48</v>
      </c>
      <c r="G36" s="59">
        <f>SUM(G10,G18,G20,G12,G8,G22,G24,G26,G28,G14,G16,G30,G32,G34)</f>
        <v>918</v>
      </c>
      <c r="H36" s="68">
        <f>SUM(H10,H18,H20,H12,H8,H22,H24,H26,H28,H14,H16,H30,H32,H34)</f>
        <v>626</v>
      </c>
      <c r="I36" s="78">
        <f>G36+H36</f>
        <v>1544</v>
      </c>
      <c r="J36" s="49"/>
      <c r="K36" s="90"/>
      <c r="L36" s="49"/>
      <c r="M36" s="100"/>
    </row>
    <row r="37" spans="2:13" ht="28.5" customHeight="1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</sheetData>
  <mergeCells count="115">
    <mergeCell ref="B2:M2"/>
    <mergeCell ref="L3:M3"/>
    <mergeCell ref="B4:C4"/>
    <mergeCell ref="F5:I5"/>
    <mergeCell ref="J5:K5"/>
    <mergeCell ref="L5:M5"/>
    <mergeCell ref="B37:M37"/>
    <mergeCell ref="B5:B6"/>
    <mergeCell ref="C5:C6"/>
    <mergeCell ref="D5:E6"/>
    <mergeCell ref="B7:B8"/>
    <mergeCell ref="C7:C8"/>
    <mergeCell ref="D7:E8"/>
    <mergeCell ref="J7:J8"/>
    <mergeCell ref="K7:K8"/>
    <mergeCell ref="L7:L8"/>
    <mergeCell ref="M7:M8"/>
    <mergeCell ref="B9:B10"/>
    <mergeCell ref="C9:C10"/>
    <mergeCell ref="D9:E10"/>
    <mergeCell ref="J9:J10"/>
    <mergeCell ref="K9:K10"/>
    <mergeCell ref="L9:L10"/>
    <mergeCell ref="M9:M10"/>
    <mergeCell ref="B11:B12"/>
    <mergeCell ref="C11:C12"/>
    <mergeCell ref="D11:E12"/>
    <mergeCell ref="J11:J12"/>
    <mergeCell ref="K11:K12"/>
    <mergeCell ref="L11:L12"/>
    <mergeCell ref="M11:M12"/>
    <mergeCell ref="B13:B14"/>
    <mergeCell ref="C13:C14"/>
    <mergeCell ref="D13:E14"/>
    <mergeCell ref="J13:J14"/>
    <mergeCell ref="K13:K14"/>
    <mergeCell ref="L13:L14"/>
    <mergeCell ref="M13:M14"/>
    <mergeCell ref="B15:B16"/>
    <mergeCell ref="C15:C16"/>
    <mergeCell ref="D15:E16"/>
    <mergeCell ref="J15:J16"/>
    <mergeCell ref="K15:K16"/>
    <mergeCell ref="L15:L16"/>
    <mergeCell ref="M15:M16"/>
    <mergeCell ref="B17:B18"/>
    <mergeCell ref="C17:C18"/>
    <mergeCell ref="D17:E18"/>
    <mergeCell ref="J17:J18"/>
    <mergeCell ref="K17:K18"/>
    <mergeCell ref="L17:L18"/>
    <mergeCell ref="M17:M18"/>
    <mergeCell ref="B19:B20"/>
    <mergeCell ref="C19:C20"/>
    <mergeCell ref="D19:E20"/>
    <mergeCell ref="J19:J20"/>
    <mergeCell ref="K19:K20"/>
    <mergeCell ref="L19:L20"/>
    <mergeCell ref="M19:M20"/>
    <mergeCell ref="B21:B22"/>
    <mergeCell ref="C21:C22"/>
    <mergeCell ref="D21:E22"/>
    <mergeCell ref="J21:J22"/>
    <mergeCell ref="K21:K22"/>
    <mergeCell ref="L21:L22"/>
    <mergeCell ref="M21:M22"/>
    <mergeCell ref="B23:B24"/>
    <mergeCell ref="C23:C24"/>
    <mergeCell ref="D23:E24"/>
    <mergeCell ref="J23:J24"/>
    <mergeCell ref="K23:K24"/>
    <mergeCell ref="L23:L24"/>
    <mergeCell ref="M23:M24"/>
    <mergeCell ref="B25:B26"/>
    <mergeCell ref="C25:C26"/>
    <mergeCell ref="D25:E26"/>
    <mergeCell ref="J25:J26"/>
    <mergeCell ref="K25:K26"/>
    <mergeCell ref="L25:L26"/>
    <mergeCell ref="M25:M26"/>
    <mergeCell ref="B27:B28"/>
    <mergeCell ref="C27:C28"/>
    <mergeCell ref="D27:E28"/>
    <mergeCell ref="J27:J28"/>
    <mergeCell ref="K27:K28"/>
    <mergeCell ref="L27:L28"/>
    <mergeCell ref="M27:M28"/>
    <mergeCell ref="B29:B30"/>
    <mergeCell ref="C29:C30"/>
    <mergeCell ref="D29:E30"/>
    <mergeCell ref="J29:J30"/>
    <mergeCell ref="K29:K30"/>
    <mergeCell ref="L29:L30"/>
    <mergeCell ref="M29:M30"/>
    <mergeCell ref="B31:B32"/>
    <mergeCell ref="C31:C32"/>
    <mergeCell ref="D31:E32"/>
    <mergeCell ref="J31:J32"/>
    <mergeCell ref="K31:K32"/>
    <mergeCell ref="L31:L32"/>
    <mergeCell ref="M31:M32"/>
    <mergeCell ref="B33:B34"/>
    <mergeCell ref="C33:C34"/>
    <mergeCell ref="D33:E34"/>
    <mergeCell ref="J33:J34"/>
    <mergeCell ref="K33:K34"/>
    <mergeCell ref="L33:L34"/>
    <mergeCell ref="M33:M34"/>
    <mergeCell ref="B35:B36"/>
    <mergeCell ref="C35:C36"/>
    <mergeCell ref="D35:E36"/>
    <mergeCell ref="J35:J36"/>
    <mergeCell ref="K35:K36"/>
    <mergeCell ref="L35:L36"/>
    <mergeCell ref="M35:M36"/>
  </mergeCells>
  <phoneticPr fontId="12" type="Hiragana"/>
  <printOptions horizontalCentered="1" verticalCentered="1"/>
  <pageMargins left="0.51181102362204722" right="0.39370078740157483" top="0.51181102362204722" bottom="0.39370078740157483" header="0.51181102362204722" footer="0.51181102362204722"/>
  <pageSetup paperSize="9" scale="59" firstPageNumber="2" fitToWidth="1" fitToHeight="15" orientation="portrait" usePrinterDefaults="1" blackAndWhite="1" useFirstPageNumber="1" horizontalDpi="300" verticalDpi="300" r:id="rId1"/>
  <headerFooter alignWithMargins="0">
    <oddFooter>&amp;C- &amp;P -</oddFooter>
  </headerFooter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13"/>
  </sheetPr>
  <dimension ref="B2:Q432"/>
  <sheetViews>
    <sheetView showZeros="0" view="pageBreakPreview" topLeftCell="B1" zoomScale="60" zoomScaleNormal="65" workbookViewId="0">
      <selection activeCell="L416" sqref="L416"/>
    </sheetView>
  </sheetViews>
  <sheetFormatPr defaultRowHeight="17.25" customHeight="1"/>
  <cols>
    <col min="1" max="1" width="3.25390625" style="1" hidden="1" customWidth="1"/>
    <col min="2" max="2" width="10.125" style="102" customWidth="1"/>
    <col min="3" max="5" width="11.625" style="95" customWidth="1"/>
    <col min="6" max="6" width="12.625" style="95" customWidth="1"/>
    <col min="7" max="7" width="12.625" style="103" customWidth="1"/>
    <col min="8" max="8" width="17.625" style="104" customWidth="1"/>
    <col min="9" max="12" width="10.125" style="95" customWidth="1"/>
    <col min="13" max="15" width="7.625" style="95" customWidth="1"/>
    <col min="16" max="16" width="10.625" style="95" customWidth="1"/>
    <col min="17" max="17" width="7.625" style="95" customWidth="1"/>
    <col min="18" max="18" width="2.625" style="1" customWidth="1"/>
    <col min="19" max="29" width="5.75390625" style="1" customWidth="1"/>
    <col min="30" max="31" width="7.00390625" style="1" customWidth="1"/>
    <col min="32" max="32" width="5.75390625" style="1" bestFit="1" customWidth="1"/>
    <col min="33" max="33" width="5.75390625" style="1" customWidth="1"/>
    <col min="34" max="34" width="5.75390625" style="1" bestFit="1" customWidth="1"/>
    <col min="35" max="39" width="7.00390625" style="1" customWidth="1"/>
    <col min="40" max="16384" width="9.00390625" style="1" customWidth="1"/>
  </cols>
  <sheetData>
    <row r="2" spans="2:17" ht="21.75" customHeight="1">
      <c r="B2" s="106" t="s">
        <v>0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2:17" ht="17.25" customHeight="1">
      <c r="B3" s="107"/>
      <c r="C3" s="126"/>
      <c r="D3" s="126"/>
      <c r="E3" s="126"/>
      <c r="F3" s="126"/>
      <c r="G3" s="103"/>
      <c r="H3" s="223"/>
      <c r="I3" s="126"/>
      <c r="J3" s="126"/>
      <c r="K3" s="126"/>
      <c r="L3" s="126"/>
      <c r="M3" s="126"/>
      <c r="N3" s="126"/>
      <c r="O3" s="126"/>
      <c r="P3" s="91" t="s">
        <v>2</v>
      </c>
      <c r="Q3" s="157"/>
    </row>
    <row r="4" spans="2:17" ht="17.25" customHeight="1">
      <c r="B4" s="108" t="s">
        <v>12</v>
      </c>
      <c r="C4" s="127"/>
    </row>
    <row r="5" spans="2:17" s="105" customFormat="1" ht="21.95" customHeight="1">
      <c r="B5" s="109" t="s">
        <v>67</v>
      </c>
      <c r="C5" s="128" t="s">
        <v>68</v>
      </c>
      <c r="D5" s="148"/>
      <c r="E5" s="167"/>
      <c r="F5" s="185" t="s">
        <v>69</v>
      </c>
      <c r="G5" s="202" t="s">
        <v>71</v>
      </c>
      <c r="H5" s="128" t="s">
        <v>74</v>
      </c>
      <c r="I5" s="236" t="s">
        <v>4</v>
      </c>
      <c r="J5" s="248"/>
      <c r="K5" s="267"/>
      <c r="L5" s="285"/>
      <c r="M5" s="236" t="s">
        <v>15</v>
      </c>
      <c r="N5" s="309"/>
      <c r="O5" s="236" t="s">
        <v>23</v>
      </c>
      <c r="P5" s="267"/>
      <c r="Q5" s="309"/>
    </row>
    <row r="6" spans="2:17" s="105" customFormat="1" ht="21.95" customHeight="1">
      <c r="B6" s="110"/>
      <c r="C6" s="129"/>
      <c r="D6" s="149"/>
      <c r="E6" s="168"/>
      <c r="F6" s="186"/>
      <c r="G6" s="203"/>
      <c r="H6" s="129"/>
      <c r="I6" s="237" t="s">
        <v>24</v>
      </c>
      <c r="J6" s="249" t="s">
        <v>27</v>
      </c>
      <c r="K6" s="268" t="s">
        <v>28</v>
      </c>
      <c r="L6" s="286" t="s">
        <v>33</v>
      </c>
      <c r="M6" s="237" t="s">
        <v>35</v>
      </c>
      <c r="N6" s="310" t="s">
        <v>36</v>
      </c>
      <c r="O6" s="237" t="s">
        <v>35</v>
      </c>
      <c r="P6" s="321" t="s">
        <v>53</v>
      </c>
      <c r="Q6" s="310" t="s">
        <v>36</v>
      </c>
    </row>
    <row r="7" spans="2:17" ht="17.25" customHeight="1">
      <c r="B7" s="111" t="s">
        <v>76</v>
      </c>
      <c r="C7" s="130" t="s">
        <v>20</v>
      </c>
      <c r="D7" s="150"/>
      <c r="E7" s="169"/>
      <c r="F7" s="187" t="s">
        <v>77</v>
      </c>
      <c r="G7" s="204" t="s">
        <v>80</v>
      </c>
      <c r="H7" s="224" t="s">
        <v>9</v>
      </c>
      <c r="I7" s="238" t="s">
        <v>73</v>
      </c>
      <c r="J7" s="250"/>
      <c r="K7" s="269"/>
      <c r="L7" s="287">
        <f t="shared" ref="L7:L54" si="0">J7+K7</f>
        <v>0</v>
      </c>
      <c r="M7" s="298"/>
      <c r="N7" s="311" t="s">
        <v>75</v>
      </c>
      <c r="O7" s="298"/>
      <c r="P7" s="322"/>
      <c r="Q7" s="313"/>
    </row>
    <row r="8" spans="2:17" ht="17.25" customHeight="1">
      <c r="B8" s="112"/>
      <c r="C8" s="131"/>
      <c r="D8" s="151"/>
      <c r="E8" s="170"/>
      <c r="F8" s="187"/>
      <c r="G8" s="205"/>
      <c r="H8" s="225"/>
      <c r="I8" s="239" t="s">
        <v>82</v>
      </c>
      <c r="J8" s="251">
        <v>5</v>
      </c>
      <c r="K8" s="270">
        <v>4</v>
      </c>
      <c r="L8" s="288">
        <f t="shared" si="0"/>
        <v>9</v>
      </c>
      <c r="M8" s="299"/>
      <c r="N8" s="312"/>
      <c r="O8" s="299"/>
      <c r="P8" s="323"/>
      <c r="Q8" s="312"/>
    </row>
    <row r="9" spans="2:17" ht="17.25" customHeight="1">
      <c r="B9" s="113" t="s">
        <v>64</v>
      </c>
      <c r="C9" s="132" t="s">
        <v>44</v>
      </c>
      <c r="D9" s="152"/>
      <c r="E9" s="171"/>
      <c r="F9" s="187" t="s">
        <v>70</v>
      </c>
      <c r="G9" s="206" t="s">
        <v>83</v>
      </c>
      <c r="H9" s="136" t="s">
        <v>81</v>
      </c>
      <c r="I9" s="240" t="s">
        <v>84</v>
      </c>
      <c r="J9" s="252">
        <v>3</v>
      </c>
      <c r="K9" s="271">
        <v>3</v>
      </c>
      <c r="L9" s="288">
        <f t="shared" si="0"/>
        <v>6</v>
      </c>
      <c r="M9" s="300"/>
      <c r="N9" s="313" t="s">
        <v>87</v>
      </c>
      <c r="O9" s="300"/>
      <c r="P9" s="324"/>
      <c r="Q9" s="313"/>
    </row>
    <row r="10" spans="2:17" ht="17.25" customHeight="1">
      <c r="B10" s="112"/>
      <c r="C10" s="133"/>
      <c r="D10" s="153"/>
      <c r="E10" s="172"/>
      <c r="F10" s="187"/>
      <c r="G10" s="206"/>
      <c r="H10" s="136"/>
      <c r="I10" s="240" t="s">
        <v>30</v>
      </c>
      <c r="J10" s="251">
        <v>5</v>
      </c>
      <c r="K10" s="270">
        <v>4</v>
      </c>
      <c r="L10" s="288">
        <f t="shared" si="0"/>
        <v>9</v>
      </c>
      <c r="M10" s="299"/>
      <c r="N10" s="312"/>
      <c r="O10" s="299"/>
      <c r="P10" s="323"/>
      <c r="Q10" s="312"/>
    </row>
    <row r="11" spans="2:17" ht="17.25" customHeight="1">
      <c r="B11" s="113" t="s">
        <v>47</v>
      </c>
      <c r="C11" s="134" t="s">
        <v>29</v>
      </c>
      <c r="D11" s="154"/>
      <c r="E11" s="173"/>
      <c r="F11" s="187" t="s">
        <v>89</v>
      </c>
      <c r="G11" s="206" t="s">
        <v>18</v>
      </c>
      <c r="H11" s="136" t="s">
        <v>91</v>
      </c>
      <c r="I11" s="240" t="s">
        <v>84</v>
      </c>
      <c r="J11" s="252">
        <v>60</v>
      </c>
      <c r="K11" s="271">
        <v>21</v>
      </c>
      <c r="L11" s="288">
        <f t="shared" si="0"/>
        <v>81</v>
      </c>
      <c r="M11" s="300"/>
      <c r="N11" s="313" t="s">
        <v>87</v>
      </c>
      <c r="O11" s="300"/>
      <c r="P11" s="324"/>
      <c r="Q11" s="313"/>
    </row>
    <row r="12" spans="2:17" ht="17.25" customHeight="1">
      <c r="B12" s="112"/>
      <c r="C12" s="135"/>
      <c r="D12" s="155"/>
      <c r="E12" s="174"/>
      <c r="F12" s="187"/>
      <c r="G12" s="206"/>
      <c r="H12" s="136"/>
      <c r="I12" s="240" t="s">
        <v>30</v>
      </c>
      <c r="J12" s="251">
        <v>60</v>
      </c>
      <c r="K12" s="270">
        <v>21</v>
      </c>
      <c r="L12" s="288">
        <f t="shared" si="0"/>
        <v>81</v>
      </c>
      <c r="M12" s="299"/>
      <c r="N12" s="312"/>
      <c r="O12" s="299"/>
      <c r="P12" s="323"/>
      <c r="Q12" s="312"/>
    </row>
    <row r="13" spans="2:17" ht="17.25" customHeight="1">
      <c r="B13" s="113" t="s">
        <v>25</v>
      </c>
      <c r="C13" s="132" t="s">
        <v>93</v>
      </c>
      <c r="D13" s="152"/>
      <c r="E13" s="171"/>
      <c r="F13" s="187" t="s">
        <v>61</v>
      </c>
      <c r="G13" s="206" t="s">
        <v>37</v>
      </c>
      <c r="H13" s="136" t="s">
        <v>91</v>
      </c>
      <c r="I13" s="240" t="s">
        <v>84</v>
      </c>
      <c r="J13" s="252">
        <v>8</v>
      </c>
      <c r="K13" s="271">
        <v>4</v>
      </c>
      <c r="L13" s="288">
        <f t="shared" si="0"/>
        <v>12</v>
      </c>
      <c r="M13" s="300"/>
      <c r="N13" s="313" t="s">
        <v>87</v>
      </c>
      <c r="O13" s="300"/>
      <c r="P13" s="324"/>
      <c r="Q13" s="313"/>
    </row>
    <row r="14" spans="2:17" ht="17.25" customHeight="1">
      <c r="B14" s="112"/>
      <c r="C14" s="133"/>
      <c r="D14" s="153"/>
      <c r="E14" s="172"/>
      <c r="F14" s="187"/>
      <c r="G14" s="206"/>
      <c r="H14" s="136"/>
      <c r="I14" s="240" t="s">
        <v>30</v>
      </c>
      <c r="J14" s="251">
        <v>8</v>
      </c>
      <c r="K14" s="270">
        <v>4</v>
      </c>
      <c r="L14" s="288">
        <f t="shared" si="0"/>
        <v>12</v>
      </c>
      <c r="M14" s="299"/>
      <c r="N14" s="312"/>
      <c r="O14" s="299"/>
      <c r="P14" s="323"/>
      <c r="Q14" s="312"/>
    </row>
    <row r="15" spans="2:17" ht="17.25" customHeight="1">
      <c r="B15" s="113" t="s">
        <v>22</v>
      </c>
      <c r="C15" s="131"/>
      <c r="D15" s="151"/>
      <c r="E15" s="170"/>
      <c r="F15" s="187"/>
      <c r="G15" s="205"/>
      <c r="H15" s="225"/>
      <c r="I15" s="240" t="s">
        <v>84</v>
      </c>
      <c r="J15" s="252"/>
      <c r="K15" s="271"/>
      <c r="L15" s="288">
        <f t="shared" si="0"/>
        <v>0</v>
      </c>
      <c r="M15" s="300"/>
      <c r="N15" s="313"/>
      <c r="O15" s="300"/>
      <c r="P15" s="324"/>
      <c r="Q15" s="313" t="s">
        <v>87</v>
      </c>
    </row>
    <row r="16" spans="2:17" ht="17.25" customHeight="1">
      <c r="B16" s="112"/>
      <c r="C16" s="131"/>
      <c r="D16" s="151"/>
      <c r="E16" s="170"/>
      <c r="F16" s="187"/>
      <c r="G16" s="205"/>
      <c r="H16" s="225"/>
      <c r="I16" s="240" t="s">
        <v>30</v>
      </c>
      <c r="J16" s="251"/>
      <c r="K16" s="270"/>
      <c r="L16" s="288">
        <f t="shared" si="0"/>
        <v>0</v>
      </c>
      <c r="M16" s="299"/>
      <c r="N16" s="312"/>
      <c r="O16" s="299"/>
      <c r="P16" s="323"/>
      <c r="Q16" s="312"/>
    </row>
    <row r="17" spans="2:17" ht="17.25" customHeight="1">
      <c r="B17" s="113" t="s">
        <v>94</v>
      </c>
      <c r="C17" s="131"/>
      <c r="D17" s="151"/>
      <c r="E17" s="170"/>
      <c r="F17" s="187"/>
      <c r="G17" s="205"/>
      <c r="H17" s="225"/>
      <c r="I17" s="240" t="s">
        <v>84</v>
      </c>
      <c r="J17" s="252"/>
      <c r="K17" s="271"/>
      <c r="L17" s="288">
        <f t="shared" si="0"/>
        <v>0</v>
      </c>
      <c r="M17" s="300"/>
      <c r="N17" s="313"/>
      <c r="O17" s="300"/>
      <c r="P17" s="324"/>
      <c r="Q17" s="313" t="s">
        <v>87</v>
      </c>
    </row>
    <row r="18" spans="2:17" ht="17.25" customHeight="1">
      <c r="B18" s="112"/>
      <c r="C18" s="131"/>
      <c r="D18" s="151"/>
      <c r="E18" s="170"/>
      <c r="F18" s="187"/>
      <c r="G18" s="205"/>
      <c r="H18" s="225"/>
      <c r="I18" s="240" t="s">
        <v>30</v>
      </c>
      <c r="J18" s="251"/>
      <c r="K18" s="270"/>
      <c r="L18" s="288">
        <f t="shared" si="0"/>
        <v>0</v>
      </c>
      <c r="M18" s="299"/>
      <c r="N18" s="312"/>
      <c r="O18" s="299"/>
      <c r="P18" s="323"/>
      <c r="Q18" s="312"/>
    </row>
    <row r="19" spans="2:17" ht="17.25" customHeight="1">
      <c r="B19" s="113" t="s">
        <v>95</v>
      </c>
      <c r="C19" s="131"/>
      <c r="D19" s="151"/>
      <c r="E19" s="170"/>
      <c r="F19" s="187"/>
      <c r="G19" s="205"/>
      <c r="H19" s="225"/>
      <c r="I19" s="240" t="s">
        <v>84</v>
      </c>
      <c r="J19" s="252"/>
      <c r="K19" s="271"/>
      <c r="L19" s="288">
        <f t="shared" si="0"/>
        <v>0</v>
      </c>
      <c r="M19" s="300"/>
      <c r="N19" s="313"/>
      <c r="O19" s="300"/>
      <c r="P19" s="324"/>
      <c r="Q19" s="313" t="s">
        <v>87</v>
      </c>
    </row>
    <row r="20" spans="2:17" ht="17.25" customHeight="1">
      <c r="B20" s="112"/>
      <c r="C20" s="131"/>
      <c r="D20" s="151"/>
      <c r="E20" s="170"/>
      <c r="F20" s="187"/>
      <c r="G20" s="205"/>
      <c r="H20" s="225"/>
      <c r="I20" s="240" t="s">
        <v>30</v>
      </c>
      <c r="J20" s="251"/>
      <c r="K20" s="270"/>
      <c r="L20" s="288">
        <f t="shared" si="0"/>
        <v>0</v>
      </c>
      <c r="M20" s="299"/>
      <c r="N20" s="312"/>
      <c r="O20" s="299"/>
      <c r="P20" s="323"/>
      <c r="Q20" s="312"/>
    </row>
    <row r="21" spans="2:17" ht="17.25" customHeight="1">
      <c r="B21" s="113" t="s">
        <v>97</v>
      </c>
      <c r="C21" s="131"/>
      <c r="D21" s="151"/>
      <c r="E21" s="170"/>
      <c r="F21" s="187"/>
      <c r="G21" s="205"/>
      <c r="H21" s="225"/>
      <c r="I21" s="240" t="s">
        <v>84</v>
      </c>
      <c r="J21" s="252"/>
      <c r="K21" s="271"/>
      <c r="L21" s="288">
        <f t="shared" si="0"/>
        <v>0</v>
      </c>
      <c r="M21" s="300"/>
      <c r="N21" s="313"/>
      <c r="O21" s="300"/>
      <c r="P21" s="324"/>
      <c r="Q21" s="313" t="s">
        <v>87</v>
      </c>
    </row>
    <row r="22" spans="2:17" ht="17.25" customHeight="1">
      <c r="B22" s="112"/>
      <c r="C22" s="131"/>
      <c r="D22" s="151"/>
      <c r="E22" s="170"/>
      <c r="F22" s="187"/>
      <c r="G22" s="205"/>
      <c r="H22" s="225"/>
      <c r="I22" s="240" t="s">
        <v>30</v>
      </c>
      <c r="J22" s="251"/>
      <c r="K22" s="270"/>
      <c r="L22" s="288">
        <f t="shared" si="0"/>
        <v>0</v>
      </c>
      <c r="M22" s="299"/>
      <c r="N22" s="312"/>
      <c r="O22" s="299"/>
      <c r="P22" s="323"/>
      <c r="Q22" s="312"/>
    </row>
    <row r="23" spans="2:17" ht="17.25" customHeight="1">
      <c r="B23" s="113" t="s">
        <v>99</v>
      </c>
      <c r="C23" s="131" t="s">
        <v>20</v>
      </c>
      <c r="D23" s="151"/>
      <c r="E23" s="170"/>
      <c r="F23" s="187" t="s">
        <v>77</v>
      </c>
      <c r="G23" s="206" t="s">
        <v>101</v>
      </c>
      <c r="H23" s="136" t="s">
        <v>9</v>
      </c>
      <c r="I23" s="240" t="s">
        <v>84</v>
      </c>
      <c r="J23" s="252">
        <v>5</v>
      </c>
      <c r="K23" s="271">
        <v>4</v>
      </c>
      <c r="L23" s="288">
        <f t="shared" si="0"/>
        <v>9</v>
      </c>
      <c r="M23" s="300"/>
      <c r="N23" s="313" t="s">
        <v>87</v>
      </c>
      <c r="O23" s="300"/>
      <c r="P23" s="324"/>
      <c r="Q23" s="313"/>
    </row>
    <row r="24" spans="2:17" ht="17.25" customHeight="1">
      <c r="B24" s="112"/>
      <c r="C24" s="131"/>
      <c r="D24" s="151"/>
      <c r="E24" s="170"/>
      <c r="F24" s="187"/>
      <c r="G24" s="206"/>
      <c r="H24" s="136"/>
      <c r="I24" s="240" t="s">
        <v>30</v>
      </c>
      <c r="J24" s="251">
        <v>5</v>
      </c>
      <c r="K24" s="270">
        <v>4</v>
      </c>
      <c r="L24" s="288">
        <f t="shared" si="0"/>
        <v>9</v>
      </c>
      <c r="M24" s="299"/>
      <c r="N24" s="312"/>
      <c r="O24" s="299"/>
      <c r="P24" s="323"/>
      <c r="Q24" s="312"/>
    </row>
    <row r="25" spans="2:17" ht="17.25" customHeight="1">
      <c r="B25" s="113" t="s">
        <v>11</v>
      </c>
      <c r="C25" s="131"/>
      <c r="D25" s="151"/>
      <c r="E25" s="170"/>
      <c r="F25" s="187"/>
      <c r="G25" s="205"/>
      <c r="H25" s="225"/>
      <c r="I25" s="240" t="s">
        <v>84</v>
      </c>
      <c r="J25" s="252"/>
      <c r="K25" s="271"/>
      <c r="L25" s="288">
        <f t="shared" si="0"/>
        <v>0</v>
      </c>
      <c r="M25" s="300"/>
      <c r="N25" s="313"/>
      <c r="O25" s="300"/>
      <c r="P25" s="324"/>
      <c r="Q25" s="313" t="s">
        <v>87</v>
      </c>
    </row>
    <row r="26" spans="2:17" ht="17.25" customHeight="1">
      <c r="B26" s="112"/>
      <c r="C26" s="131"/>
      <c r="D26" s="151"/>
      <c r="E26" s="170"/>
      <c r="F26" s="187"/>
      <c r="G26" s="205"/>
      <c r="H26" s="225"/>
      <c r="I26" s="240" t="s">
        <v>30</v>
      </c>
      <c r="J26" s="251"/>
      <c r="K26" s="270"/>
      <c r="L26" s="288">
        <f t="shared" si="0"/>
        <v>0</v>
      </c>
      <c r="M26" s="299"/>
      <c r="N26" s="312"/>
      <c r="O26" s="299"/>
      <c r="P26" s="323"/>
      <c r="Q26" s="312"/>
    </row>
    <row r="27" spans="2:17" ht="17.25" customHeight="1">
      <c r="B27" s="113" t="s">
        <v>102</v>
      </c>
      <c r="C27" s="131"/>
      <c r="D27" s="151"/>
      <c r="E27" s="170"/>
      <c r="F27" s="187"/>
      <c r="G27" s="205"/>
      <c r="H27" s="225"/>
      <c r="I27" s="240" t="s">
        <v>84</v>
      </c>
      <c r="J27" s="252"/>
      <c r="K27" s="271"/>
      <c r="L27" s="288">
        <f t="shared" si="0"/>
        <v>0</v>
      </c>
      <c r="M27" s="300"/>
      <c r="N27" s="313"/>
      <c r="O27" s="300"/>
      <c r="P27" s="324"/>
      <c r="Q27" s="313" t="s">
        <v>87</v>
      </c>
    </row>
    <row r="28" spans="2:17" ht="17.25" customHeight="1">
      <c r="B28" s="112"/>
      <c r="C28" s="131"/>
      <c r="D28" s="151"/>
      <c r="E28" s="170"/>
      <c r="F28" s="187"/>
      <c r="G28" s="205"/>
      <c r="H28" s="225"/>
      <c r="I28" s="240" t="s">
        <v>30</v>
      </c>
      <c r="J28" s="251"/>
      <c r="K28" s="270"/>
      <c r="L28" s="288">
        <f t="shared" si="0"/>
        <v>0</v>
      </c>
      <c r="M28" s="299"/>
      <c r="N28" s="312"/>
      <c r="O28" s="299"/>
      <c r="P28" s="323"/>
      <c r="Q28" s="312"/>
    </row>
    <row r="29" spans="2:17" ht="17.25" customHeight="1">
      <c r="B29" s="113" t="s">
        <v>104</v>
      </c>
      <c r="C29" s="131"/>
      <c r="D29" s="151"/>
      <c r="E29" s="170"/>
      <c r="F29" s="187"/>
      <c r="G29" s="205"/>
      <c r="H29" s="225"/>
      <c r="I29" s="240" t="s">
        <v>84</v>
      </c>
      <c r="J29" s="252"/>
      <c r="K29" s="271"/>
      <c r="L29" s="288">
        <f t="shared" si="0"/>
        <v>0</v>
      </c>
      <c r="M29" s="300"/>
      <c r="N29" s="313"/>
      <c r="O29" s="300"/>
      <c r="P29" s="324"/>
      <c r="Q29" s="313" t="s">
        <v>87</v>
      </c>
    </row>
    <row r="30" spans="2:17" ht="17.25" customHeight="1">
      <c r="B30" s="112"/>
      <c r="C30" s="131"/>
      <c r="D30" s="151"/>
      <c r="E30" s="170"/>
      <c r="F30" s="187"/>
      <c r="G30" s="205"/>
      <c r="H30" s="225"/>
      <c r="I30" s="240" t="s">
        <v>30</v>
      </c>
      <c r="J30" s="251"/>
      <c r="K30" s="270"/>
      <c r="L30" s="288">
        <f t="shared" si="0"/>
        <v>0</v>
      </c>
      <c r="M30" s="299"/>
      <c r="N30" s="312"/>
      <c r="O30" s="299"/>
      <c r="P30" s="323"/>
      <c r="Q30" s="312"/>
    </row>
    <row r="31" spans="2:17" ht="17.25" customHeight="1">
      <c r="B31" s="114" t="s">
        <v>108</v>
      </c>
      <c r="C31" s="131"/>
      <c r="D31" s="151"/>
      <c r="E31" s="170"/>
      <c r="F31" s="187"/>
      <c r="G31" s="206"/>
      <c r="H31" s="136"/>
      <c r="I31" s="240" t="s">
        <v>84</v>
      </c>
      <c r="J31" s="252"/>
      <c r="K31" s="271"/>
      <c r="L31" s="288">
        <f t="shared" si="0"/>
        <v>0</v>
      </c>
      <c r="M31" s="300"/>
      <c r="N31" s="313"/>
      <c r="O31" s="300"/>
      <c r="P31" s="324"/>
      <c r="Q31" s="313" t="s">
        <v>87</v>
      </c>
    </row>
    <row r="32" spans="2:17" ht="17.25" customHeight="1">
      <c r="B32" s="115"/>
      <c r="C32" s="134"/>
      <c r="D32" s="154"/>
      <c r="E32" s="173"/>
      <c r="F32" s="188"/>
      <c r="G32" s="207"/>
      <c r="H32" s="132"/>
      <c r="I32" s="240" t="s">
        <v>30</v>
      </c>
      <c r="J32" s="253"/>
      <c r="K32" s="272"/>
      <c r="L32" s="289">
        <f t="shared" si="0"/>
        <v>0</v>
      </c>
      <c r="M32" s="301"/>
      <c r="N32" s="314"/>
      <c r="O32" s="301"/>
      <c r="P32" s="325"/>
      <c r="Q32" s="312"/>
    </row>
    <row r="33" spans="2:17" ht="17.25" customHeight="1">
      <c r="B33" s="113" t="s">
        <v>110</v>
      </c>
      <c r="C33" s="131"/>
      <c r="D33" s="151"/>
      <c r="E33" s="170"/>
      <c r="F33" s="187"/>
      <c r="G33" s="205"/>
      <c r="H33" s="225"/>
      <c r="I33" s="240" t="s">
        <v>84</v>
      </c>
      <c r="J33" s="252"/>
      <c r="K33" s="271"/>
      <c r="L33" s="288">
        <f t="shared" si="0"/>
        <v>0</v>
      </c>
      <c r="M33" s="300"/>
      <c r="N33" s="313"/>
      <c r="O33" s="300"/>
      <c r="P33" s="324"/>
      <c r="Q33" s="313" t="s">
        <v>87</v>
      </c>
    </row>
    <row r="34" spans="2:17" ht="17.25" customHeight="1">
      <c r="B34" s="112"/>
      <c r="C34" s="131"/>
      <c r="D34" s="151"/>
      <c r="E34" s="170"/>
      <c r="F34" s="187"/>
      <c r="G34" s="205"/>
      <c r="H34" s="225"/>
      <c r="I34" s="240" t="s">
        <v>30</v>
      </c>
      <c r="J34" s="251"/>
      <c r="K34" s="270"/>
      <c r="L34" s="288">
        <f t="shared" si="0"/>
        <v>0</v>
      </c>
      <c r="M34" s="299"/>
      <c r="N34" s="312"/>
      <c r="O34" s="299"/>
      <c r="P34" s="323"/>
      <c r="Q34" s="312"/>
    </row>
    <row r="35" spans="2:17" ht="17.25" customHeight="1">
      <c r="B35" s="114" t="s">
        <v>111</v>
      </c>
      <c r="C35" s="131"/>
      <c r="D35" s="151"/>
      <c r="E35" s="170"/>
      <c r="F35" s="187"/>
      <c r="G35" s="206"/>
      <c r="H35" s="136"/>
      <c r="I35" s="240" t="s">
        <v>84</v>
      </c>
      <c r="J35" s="252"/>
      <c r="K35" s="271"/>
      <c r="L35" s="288">
        <f t="shared" si="0"/>
        <v>0</v>
      </c>
      <c r="M35" s="300"/>
      <c r="N35" s="313"/>
      <c r="O35" s="300"/>
      <c r="P35" s="324"/>
      <c r="Q35" s="313" t="s">
        <v>87</v>
      </c>
    </row>
    <row r="36" spans="2:17" ht="17.25" customHeight="1">
      <c r="B36" s="114"/>
      <c r="C36" s="131"/>
      <c r="D36" s="151"/>
      <c r="E36" s="170"/>
      <c r="F36" s="187"/>
      <c r="G36" s="206"/>
      <c r="H36" s="136"/>
      <c r="I36" s="240" t="s">
        <v>30</v>
      </c>
      <c r="J36" s="251"/>
      <c r="K36" s="270"/>
      <c r="L36" s="288">
        <f t="shared" si="0"/>
        <v>0</v>
      </c>
      <c r="M36" s="299"/>
      <c r="N36" s="312"/>
      <c r="O36" s="299"/>
      <c r="P36" s="323"/>
      <c r="Q36" s="312"/>
    </row>
    <row r="37" spans="2:17" ht="17.25" customHeight="1">
      <c r="B37" s="113" t="s">
        <v>112</v>
      </c>
      <c r="C37" s="131"/>
      <c r="D37" s="151"/>
      <c r="E37" s="170"/>
      <c r="F37" s="187"/>
      <c r="G37" s="205"/>
      <c r="H37" s="225"/>
      <c r="I37" s="240" t="s">
        <v>84</v>
      </c>
      <c r="J37" s="252"/>
      <c r="K37" s="271"/>
      <c r="L37" s="288">
        <f t="shared" si="0"/>
        <v>0</v>
      </c>
      <c r="M37" s="300"/>
      <c r="N37" s="313"/>
      <c r="O37" s="300"/>
      <c r="P37" s="324"/>
      <c r="Q37" s="313" t="s">
        <v>87</v>
      </c>
    </row>
    <row r="38" spans="2:17" ht="17.25" customHeight="1">
      <c r="B38" s="112"/>
      <c r="C38" s="131"/>
      <c r="D38" s="151"/>
      <c r="E38" s="170"/>
      <c r="F38" s="187"/>
      <c r="G38" s="205"/>
      <c r="H38" s="225"/>
      <c r="I38" s="240" t="s">
        <v>30</v>
      </c>
      <c r="J38" s="251"/>
      <c r="K38" s="270"/>
      <c r="L38" s="288">
        <f t="shared" si="0"/>
        <v>0</v>
      </c>
      <c r="M38" s="299"/>
      <c r="N38" s="312"/>
      <c r="O38" s="299"/>
      <c r="P38" s="323"/>
      <c r="Q38" s="312"/>
    </row>
    <row r="39" spans="2:17" ht="17.25" customHeight="1">
      <c r="B39" s="114" t="s">
        <v>113</v>
      </c>
      <c r="C39" s="131"/>
      <c r="D39" s="151"/>
      <c r="E39" s="170"/>
      <c r="F39" s="187"/>
      <c r="G39" s="206"/>
      <c r="H39" s="136"/>
      <c r="I39" s="240" t="s">
        <v>84</v>
      </c>
      <c r="J39" s="252"/>
      <c r="K39" s="271"/>
      <c r="L39" s="288">
        <f t="shared" si="0"/>
        <v>0</v>
      </c>
      <c r="M39" s="300"/>
      <c r="N39" s="313"/>
      <c r="O39" s="300"/>
      <c r="P39" s="324"/>
      <c r="Q39" s="313" t="s">
        <v>87</v>
      </c>
    </row>
    <row r="40" spans="2:17" ht="17.25" customHeight="1">
      <c r="B40" s="114"/>
      <c r="C40" s="131"/>
      <c r="D40" s="151"/>
      <c r="E40" s="170"/>
      <c r="F40" s="187"/>
      <c r="G40" s="206"/>
      <c r="H40" s="136"/>
      <c r="I40" s="240" t="s">
        <v>30</v>
      </c>
      <c r="J40" s="251"/>
      <c r="K40" s="270"/>
      <c r="L40" s="288">
        <f t="shared" si="0"/>
        <v>0</v>
      </c>
      <c r="M40" s="299"/>
      <c r="N40" s="312"/>
      <c r="O40" s="299"/>
      <c r="P40" s="323"/>
      <c r="Q40" s="312"/>
    </row>
    <row r="41" spans="2:17" ht="17.25" customHeight="1">
      <c r="B41" s="114" t="s">
        <v>46</v>
      </c>
      <c r="C41" s="131"/>
      <c r="D41" s="151"/>
      <c r="E41" s="170"/>
      <c r="F41" s="187"/>
      <c r="G41" s="206"/>
      <c r="H41" s="136"/>
      <c r="I41" s="240" t="s">
        <v>84</v>
      </c>
      <c r="J41" s="252"/>
      <c r="K41" s="271"/>
      <c r="L41" s="288">
        <f t="shared" si="0"/>
        <v>0</v>
      </c>
      <c r="M41" s="300"/>
      <c r="N41" s="313"/>
      <c r="O41" s="300"/>
      <c r="P41" s="324"/>
      <c r="Q41" s="313" t="s">
        <v>87</v>
      </c>
    </row>
    <row r="42" spans="2:17" ht="17.25" customHeight="1">
      <c r="B42" s="114"/>
      <c r="C42" s="131"/>
      <c r="D42" s="151"/>
      <c r="E42" s="170"/>
      <c r="F42" s="187"/>
      <c r="G42" s="206"/>
      <c r="H42" s="136"/>
      <c r="I42" s="240" t="s">
        <v>30</v>
      </c>
      <c r="J42" s="251"/>
      <c r="K42" s="270"/>
      <c r="L42" s="288">
        <f t="shared" si="0"/>
        <v>0</v>
      </c>
      <c r="M42" s="299"/>
      <c r="N42" s="312"/>
      <c r="O42" s="299"/>
      <c r="P42" s="323"/>
      <c r="Q42" s="312"/>
    </row>
    <row r="43" spans="2:17" ht="17.25" customHeight="1">
      <c r="B43" s="114" t="s">
        <v>115</v>
      </c>
      <c r="C43" s="131" t="s">
        <v>118</v>
      </c>
      <c r="D43" s="151"/>
      <c r="E43" s="170"/>
      <c r="F43" s="187" t="s">
        <v>121</v>
      </c>
      <c r="G43" s="206" t="s">
        <v>39</v>
      </c>
      <c r="H43" s="136" t="s">
        <v>9</v>
      </c>
      <c r="I43" s="240" t="s">
        <v>84</v>
      </c>
      <c r="J43" s="252">
        <v>25</v>
      </c>
      <c r="K43" s="271">
        <v>12</v>
      </c>
      <c r="L43" s="288">
        <f t="shared" si="0"/>
        <v>37</v>
      </c>
      <c r="M43" s="300"/>
      <c r="N43" s="313" t="s">
        <v>87</v>
      </c>
      <c r="O43" s="300"/>
      <c r="P43" s="324"/>
      <c r="Q43" s="313"/>
    </row>
    <row r="44" spans="2:17" ht="17.25" customHeight="1">
      <c r="B44" s="114"/>
      <c r="C44" s="131"/>
      <c r="D44" s="151"/>
      <c r="E44" s="170"/>
      <c r="F44" s="187"/>
      <c r="G44" s="206"/>
      <c r="H44" s="136"/>
      <c r="I44" s="240" t="s">
        <v>30</v>
      </c>
      <c r="J44" s="251">
        <v>30</v>
      </c>
      <c r="K44" s="270">
        <v>14</v>
      </c>
      <c r="L44" s="288">
        <f t="shared" si="0"/>
        <v>44</v>
      </c>
      <c r="M44" s="299"/>
      <c r="N44" s="312"/>
      <c r="O44" s="299"/>
      <c r="P44" s="323"/>
      <c r="Q44" s="312"/>
    </row>
    <row r="45" spans="2:17" ht="17.25" customHeight="1">
      <c r="B45" s="113" t="s">
        <v>122</v>
      </c>
      <c r="C45" s="131"/>
      <c r="D45" s="151"/>
      <c r="E45" s="170"/>
      <c r="F45" s="187"/>
      <c r="G45" s="205"/>
      <c r="H45" s="225"/>
      <c r="I45" s="240" t="s">
        <v>84</v>
      </c>
      <c r="J45" s="252"/>
      <c r="K45" s="271"/>
      <c r="L45" s="288">
        <f t="shared" si="0"/>
        <v>0</v>
      </c>
      <c r="M45" s="300"/>
      <c r="N45" s="313"/>
      <c r="O45" s="300"/>
      <c r="P45" s="324"/>
      <c r="Q45" s="313" t="s">
        <v>87</v>
      </c>
    </row>
    <row r="46" spans="2:17" ht="17.25" customHeight="1">
      <c r="B46" s="112"/>
      <c r="C46" s="131"/>
      <c r="D46" s="151"/>
      <c r="E46" s="170"/>
      <c r="F46" s="187"/>
      <c r="G46" s="205"/>
      <c r="H46" s="225"/>
      <c r="I46" s="240" t="s">
        <v>30</v>
      </c>
      <c r="J46" s="251"/>
      <c r="K46" s="270"/>
      <c r="L46" s="288">
        <f t="shared" si="0"/>
        <v>0</v>
      </c>
      <c r="M46" s="299"/>
      <c r="N46" s="312"/>
      <c r="O46" s="299"/>
      <c r="P46" s="323"/>
      <c r="Q46" s="312"/>
    </row>
    <row r="47" spans="2:17" ht="17.25" customHeight="1">
      <c r="B47" s="114" t="s">
        <v>124</v>
      </c>
      <c r="C47" s="131"/>
      <c r="D47" s="151"/>
      <c r="E47" s="170"/>
      <c r="F47" s="187"/>
      <c r="G47" s="206"/>
      <c r="H47" s="136"/>
      <c r="I47" s="240" t="s">
        <v>84</v>
      </c>
      <c r="J47" s="252"/>
      <c r="K47" s="271"/>
      <c r="L47" s="288">
        <f t="shared" si="0"/>
        <v>0</v>
      </c>
      <c r="M47" s="300"/>
      <c r="N47" s="313"/>
      <c r="O47" s="300"/>
      <c r="P47" s="324"/>
      <c r="Q47" s="313" t="s">
        <v>87</v>
      </c>
    </row>
    <row r="48" spans="2:17" ht="17.25" customHeight="1">
      <c r="B48" s="114"/>
      <c r="C48" s="131"/>
      <c r="D48" s="151"/>
      <c r="E48" s="170"/>
      <c r="F48" s="187"/>
      <c r="G48" s="206"/>
      <c r="H48" s="136"/>
      <c r="I48" s="240" t="s">
        <v>30</v>
      </c>
      <c r="J48" s="251"/>
      <c r="K48" s="270"/>
      <c r="L48" s="288">
        <f t="shared" si="0"/>
        <v>0</v>
      </c>
      <c r="M48" s="299"/>
      <c r="N48" s="312"/>
      <c r="O48" s="299"/>
      <c r="P48" s="323"/>
      <c r="Q48" s="312"/>
    </row>
    <row r="49" spans="2:17" ht="17.25" customHeight="1">
      <c r="B49" s="113" t="s">
        <v>125</v>
      </c>
      <c r="C49" s="131"/>
      <c r="D49" s="151"/>
      <c r="E49" s="170"/>
      <c r="F49" s="187"/>
      <c r="G49" s="205"/>
      <c r="H49" s="225"/>
      <c r="I49" s="240" t="s">
        <v>84</v>
      </c>
      <c r="J49" s="252"/>
      <c r="K49" s="271"/>
      <c r="L49" s="288">
        <f t="shared" si="0"/>
        <v>0</v>
      </c>
      <c r="M49" s="300"/>
      <c r="N49" s="313"/>
      <c r="O49" s="300"/>
      <c r="P49" s="324"/>
      <c r="Q49" s="313" t="s">
        <v>87</v>
      </c>
    </row>
    <row r="50" spans="2:17" ht="17.25" customHeight="1">
      <c r="B50" s="112"/>
      <c r="C50" s="131"/>
      <c r="D50" s="151"/>
      <c r="E50" s="170"/>
      <c r="F50" s="187"/>
      <c r="G50" s="205"/>
      <c r="H50" s="225"/>
      <c r="I50" s="240" t="s">
        <v>30</v>
      </c>
      <c r="J50" s="251"/>
      <c r="K50" s="270"/>
      <c r="L50" s="288">
        <f t="shared" si="0"/>
        <v>0</v>
      </c>
      <c r="M50" s="299"/>
      <c r="N50" s="312"/>
      <c r="O50" s="299"/>
      <c r="P50" s="323"/>
      <c r="Q50" s="312"/>
    </row>
    <row r="51" spans="2:17" ht="17.25" customHeight="1">
      <c r="B51" s="113" t="s">
        <v>127</v>
      </c>
      <c r="C51" s="136" t="s">
        <v>128</v>
      </c>
      <c r="D51" s="156"/>
      <c r="E51" s="175"/>
      <c r="F51" s="187" t="s">
        <v>70</v>
      </c>
      <c r="G51" s="206" t="s">
        <v>86</v>
      </c>
      <c r="H51" s="136" t="s">
        <v>86</v>
      </c>
      <c r="I51" s="240" t="s">
        <v>84</v>
      </c>
      <c r="J51" s="252">
        <v>12</v>
      </c>
      <c r="K51" s="271">
        <v>4</v>
      </c>
      <c r="L51" s="288">
        <f t="shared" si="0"/>
        <v>16</v>
      </c>
      <c r="M51" s="300"/>
      <c r="N51" s="313" t="s">
        <v>87</v>
      </c>
      <c r="O51" s="300"/>
      <c r="P51" s="324"/>
      <c r="Q51" s="313"/>
    </row>
    <row r="52" spans="2:17" ht="17.25" customHeight="1">
      <c r="B52" s="112"/>
      <c r="C52" s="136"/>
      <c r="D52" s="156"/>
      <c r="E52" s="175"/>
      <c r="F52" s="187"/>
      <c r="G52" s="206"/>
      <c r="H52" s="136"/>
      <c r="I52" s="240" t="s">
        <v>30</v>
      </c>
      <c r="J52" s="251">
        <v>12</v>
      </c>
      <c r="K52" s="270">
        <v>4</v>
      </c>
      <c r="L52" s="288">
        <f t="shared" si="0"/>
        <v>16</v>
      </c>
      <c r="M52" s="299"/>
      <c r="N52" s="312"/>
      <c r="O52" s="299"/>
      <c r="P52" s="323"/>
      <c r="Q52" s="312"/>
    </row>
    <row r="53" spans="2:17" ht="17.25" customHeight="1">
      <c r="B53" s="114" t="s">
        <v>129</v>
      </c>
      <c r="C53" s="131" t="s">
        <v>130</v>
      </c>
      <c r="D53" s="151"/>
      <c r="E53" s="170"/>
      <c r="F53" s="187" t="s">
        <v>131</v>
      </c>
      <c r="G53" s="206" t="s">
        <v>132</v>
      </c>
      <c r="H53" s="136" t="s">
        <v>38</v>
      </c>
      <c r="I53" s="240" t="s">
        <v>84</v>
      </c>
      <c r="J53" s="252"/>
      <c r="K53" s="271"/>
      <c r="L53" s="288">
        <f t="shared" si="0"/>
        <v>0</v>
      </c>
      <c r="M53" s="300"/>
      <c r="N53" s="313" t="s">
        <v>75</v>
      </c>
      <c r="O53" s="300"/>
      <c r="P53" s="324"/>
      <c r="Q53" s="313"/>
    </row>
    <row r="54" spans="2:17" ht="17.25" customHeight="1">
      <c r="B54" s="114"/>
      <c r="C54" s="131"/>
      <c r="D54" s="151"/>
      <c r="E54" s="170"/>
      <c r="F54" s="187"/>
      <c r="G54" s="206"/>
      <c r="H54" s="136"/>
      <c r="I54" s="241" t="s">
        <v>30</v>
      </c>
      <c r="J54" s="254">
        <v>10</v>
      </c>
      <c r="K54" s="273">
        <v>2</v>
      </c>
      <c r="L54" s="290">
        <f t="shared" si="0"/>
        <v>12</v>
      </c>
      <c r="M54" s="299"/>
      <c r="N54" s="312"/>
      <c r="O54" s="299"/>
      <c r="P54" s="323"/>
      <c r="Q54" s="312"/>
    </row>
    <row r="55" spans="2:17" ht="17.25" customHeight="1">
      <c r="B55" s="116" t="s">
        <v>134</v>
      </c>
      <c r="C55" s="31">
        <f>COUNTA(C7:E54)</f>
        <v>8</v>
      </c>
      <c r="D55" s="39"/>
      <c r="E55" s="42"/>
      <c r="F55" s="189">
        <v>0</v>
      </c>
      <c r="G55" s="208"/>
      <c r="H55" s="226"/>
      <c r="I55" s="238" t="s">
        <v>84</v>
      </c>
      <c r="J55" s="57">
        <f t="shared" ref="J55:L56" si="1">SUM(J7,J9,J11,J13,J15,J17,J19,J21,J23,J25,J27,J29,J31,J33,J35,J37,J39,J41,J43,J45,J47,J49,J51,J53,)</f>
        <v>113</v>
      </c>
      <c r="K55" s="66">
        <f t="shared" si="1"/>
        <v>48</v>
      </c>
      <c r="L55" s="76">
        <f t="shared" si="1"/>
        <v>161</v>
      </c>
      <c r="M55" s="29">
        <f>COUNTA(M7:M54)</f>
        <v>0</v>
      </c>
      <c r="N55" s="83">
        <f>COUNTA(N7:N54)</f>
        <v>8</v>
      </c>
      <c r="O55" s="31">
        <f>COUNTA(O7:O54)</f>
        <v>0</v>
      </c>
      <c r="P55" s="326">
        <f>COUNTA(P7:P54)</f>
        <v>0</v>
      </c>
      <c r="Q55" s="86">
        <f>COUNTA(Q7:Q54)</f>
        <v>16</v>
      </c>
    </row>
    <row r="56" spans="2:17" ht="17.25" customHeight="1">
      <c r="B56" s="117"/>
      <c r="C56" s="32"/>
      <c r="D56" s="40"/>
      <c r="E56" s="87"/>
      <c r="F56" s="190"/>
      <c r="G56" s="209"/>
      <c r="H56" s="227"/>
      <c r="I56" s="242" t="s">
        <v>30</v>
      </c>
      <c r="J56" s="53">
        <f t="shared" si="1"/>
        <v>135</v>
      </c>
      <c r="K56" s="62">
        <f t="shared" si="1"/>
        <v>57</v>
      </c>
      <c r="L56" s="72">
        <f t="shared" si="1"/>
        <v>192</v>
      </c>
      <c r="M56" s="30"/>
      <c r="N56" s="84"/>
      <c r="O56" s="32"/>
      <c r="P56" s="40"/>
      <c r="Q56" s="87"/>
    </row>
    <row r="57" spans="2:17" ht="17.25" customHeight="1">
      <c r="B57" s="118"/>
      <c r="C57" s="137"/>
      <c r="D57" s="157"/>
      <c r="E57" s="157"/>
      <c r="F57" s="157"/>
      <c r="G57" s="210"/>
      <c r="H57" s="228"/>
      <c r="I57" s="157"/>
      <c r="J57" s="255"/>
      <c r="K57" s="255"/>
      <c r="L57" s="255"/>
      <c r="M57" s="157"/>
      <c r="N57" s="157"/>
      <c r="O57" s="157"/>
      <c r="P57" s="157"/>
      <c r="Q57" s="157"/>
    </row>
    <row r="58" spans="2:17" ht="21.95" customHeight="1">
      <c r="B58" s="108" t="s">
        <v>135</v>
      </c>
      <c r="C58" s="127"/>
      <c r="P58" s="327"/>
      <c r="Q58" s="336"/>
    </row>
    <row r="59" spans="2:17" s="105" customFormat="1" ht="21.95" customHeight="1">
      <c r="B59" s="109" t="s">
        <v>67</v>
      </c>
      <c r="C59" s="128" t="s">
        <v>68</v>
      </c>
      <c r="D59" s="148"/>
      <c r="E59" s="167"/>
      <c r="F59" s="185" t="s">
        <v>69</v>
      </c>
      <c r="G59" s="202" t="s">
        <v>71</v>
      </c>
      <c r="H59" s="128" t="s">
        <v>74</v>
      </c>
      <c r="I59" s="236" t="s">
        <v>4</v>
      </c>
      <c r="J59" s="248"/>
      <c r="K59" s="267"/>
      <c r="L59" s="285"/>
      <c r="M59" s="236" t="s">
        <v>15</v>
      </c>
      <c r="N59" s="309"/>
      <c r="O59" s="236" t="s">
        <v>23</v>
      </c>
      <c r="P59" s="267"/>
      <c r="Q59" s="309"/>
    </row>
    <row r="60" spans="2:17" s="105" customFormat="1" ht="21.95" customHeight="1">
      <c r="B60" s="110"/>
      <c r="C60" s="129"/>
      <c r="D60" s="149"/>
      <c r="E60" s="168"/>
      <c r="F60" s="186"/>
      <c r="G60" s="203"/>
      <c r="H60" s="129"/>
      <c r="I60" s="237" t="s">
        <v>24</v>
      </c>
      <c r="J60" s="249" t="s">
        <v>27</v>
      </c>
      <c r="K60" s="268" t="s">
        <v>28</v>
      </c>
      <c r="L60" s="286" t="s">
        <v>33</v>
      </c>
      <c r="M60" s="237" t="s">
        <v>35</v>
      </c>
      <c r="N60" s="310" t="s">
        <v>36</v>
      </c>
      <c r="O60" s="237" t="s">
        <v>35</v>
      </c>
      <c r="P60" s="321" t="s">
        <v>53</v>
      </c>
      <c r="Q60" s="310" t="s">
        <v>36</v>
      </c>
    </row>
    <row r="61" spans="2:17" ht="21.95" customHeight="1">
      <c r="B61" s="114" t="s">
        <v>21</v>
      </c>
      <c r="C61" s="136"/>
      <c r="D61" s="156"/>
      <c r="E61" s="175"/>
      <c r="F61" s="187"/>
      <c r="G61" s="206"/>
      <c r="H61" s="229"/>
      <c r="I61" s="239" t="s">
        <v>84</v>
      </c>
      <c r="J61" s="252"/>
      <c r="K61" s="271"/>
      <c r="L61" s="288">
        <f t="shared" ref="L61:L76" si="2">J61+K61</f>
        <v>0</v>
      </c>
      <c r="M61" s="300"/>
      <c r="N61" s="313"/>
      <c r="O61" s="300"/>
      <c r="P61" s="324"/>
      <c r="Q61" s="313" t="s">
        <v>87</v>
      </c>
    </row>
    <row r="62" spans="2:17" ht="21.95" customHeight="1">
      <c r="B62" s="114"/>
      <c r="C62" s="136"/>
      <c r="D62" s="156"/>
      <c r="E62" s="175"/>
      <c r="F62" s="187"/>
      <c r="G62" s="206"/>
      <c r="H62" s="229"/>
      <c r="I62" s="239" t="s">
        <v>30</v>
      </c>
      <c r="J62" s="251"/>
      <c r="K62" s="270"/>
      <c r="L62" s="288">
        <f t="shared" si="2"/>
        <v>0</v>
      </c>
      <c r="M62" s="299"/>
      <c r="N62" s="312"/>
      <c r="O62" s="301"/>
      <c r="P62" s="325"/>
      <c r="Q62" s="312"/>
    </row>
    <row r="63" spans="2:17" ht="21.95" customHeight="1">
      <c r="B63" s="114" t="s">
        <v>136</v>
      </c>
      <c r="C63" s="136" t="s">
        <v>138</v>
      </c>
      <c r="D63" s="156"/>
      <c r="E63" s="175"/>
      <c r="F63" s="187" t="s">
        <v>140</v>
      </c>
      <c r="G63" s="206" t="s">
        <v>65</v>
      </c>
      <c r="H63" s="229" t="s">
        <v>141</v>
      </c>
      <c r="I63" s="239" t="s">
        <v>84</v>
      </c>
      <c r="J63" s="252">
        <v>4</v>
      </c>
      <c r="K63" s="271">
        <v>40</v>
      </c>
      <c r="L63" s="288">
        <f t="shared" si="2"/>
        <v>44</v>
      </c>
      <c r="M63" s="300"/>
      <c r="N63" s="313" t="s">
        <v>87</v>
      </c>
      <c r="O63" s="300"/>
      <c r="P63" s="324"/>
      <c r="Q63" s="313"/>
    </row>
    <row r="64" spans="2:17" ht="30.75" customHeight="1">
      <c r="B64" s="114"/>
      <c r="C64" s="136"/>
      <c r="D64" s="156"/>
      <c r="E64" s="175"/>
      <c r="F64" s="187"/>
      <c r="G64" s="206"/>
      <c r="H64" s="229"/>
      <c r="I64" s="239" t="s">
        <v>30</v>
      </c>
      <c r="J64" s="251">
        <v>5</v>
      </c>
      <c r="K64" s="270">
        <v>31</v>
      </c>
      <c r="L64" s="288">
        <f t="shared" si="2"/>
        <v>36</v>
      </c>
      <c r="M64" s="299"/>
      <c r="N64" s="312"/>
      <c r="O64" s="299"/>
      <c r="P64" s="323"/>
      <c r="Q64" s="312"/>
    </row>
    <row r="65" spans="2:17" ht="21.95" customHeight="1">
      <c r="B65" s="114" t="s">
        <v>142</v>
      </c>
      <c r="C65" s="136"/>
      <c r="D65" s="156"/>
      <c r="E65" s="175"/>
      <c r="F65" s="187"/>
      <c r="G65" s="206"/>
      <c r="H65" s="229"/>
      <c r="I65" s="239" t="s">
        <v>84</v>
      </c>
      <c r="J65" s="252"/>
      <c r="K65" s="271"/>
      <c r="L65" s="288">
        <f t="shared" si="2"/>
        <v>0</v>
      </c>
      <c r="M65" s="300"/>
      <c r="N65" s="313"/>
      <c r="O65" s="300"/>
      <c r="P65" s="324"/>
      <c r="Q65" s="313" t="s">
        <v>87</v>
      </c>
    </row>
    <row r="66" spans="2:17" ht="21.95" customHeight="1">
      <c r="B66" s="114"/>
      <c r="C66" s="136"/>
      <c r="D66" s="156"/>
      <c r="E66" s="175"/>
      <c r="F66" s="187"/>
      <c r="G66" s="206"/>
      <c r="H66" s="229"/>
      <c r="I66" s="239" t="s">
        <v>30</v>
      </c>
      <c r="J66" s="251"/>
      <c r="K66" s="270"/>
      <c r="L66" s="288">
        <f t="shared" si="2"/>
        <v>0</v>
      </c>
      <c r="M66" s="299"/>
      <c r="N66" s="312"/>
      <c r="O66" s="299"/>
      <c r="P66" s="323"/>
      <c r="Q66" s="312"/>
    </row>
    <row r="67" spans="2:17" ht="21.95" customHeight="1">
      <c r="B67" s="114" t="s">
        <v>144</v>
      </c>
      <c r="C67" s="136" t="s">
        <v>145</v>
      </c>
      <c r="D67" s="156"/>
      <c r="E67" s="175"/>
      <c r="F67" s="187" t="s">
        <v>89</v>
      </c>
      <c r="G67" s="206" t="s">
        <v>146</v>
      </c>
      <c r="H67" s="229" t="s">
        <v>148</v>
      </c>
      <c r="I67" s="239" t="s">
        <v>84</v>
      </c>
      <c r="J67" s="252">
        <v>13</v>
      </c>
      <c r="K67" s="271">
        <v>8</v>
      </c>
      <c r="L67" s="288">
        <f t="shared" si="2"/>
        <v>21</v>
      </c>
      <c r="M67" s="300" t="s">
        <v>87</v>
      </c>
      <c r="N67" s="313"/>
      <c r="O67" s="300"/>
      <c r="P67" s="324"/>
      <c r="Q67" s="313"/>
    </row>
    <row r="68" spans="2:17" ht="21.95" customHeight="1">
      <c r="B68" s="114"/>
      <c r="C68" s="136"/>
      <c r="D68" s="156"/>
      <c r="E68" s="175"/>
      <c r="F68" s="187"/>
      <c r="G68" s="206"/>
      <c r="H68" s="229"/>
      <c r="I68" s="239" t="s">
        <v>30</v>
      </c>
      <c r="J68" s="251">
        <v>13</v>
      </c>
      <c r="K68" s="270">
        <v>8</v>
      </c>
      <c r="L68" s="288">
        <f t="shared" si="2"/>
        <v>21</v>
      </c>
      <c r="M68" s="299"/>
      <c r="N68" s="312"/>
      <c r="O68" s="299"/>
      <c r="P68" s="323"/>
      <c r="Q68" s="312"/>
    </row>
    <row r="69" spans="2:17" ht="21.95" customHeight="1">
      <c r="B69" s="114" t="s">
        <v>149</v>
      </c>
      <c r="C69" s="136"/>
      <c r="D69" s="156"/>
      <c r="E69" s="175"/>
      <c r="F69" s="187"/>
      <c r="G69" s="206"/>
      <c r="H69" s="229"/>
      <c r="I69" s="239" t="s">
        <v>84</v>
      </c>
      <c r="J69" s="252">
        <v>16</v>
      </c>
      <c r="K69" s="271">
        <v>6</v>
      </c>
      <c r="L69" s="288">
        <f t="shared" si="2"/>
        <v>22</v>
      </c>
      <c r="M69" s="300"/>
      <c r="N69" s="313"/>
      <c r="O69" s="300"/>
      <c r="P69" s="324"/>
      <c r="Q69" s="313" t="s">
        <v>75</v>
      </c>
    </row>
    <row r="70" spans="2:17" ht="21.95" customHeight="1">
      <c r="B70" s="114"/>
      <c r="C70" s="136"/>
      <c r="D70" s="156"/>
      <c r="E70" s="175"/>
      <c r="F70" s="187"/>
      <c r="G70" s="206"/>
      <c r="H70" s="229"/>
      <c r="I70" s="239" t="s">
        <v>30</v>
      </c>
      <c r="J70" s="251"/>
      <c r="K70" s="270"/>
      <c r="L70" s="288">
        <f t="shared" si="2"/>
        <v>0</v>
      </c>
      <c r="M70" s="299"/>
      <c r="N70" s="312"/>
      <c r="O70" s="299"/>
      <c r="P70" s="323"/>
      <c r="Q70" s="312"/>
    </row>
    <row r="71" spans="2:17" ht="21.95" customHeight="1">
      <c r="B71" s="114" t="s">
        <v>150</v>
      </c>
      <c r="C71" s="136"/>
      <c r="D71" s="156"/>
      <c r="E71" s="175"/>
      <c r="F71" s="187"/>
      <c r="G71" s="206"/>
      <c r="H71" s="229"/>
      <c r="I71" s="239" t="s">
        <v>84</v>
      </c>
      <c r="J71" s="252"/>
      <c r="K71" s="271"/>
      <c r="L71" s="288">
        <f t="shared" si="2"/>
        <v>0</v>
      </c>
      <c r="M71" s="300"/>
      <c r="N71" s="313"/>
      <c r="O71" s="300"/>
      <c r="P71" s="324"/>
      <c r="Q71" s="313" t="s">
        <v>87</v>
      </c>
    </row>
    <row r="72" spans="2:17" ht="21.95" customHeight="1">
      <c r="B72" s="114"/>
      <c r="C72" s="136"/>
      <c r="D72" s="156"/>
      <c r="E72" s="175"/>
      <c r="F72" s="187"/>
      <c r="G72" s="206"/>
      <c r="H72" s="229"/>
      <c r="I72" s="239" t="s">
        <v>30</v>
      </c>
      <c r="J72" s="251"/>
      <c r="K72" s="270"/>
      <c r="L72" s="288">
        <f t="shared" si="2"/>
        <v>0</v>
      </c>
      <c r="M72" s="299"/>
      <c r="N72" s="312"/>
      <c r="O72" s="299"/>
      <c r="P72" s="323"/>
      <c r="Q72" s="312"/>
    </row>
    <row r="73" spans="2:17" ht="21.95" customHeight="1">
      <c r="B73" s="114" t="s">
        <v>151</v>
      </c>
      <c r="C73" s="136"/>
      <c r="D73" s="156"/>
      <c r="E73" s="175"/>
      <c r="F73" s="187"/>
      <c r="G73" s="206"/>
      <c r="H73" s="229"/>
      <c r="I73" s="239" t="s">
        <v>84</v>
      </c>
      <c r="J73" s="252"/>
      <c r="K73" s="271"/>
      <c r="L73" s="288">
        <f t="shared" si="2"/>
        <v>0</v>
      </c>
      <c r="M73" s="300"/>
      <c r="N73" s="313"/>
      <c r="O73" s="300"/>
      <c r="P73" s="324"/>
      <c r="Q73" s="313" t="s">
        <v>87</v>
      </c>
    </row>
    <row r="74" spans="2:17" ht="21.95" customHeight="1">
      <c r="B74" s="114"/>
      <c r="C74" s="136"/>
      <c r="D74" s="156"/>
      <c r="E74" s="175"/>
      <c r="F74" s="187"/>
      <c r="G74" s="206"/>
      <c r="H74" s="229"/>
      <c r="I74" s="239" t="s">
        <v>30</v>
      </c>
      <c r="J74" s="251"/>
      <c r="K74" s="270"/>
      <c r="L74" s="288">
        <f t="shared" si="2"/>
        <v>0</v>
      </c>
      <c r="M74" s="299"/>
      <c r="N74" s="312"/>
      <c r="O74" s="299"/>
      <c r="P74" s="323"/>
      <c r="Q74" s="312"/>
    </row>
    <row r="75" spans="2:17" ht="21.95" customHeight="1">
      <c r="B75" s="114" t="s">
        <v>152</v>
      </c>
      <c r="C75" s="136" t="s">
        <v>153</v>
      </c>
      <c r="D75" s="156"/>
      <c r="E75" s="175"/>
      <c r="F75" s="187" t="s">
        <v>154</v>
      </c>
      <c r="G75" s="206" t="s">
        <v>156</v>
      </c>
      <c r="H75" s="229" t="s">
        <v>159</v>
      </c>
      <c r="I75" s="239" t="s">
        <v>84</v>
      </c>
      <c r="J75" s="252">
        <v>11</v>
      </c>
      <c r="K75" s="271">
        <v>4</v>
      </c>
      <c r="L75" s="288">
        <f t="shared" si="2"/>
        <v>15</v>
      </c>
      <c r="M75" s="300"/>
      <c r="N75" s="313" t="s">
        <v>87</v>
      </c>
      <c r="O75" s="300"/>
      <c r="P75" s="324"/>
      <c r="Q75" s="313" t="s">
        <v>87</v>
      </c>
    </row>
    <row r="76" spans="2:17" ht="21.95" customHeight="1">
      <c r="B76" s="114"/>
      <c r="C76" s="136"/>
      <c r="D76" s="156"/>
      <c r="E76" s="175"/>
      <c r="F76" s="187"/>
      <c r="G76" s="206"/>
      <c r="H76" s="229"/>
      <c r="I76" s="243" t="s">
        <v>30</v>
      </c>
      <c r="J76" s="251">
        <v>11</v>
      </c>
      <c r="K76" s="270">
        <v>4</v>
      </c>
      <c r="L76" s="288">
        <f t="shared" si="2"/>
        <v>15</v>
      </c>
      <c r="M76" s="299"/>
      <c r="N76" s="312"/>
      <c r="O76" s="299"/>
      <c r="P76" s="323"/>
      <c r="Q76" s="312"/>
    </row>
    <row r="77" spans="2:17" ht="21.95" customHeight="1">
      <c r="B77" s="116" t="s">
        <v>161</v>
      </c>
      <c r="C77" s="31">
        <f>COUNTA(C61:E76)</f>
        <v>3</v>
      </c>
      <c r="D77" s="39"/>
      <c r="E77" s="42"/>
      <c r="F77" s="191">
        <v>0</v>
      </c>
      <c r="G77" s="211"/>
      <c r="H77" s="191"/>
      <c r="I77" s="238" t="s">
        <v>84</v>
      </c>
      <c r="J77" s="57">
        <f t="shared" ref="J77:L78" si="3">SUM(J61,J63,J65,J67,J69,J71,J73,J75)</f>
        <v>44</v>
      </c>
      <c r="K77" s="66">
        <f t="shared" si="3"/>
        <v>58</v>
      </c>
      <c r="L77" s="76">
        <f t="shared" si="3"/>
        <v>102</v>
      </c>
      <c r="M77" s="29">
        <f>COUNTA(M61:M76)</f>
        <v>1</v>
      </c>
      <c r="N77" s="83">
        <f>COUNTA(N61:N76)</f>
        <v>2</v>
      </c>
      <c r="O77" s="31">
        <f>COUNTA(O61:O76)</f>
        <v>0</v>
      </c>
      <c r="P77" s="326">
        <f>COUNTA(P61:P76)</f>
        <v>0</v>
      </c>
      <c r="Q77" s="86">
        <f>COUNTA(Q61:Q76)</f>
        <v>6</v>
      </c>
    </row>
    <row r="78" spans="2:17" ht="21.95" customHeight="1">
      <c r="B78" s="117"/>
      <c r="C78" s="32"/>
      <c r="D78" s="40"/>
      <c r="E78" s="87"/>
      <c r="F78" s="192"/>
      <c r="G78" s="212"/>
      <c r="H78" s="192"/>
      <c r="I78" s="241" t="s">
        <v>30</v>
      </c>
      <c r="J78" s="53">
        <f t="shared" si="3"/>
        <v>29</v>
      </c>
      <c r="K78" s="62">
        <f t="shared" si="3"/>
        <v>43</v>
      </c>
      <c r="L78" s="72">
        <f t="shared" si="3"/>
        <v>72</v>
      </c>
      <c r="M78" s="30"/>
      <c r="N78" s="84"/>
      <c r="O78" s="32"/>
      <c r="P78" s="40"/>
      <c r="Q78" s="87"/>
    </row>
    <row r="79" spans="2:17" ht="17.25" customHeight="1">
      <c r="B79" s="108" t="s">
        <v>163</v>
      </c>
      <c r="C79" s="127"/>
    </row>
    <row r="80" spans="2:17" s="105" customFormat="1" ht="21.95" customHeight="1">
      <c r="B80" s="119" t="s">
        <v>67</v>
      </c>
      <c r="C80" s="128" t="s">
        <v>68</v>
      </c>
      <c r="D80" s="148"/>
      <c r="E80" s="167"/>
      <c r="F80" s="185" t="s">
        <v>69</v>
      </c>
      <c r="G80" s="202" t="s">
        <v>71</v>
      </c>
      <c r="H80" s="128" t="s">
        <v>74</v>
      </c>
      <c r="I80" s="236" t="s">
        <v>4</v>
      </c>
      <c r="J80" s="248"/>
      <c r="K80" s="267"/>
      <c r="L80" s="285"/>
      <c r="M80" s="236" t="s">
        <v>15</v>
      </c>
      <c r="N80" s="309"/>
      <c r="O80" s="236" t="s">
        <v>23</v>
      </c>
      <c r="P80" s="267"/>
      <c r="Q80" s="309"/>
    </row>
    <row r="81" spans="2:17" s="105" customFormat="1" ht="21.95" customHeight="1">
      <c r="B81" s="120"/>
      <c r="C81" s="129"/>
      <c r="D81" s="149"/>
      <c r="E81" s="168"/>
      <c r="F81" s="186"/>
      <c r="G81" s="203"/>
      <c r="H81" s="129"/>
      <c r="I81" s="237" t="s">
        <v>24</v>
      </c>
      <c r="J81" s="249" t="s">
        <v>27</v>
      </c>
      <c r="K81" s="268" t="s">
        <v>28</v>
      </c>
      <c r="L81" s="286" t="s">
        <v>33</v>
      </c>
      <c r="M81" s="237" t="s">
        <v>35</v>
      </c>
      <c r="N81" s="310" t="s">
        <v>36</v>
      </c>
      <c r="O81" s="237" t="s">
        <v>35</v>
      </c>
      <c r="P81" s="321" t="s">
        <v>53</v>
      </c>
      <c r="Q81" s="310" t="s">
        <v>36</v>
      </c>
    </row>
    <row r="82" spans="2:17" ht="17.25" customHeight="1">
      <c r="B82" s="115" t="s">
        <v>120</v>
      </c>
      <c r="C82" s="138" t="s">
        <v>164</v>
      </c>
      <c r="D82" s="158"/>
      <c r="E82" s="176"/>
      <c r="F82" s="187" t="s">
        <v>77</v>
      </c>
      <c r="G82" s="206" t="s">
        <v>165</v>
      </c>
      <c r="H82" s="206" t="s">
        <v>166</v>
      </c>
      <c r="I82" s="239" t="s">
        <v>84</v>
      </c>
      <c r="J82" s="252">
        <v>8</v>
      </c>
      <c r="K82" s="271">
        <v>12</v>
      </c>
      <c r="L82" s="288">
        <f t="shared" ref="L82:L121" si="4">J82+K82</f>
        <v>20</v>
      </c>
      <c r="M82" s="300"/>
      <c r="N82" s="313" t="s">
        <v>87</v>
      </c>
      <c r="O82" s="300"/>
      <c r="P82" s="324"/>
      <c r="Q82" s="313"/>
    </row>
    <row r="83" spans="2:17" ht="17.25" customHeight="1">
      <c r="B83" s="121"/>
      <c r="C83" s="136"/>
      <c r="D83" s="156"/>
      <c r="E83" s="175"/>
      <c r="F83" s="187"/>
      <c r="G83" s="206"/>
      <c r="H83" s="206"/>
      <c r="I83" s="239" t="s">
        <v>30</v>
      </c>
      <c r="J83" s="251">
        <v>9</v>
      </c>
      <c r="K83" s="270">
        <v>16</v>
      </c>
      <c r="L83" s="288">
        <f t="shared" si="4"/>
        <v>25</v>
      </c>
      <c r="M83" s="299"/>
      <c r="N83" s="312"/>
      <c r="O83" s="299"/>
      <c r="P83" s="323"/>
      <c r="Q83" s="312"/>
    </row>
    <row r="84" spans="2:17" ht="17.25" customHeight="1">
      <c r="B84" s="114" t="s">
        <v>167</v>
      </c>
      <c r="C84" s="136" t="s">
        <v>169</v>
      </c>
      <c r="D84" s="156"/>
      <c r="E84" s="175"/>
      <c r="F84" s="187" t="s">
        <v>170</v>
      </c>
      <c r="G84" s="206" t="s">
        <v>172</v>
      </c>
      <c r="H84" s="206" t="s">
        <v>174</v>
      </c>
      <c r="I84" s="239" t="s">
        <v>84</v>
      </c>
      <c r="J84" s="252"/>
      <c r="K84" s="271"/>
      <c r="L84" s="288">
        <f t="shared" si="4"/>
        <v>0</v>
      </c>
      <c r="M84" s="300"/>
      <c r="N84" s="313" t="s">
        <v>87</v>
      </c>
      <c r="O84" s="300"/>
      <c r="P84" s="324"/>
      <c r="Q84" s="313"/>
    </row>
    <row r="85" spans="2:17" ht="17.25" customHeight="1">
      <c r="B85" s="114"/>
      <c r="C85" s="136"/>
      <c r="D85" s="156"/>
      <c r="E85" s="175"/>
      <c r="F85" s="187"/>
      <c r="G85" s="206"/>
      <c r="H85" s="206"/>
      <c r="I85" s="239" t="s">
        <v>30</v>
      </c>
      <c r="J85" s="251"/>
      <c r="K85" s="270"/>
      <c r="L85" s="288">
        <f t="shared" si="4"/>
        <v>0</v>
      </c>
      <c r="M85" s="299"/>
      <c r="N85" s="312"/>
      <c r="O85" s="299"/>
      <c r="P85" s="323"/>
      <c r="Q85" s="312"/>
    </row>
    <row r="86" spans="2:17" ht="17.25" customHeight="1">
      <c r="B86" s="114" t="s">
        <v>176</v>
      </c>
      <c r="C86" s="136" t="s">
        <v>177</v>
      </c>
      <c r="D86" s="156"/>
      <c r="E86" s="175"/>
      <c r="F86" s="187" t="s">
        <v>88</v>
      </c>
      <c r="G86" s="206" t="s">
        <v>179</v>
      </c>
      <c r="H86" s="206" t="s">
        <v>182</v>
      </c>
      <c r="I86" s="239" t="s">
        <v>84</v>
      </c>
      <c r="J86" s="252">
        <v>21</v>
      </c>
      <c r="K86" s="271">
        <v>11</v>
      </c>
      <c r="L86" s="288">
        <f t="shared" si="4"/>
        <v>32</v>
      </c>
      <c r="M86" s="300"/>
      <c r="N86" s="313" t="s">
        <v>87</v>
      </c>
      <c r="O86" s="300"/>
      <c r="P86" s="324"/>
      <c r="Q86" s="313"/>
    </row>
    <row r="87" spans="2:17" ht="17.25" customHeight="1">
      <c r="B87" s="114"/>
      <c r="C87" s="136"/>
      <c r="D87" s="156"/>
      <c r="E87" s="175"/>
      <c r="F87" s="187"/>
      <c r="G87" s="206"/>
      <c r="H87" s="206"/>
      <c r="I87" s="239" t="s">
        <v>30</v>
      </c>
      <c r="J87" s="251">
        <v>18</v>
      </c>
      <c r="K87" s="270">
        <v>11</v>
      </c>
      <c r="L87" s="288">
        <f t="shared" si="4"/>
        <v>29</v>
      </c>
      <c r="M87" s="299"/>
      <c r="N87" s="312"/>
      <c r="O87" s="299"/>
      <c r="P87" s="323"/>
      <c r="Q87" s="312"/>
    </row>
    <row r="88" spans="2:17" ht="17.25" customHeight="1">
      <c r="B88" s="114" t="s">
        <v>90</v>
      </c>
      <c r="C88" s="136"/>
      <c r="D88" s="156"/>
      <c r="E88" s="175"/>
      <c r="F88" s="187"/>
      <c r="G88" s="206"/>
      <c r="H88" s="206"/>
      <c r="I88" s="239" t="s">
        <v>84</v>
      </c>
      <c r="J88" s="252"/>
      <c r="K88" s="271"/>
      <c r="L88" s="288">
        <f t="shared" si="4"/>
        <v>0</v>
      </c>
      <c r="M88" s="300"/>
      <c r="N88" s="313"/>
      <c r="O88" s="300"/>
      <c r="P88" s="324"/>
      <c r="Q88" s="313" t="s">
        <v>87</v>
      </c>
    </row>
    <row r="89" spans="2:17" ht="17.25" customHeight="1">
      <c r="B89" s="114"/>
      <c r="C89" s="136"/>
      <c r="D89" s="156"/>
      <c r="E89" s="175"/>
      <c r="F89" s="187"/>
      <c r="G89" s="206"/>
      <c r="H89" s="206"/>
      <c r="I89" s="239" t="s">
        <v>30</v>
      </c>
      <c r="J89" s="251"/>
      <c r="K89" s="270"/>
      <c r="L89" s="288">
        <f t="shared" si="4"/>
        <v>0</v>
      </c>
      <c r="M89" s="299"/>
      <c r="N89" s="312"/>
      <c r="O89" s="299"/>
      <c r="P89" s="323"/>
      <c r="Q89" s="312"/>
    </row>
    <row r="90" spans="2:17" ht="17.25" customHeight="1">
      <c r="B90" s="114" t="s">
        <v>184</v>
      </c>
      <c r="C90" s="136"/>
      <c r="D90" s="156"/>
      <c r="E90" s="175"/>
      <c r="F90" s="187"/>
      <c r="G90" s="206"/>
      <c r="H90" s="206"/>
      <c r="I90" s="239" t="s">
        <v>84</v>
      </c>
      <c r="J90" s="252"/>
      <c r="K90" s="271"/>
      <c r="L90" s="288">
        <f t="shared" si="4"/>
        <v>0</v>
      </c>
      <c r="M90" s="300"/>
      <c r="N90" s="313"/>
      <c r="O90" s="300"/>
      <c r="P90" s="324"/>
      <c r="Q90" s="313" t="s">
        <v>87</v>
      </c>
    </row>
    <row r="91" spans="2:17" ht="17.25" customHeight="1">
      <c r="B91" s="114"/>
      <c r="C91" s="136"/>
      <c r="D91" s="156"/>
      <c r="E91" s="175"/>
      <c r="F91" s="187"/>
      <c r="G91" s="206"/>
      <c r="H91" s="206"/>
      <c r="I91" s="239" t="s">
        <v>30</v>
      </c>
      <c r="J91" s="251"/>
      <c r="K91" s="270"/>
      <c r="L91" s="288">
        <f t="shared" si="4"/>
        <v>0</v>
      </c>
      <c r="M91" s="299"/>
      <c r="N91" s="312"/>
      <c r="O91" s="299"/>
      <c r="P91" s="323"/>
      <c r="Q91" s="312"/>
    </row>
    <row r="92" spans="2:17" ht="17.25" customHeight="1">
      <c r="B92" s="114" t="s">
        <v>186</v>
      </c>
      <c r="C92" s="136"/>
      <c r="D92" s="156"/>
      <c r="E92" s="175"/>
      <c r="F92" s="187"/>
      <c r="G92" s="206"/>
      <c r="H92" s="206"/>
      <c r="I92" s="239" t="s">
        <v>84</v>
      </c>
      <c r="J92" s="252"/>
      <c r="K92" s="271"/>
      <c r="L92" s="288">
        <f t="shared" si="4"/>
        <v>0</v>
      </c>
      <c r="M92" s="300"/>
      <c r="N92" s="313"/>
      <c r="O92" s="300"/>
      <c r="P92" s="324"/>
      <c r="Q92" s="313" t="s">
        <v>87</v>
      </c>
    </row>
    <row r="93" spans="2:17" ht="17.25" customHeight="1">
      <c r="B93" s="114"/>
      <c r="C93" s="136"/>
      <c r="D93" s="156"/>
      <c r="E93" s="175"/>
      <c r="F93" s="187"/>
      <c r="G93" s="206"/>
      <c r="H93" s="206"/>
      <c r="I93" s="239" t="s">
        <v>30</v>
      </c>
      <c r="J93" s="251"/>
      <c r="K93" s="270"/>
      <c r="L93" s="288">
        <f t="shared" si="4"/>
        <v>0</v>
      </c>
      <c r="M93" s="299"/>
      <c r="N93" s="312"/>
      <c r="O93" s="299"/>
      <c r="P93" s="323"/>
      <c r="Q93" s="312"/>
    </row>
    <row r="94" spans="2:17" ht="17.25" customHeight="1">
      <c r="B94" s="114" t="s">
        <v>187</v>
      </c>
      <c r="C94" s="136"/>
      <c r="D94" s="156"/>
      <c r="E94" s="175"/>
      <c r="F94" s="187"/>
      <c r="G94" s="206"/>
      <c r="H94" s="206"/>
      <c r="I94" s="239" t="s">
        <v>84</v>
      </c>
      <c r="J94" s="252"/>
      <c r="K94" s="271"/>
      <c r="L94" s="288">
        <f t="shared" si="4"/>
        <v>0</v>
      </c>
      <c r="M94" s="300"/>
      <c r="N94" s="313"/>
      <c r="O94" s="300"/>
      <c r="P94" s="324"/>
      <c r="Q94" s="313" t="s">
        <v>87</v>
      </c>
    </row>
    <row r="95" spans="2:17" ht="17.25" customHeight="1">
      <c r="B95" s="114"/>
      <c r="C95" s="136"/>
      <c r="D95" s="156"/>
      <c r="E95" s="175"/>
      <c r="F95" s="187"/>
      <c r="G95" s="206"/>
      <c r="H95" s="206"/>
      <c r="I95" s="239" t="s">
        <v>30</v>
      </c>
      <c r="J95" s="251"/>
      <c r="K95" s="270"/>
      <c r="L95" s="288">
        <f t="shared" si="4"/>
        <v>0</v>
      </c>
      <c r="M95" s="299"/>
      <c r="N95" s="312"/>
      <c r="O95" s="299"/>
      <c r="P95" s="323"/>
      <c r="Q95" s="312"/>
    </row>
    <row r="96" spans="2:17" ht="17.25" customHeight="1">
      <c r="B96" s="114" t="s">
        <v>189</v>
      </c>
      <c r="C96" s="136" t="s">
        <v>190</v>
      </c>
      <c r="D96" s="156"/>
      <c r="E96" s="175"/>
      <c r="F96" s="187" t="s">
        <v>192</v>
      </c>
      <c r="G96" s="206" t="s">
        <v>117</v>
      </c>
      <c r="H96" s="206" t="s">
        <v>182</v>
      </c>
      <c r="I96" s="239" t="s">
        <v>84</v>
      </c>
      <c r="J96" s="252">
        <v>63</v>
      </c>
      <c r="K96" s="271">
        <v>12</v>
      </c>
      <c r="L96" s="288">
        <f t="shared" si="4"/>
        <v>75</v>
      </c>
      <c r="M96" s="300"/>
      <c r="N96" s="313" t="s">
        <v>87</v>
      </c>
      <c r="O96" s="300"/>
      <c r="P96" s="324"/>
      <c r="Q96" s="313"/>
    </row>
    <row r="97" spans="2:17" ht="17.25" customHeight="1">
      <c r="B97" s="114"/>
      <c r="C97" s="136"/>
      <c r="D97" s="156"/>
      <c r="E97" s="175"/>
      <c r="F97" s="187"/>
      <c r="G97" s="206"/>
      <c r="H97" s="206"/>
      <c r="I97" s="239" t="s">
        <v>30</v>
      </c>
      <c r="J97" s="251">
        <v>66</v>
      </c>
      <c r="K97" s="270">
        <v>12</v>
      </c>
      <c r="L97" s="288">
        <f t="shared" si="4"/>
        <v>78</v>
      </c>
      <c r="M97" s="299"/>
      <c r="N97" s="312"/>
      <c r="O97" s="299"/>
      <c r="P97" s="323"/>
      <c r="Q97" s="312"/>
    </row>
    <row r="98" spans="2:17" ht="17.25" customHeight="1">
      <c r="B98" s="114" t="s">
        <v>193</v>
      </c>
      <c r="C98" s="136"/>
      <c r="D98" s="156"/>
      <c r="E98" s="175"/>
      <c r="F98" s="187"/>
      <c r="G98" s="206"/>
      <c r="H98" s="206"/>
      <c r="I98" s="239" t="s">
        <v>84</v>
      </c>
      <c r="J98" s="252"/>
      <c r="K98" s="271"/>
      <c r="L98" s="288">
        <f t="shared" si="4"/>
        <v>0</v>
      </c>
      <c r="M98" s="300"/>
      <c r="N98" s="313"/>
      <c r="O98" s="300"/>
      <c r="P98" s="324"/>
      <c r="Q98" s="313" t="s">
        <v>87</v>
      </c>
    </row>
    <row r="99" spans="2:17" ht="17.25" customHeight="1">
      <c r="B99" s="114"/>
      <c r="C99" s="136"/>
      <c r="D99" s="156"/>
      <c r="E99" s="175"/>
      <c r="F99" s="187"/>
      <c r="G99" s="206"/>
      <c r="H99" s="206"/>
      <c r="I99" s="239" t="s">
        <v>30</v>
      </c>
      <c r="J99" s="251"/>
      <c r="K99" s="270"/>
      <c r="L99" s="288">
        <f t="shared" si="4"/>
        <v>0</v>
      </c>
      <c r="M99" s="299"/>
      <c r="N99" s="312"/>
      <c r="O99" s="299"/>
      <c r="P99" s="323"/>
      <c r="Q99" s="312"/>
    </row>
    <row r="100" spans="2:17" ht="17.25" customHeight="1">
      <c r="B100" s="114" t="s">
        <v>194</v>
      </c>
      <c r="C100" s="136"/>
      <c r="D100" s="156"/>
      <c r="E100" s="175"/>
      <c r="F100" s="187"/>
      <c r="G100" s="206"/>
      <c r="H100" s="206"/>
      <c r="I100" s="239" t="s">
        <v>84</v>
      </c>
      <c r="J100" s="252"/>
      <c r="K100" s="271"/>
      <c r="L100" s="288">
        <f t="shared" si="4"/>
        <v>0</v>
      </c>
      <c r="M100" s="300"/>
      <c r="N100" s="313"/>
      <c r="O100" s="300"/>
      <c r="P100" s="324"/>
      <c r="Q100" s="313" t="s">
        <v>87</v>
      </c>
    </row>
    <row r="101" spans="2:17" ht="17.25" customHeight="1">
      <c r="B101" s="114"/>
      <c r="C101" s="136"/>
      <c r="D101" s="156"/>
      <c r="E101" s="175"/>
      <c r="F101" s="187"/>
      <c r="G101" s="206"/>
      <c r="H101" s="206"/>
      <c r="I101" s="239" t="s">
        <v>30</v>
      </c>
      <c r="J101" s="251"/>
      <c r="K101" s="270"/>
      <c r="L101" s="288">
        <f t="shared" si="4"/>
        <v>0</v>
      </c>
      <c r="M101" s="299"/>
      <c r="N101" s="312"/>
      <c r="O101" s="299"/>
      <c r="P101" s="323"/>
      <c r="Q101" s="312"/>
    </row>
    <row r="102" spans="2:17" ht="17.25" customHeight="1">
      <c r="B102" s="114" t="s">
        <v>195</v>
      </c>
      <c r="C102" s="139"/>
      <c r="D102" s="159"/>
      <c r="E102" s="177"/>
      <c r="F102" s="187"/>
      <c r="G102" s="206"/>
      <c r="H102" s="206"/>
      <c r="I102" s="239" t="s">
        <v>84</v>
      </c>
      <c r="J102" s="252"/>
      <c r="K102" s="271"/>
      <c r="L102" s="288">
        <f t="shared" si="4"/>
        <v>0</v>
      </c>
      <c r="M102" s="300"/>
      <c r="N102" s="313"/>
      <c r="O102" s="300"/>
      <c r="P102" s="324"/>
      <c r="Q102" s="313" t="s">
        <v>75</v>
      </c>
    </row>
    <row r="103" spans="2:17" ht="17.25" customHeight="1">
      <c r="B103" s="114"/>
      <c r="C103" s="140"/>
      <c r="D103" s="160"/>
      <c r="E103" s="178"/>
      <c r="F103" s="187"/>
      <c r="G103" s="206"/>
      <c r="H103" s="206"/>
      <c r="I103" s="239" t="s">
        <v>30</v>
      </c>
      <c r="J103" s="251"/>
      <c r="K103" s="270"/>
      <c r="L103" s="288">
        <f t="shared" si="4"/>
        <v>0</v>
      </c>
      <c r="M103" s="299"/>
      <c r="N103" s="312"/>
      <c r="O103" s="299"/>
      <c r="P103" s="323"/>
      <c r="Q103" s="312"/>
    </row>
    <row r="104" spans="2:17" ht="17.25" customHeight="1">
      <c r="B104" s="122" t="s">
        <v>196</v>
      </c>
      <c r="C104" s="141"/>
      <c r="D104" s="161"/>
      <c r="E104" s="179"/>
      <c r="F104" s="193"/>
      <c r="G104" s="213"/>
      <c r="H104" s="206"/>
      <c r="I104" s="239" t="s">
        <v>84</v>
      </c>
      <c r="J104" s="252"/>
      <c r="K104" s="271"/>
      <c r="L104" s="288">
        <f t="shared" si="4"/>
        <v>0</v>
      </c>
      <c r="M104" s="300"/>
      <c r="N104" s="313"/>
      <c r="O104" s="300"/>
      <c r="P104" s="324"/>
      <c r="Q104" s="313" t="s">
        <v>87</v>
      </c>
    </row>
    <row r="105" spans="2:17" ht="17.25" customHeight="1">
      <c r="B105" s="121"/>
      <c r="C105" s="133"/>
      <c r="D105" s="153"/>
      <c r="E105" s="172"/>
      <c r="F105" s="194"/>
      <c r="G105" s="214"/>
      <c r="H105" s="206"/>
      <c r="I105" s="239" t="s">
        <v>30</v>
      </c>
      <c r="J105" s="251"/>
      <c r="K105" s="270"/>
      <c r="L105" s="288">
        <f t="shared" si="4"/>
        <v>0</v>
      </c>
      <c r="M105" s="299"/>
      <c r="N105" s="312"/>
      <c r="O105" s="299"/>
      <c r="P105" s="323"/>
      <c r="Q105" s="312"/>
    </row>
    <row r="106" spans="2:17" ht="17.25" customHeight="1">
      <c r="B106" s="114" t="s">
        <v>197</v>
      </c>
      <c r="C106" s="136"/>
      <c r="D106" s="156"/>
      <c r="E106" s="175"/>
      <c r="F106" s="187"/>
      <c r="G106" s="206"/>
      <c r="H106" s="206"/>
      <c r="I106" s="239" t="s">
        <v>84</v>
      </c>
      <c r="J106" s="252"/>
      <c r="K106" s="271"/>
      <c r="L106" s="288">
        <f t="shared" si="4"/>
        <v>0</v>
      </c>
      <c r="M106" s="300"/>
      <c r="N106" s="313"/>
      <c r="O106" s="300"/>
      <c r="P106" s="324"/>
      <c r="Q106" s="313" t="s">
        <v>87</v>
      </c>
    </row>
    <row r="107" spans="2:17" ht="17.25" customHeight="1">
      <c r="B107" s="114"/>
      <c r="C107" s="136"/>
      <c r="D107" s="156"/>
      <c r="E107" s="175"/>
      <c r="F107" s="187"/>
      <c r="G107" s="206"/>
      <c r="H107" s="206"/>
      <c r="I107" s="239" t="s">
        <v>30</v>
      </c>
      <c r="J107" s="251"/>
      <c r="K107" s="270"/>
      <c r="L107" s="288">
        <f t="shared" si="4"/>
        <v>0</v>
      </c>
      <c r="M107" s="299"/>
      <c r="N107" s="312"/>
      <c r="O107" s="299"/>
      <c r="P107" s="323"/>
      <c r="Q107" s="312"/>
    </row>
    <row r="108" spans="2:17" ht="17.25" customHeight="1">
      <c r="B108" s="114" t="s">
        <v>51</v>
      </c>
      <c r="C108" s="136"/>
      <c r="D108" s="156"/>
      <c r="E108" s="175"/>
      <c r="F108" s="187"/>
      <c r="G108" s="206"/>
      <c r="H108" s="206"/>
      <c r="I108" s="239" t="s">
        <v>84</v>
      </c>
      <c r="J108" s="252"/>
      <c r="K108" s="271"/>
      <c r="L108" s="288">
        <f t="shared" si="4"/>
        <v>0</v>
      </c>
      <c r="M108" s="300"/>
      <c r="N108" s="313"/>
      <c r="O108" s="300"/>
      <c r="P108" s="324"/>
      <c r="Q108" s="313" t="s">
        <v>87</v>
      </c>
    </row>
    <row r="109" spans="2:17" ht="17.25" customHeight="1">
      <c r="B109" s="114"/>
      <c r="C109" s="136"/>
      <c r="D109" s="156"/>
      <c r="E109" s="175"/>
      <c r="F109" s="187"/>
      <c r="G109" s="206"/>
      <c r="H109" s="206"/>
      <c r="I109" s="239" t="s">
        <v>30</v>
      </c>
      <c r="J109" s="251"/>
      <c r="K109" s="270"/>
      <c r="L109" s="288">
        <f t="shared" si="4"/>
        <v>0</v>
      </c>
      <c r="M109" s="299"/>
      <c r="N109" s="312"/>
      <c r="O109" s="299"/>
      <c r="P109" s="323"/>
      <c r="Q109" s="312"/>
    </row>
    <row r="110" spans="2:17" ht="17.25" customHeight="1">
      <c r="B110" s="114" t="s">
        <v>199</v>
      </c>
      <c r="C110" s="136"/>
      <c r="D110" s="156"/>
      <c r="E110" s="175"/>
      <c r="F110" s="187"/>
      <c r="G110" s="206"/>
      <c r="H110" s="206"/>
      <c r="I110" s="239" t="s">
        <v>84</v>
      </c>
      <c r="J110" s="252"/>
      <c r="K110" s="271"/>
      <c r="L110" s="288">
        <f t="shared" si="4"/>
        <v>0</v>
      </c>
      <c r="M110" s="300"/>
      <c r="N110" s="313"/>
      <c r="O110" s="300"/>
      <c r="P110" s="324"/>
      <c r="Q110" s="313" t="s">
        <v>75</v>
      </c>
    </row>
    <row r="111" spans="2:17" ht="17.25" customHeight="1">
      <c r="B111" s="114"/>
      <c r="C111" s="136"/>
      <c r="D111" s="156"/>
      <c r="E111" s="175"/>
      <c r="F111" s="187"/>
      <c r="G111" s="206"/>
      <c r="H111" s="206"/>
      <c r="I111" s="239" t="s">
        <v>30</v>
      </c>
      <c r="J111" s="251"/>
      <c r="K111" s="270"/>
      <c r="L111" s="288">
        <f t="shared" si="4"/>
        <v>0</v>
      </c>
      <c r="M111" s="299"/>
      <c r="N111" s="312"/>
      <c r="O111" s="299"/>
      <c r="P111" s="323"/>
      <c r="Q111" s="312"/>
    </row>
    <row r="112" spans="2:17" ht="17.25" customHeight="1">
      <c r="B112" s="114" t="s">
        <v>200</v>
      </c>
      <c r="C112" s="136"/>
      <c r="D112" s="156"/>
      <c r="E112" s="175"/>
      <c r="F112" s="187"/>
      <c r="G112" s="206"/>
      <c r="H112" s="206"/>
      <c r="I112" s="239" t="s">
        <v>84</v>
      </c>
      <c r="J112" s="252"/>
      <c r="K112" s="271"/>
      <c r="L112" s="288">
        <f t="shared" si="4"/>
        <v>0</v>
      </c>
      <c r="M112" s="300"/>
      <c r="N112" s="313"/>
      <c r="O112" s="300"/>
      <c r="P112" s="324"/>
      <c r="Q112" s="313" t="s">
        <v>87</v>
      </c>
    </row>
    <row r="113" spans="2:17" ht="17.25" customHeight="1">
      <c r="B113" s="114"/>
      <c r="C113" s="136"/>
      <c r="D113" s="156"/>
      <c r="E113" s="175"/>
      <c r="F113" s="187"/>
      <c r="G113" s="206"/>
      <c r="H113" s="206"/>
      <c r="I113" s="239" t="s">
        <v>30</v>
      </c>
      <c r="J113" s="251"/>
      <c r="K113" s="270"/>
      <c r="L113" s="288">
        <f t="shared" si="4"/>
        <v>0</v>
      </c>
      <c r="M113" s="299"/>
      <c r="N113" s="312"/>
      <c r="O113" s="299"/>
      <c r="P113" s="323"/>
      <c r="Q113" s="312"/>
    </row>
    <row r="114" spans="2:17" ht="17.25" customHeight="1">
      <c r="B114" s="114" t="s">
        <v>201</v>
      </c>
      <c r="C114" s="136"/>
      <c r="D114" s="156"/>
      <c r="E114" s="175"/>
      <c r="F114" s="187"/>
      <c r="G114" s="206"/>
      <c r="H114" s="206"/>
      <c r="I114" s="239" t="s">
        <v>84</v>
      </c>
      <c r="J114" s="252"/>
      <c r="K114" s="271"/>
      <c r="L114" s="288">
        <f t="shared" si="4"/>
        <v>0</v>
      </c>
      <c r="M114" s="300"/>
      <c r="N114" s="313"/>
      <c r="O114" s="300"/>
      <c r="P114" s="324"/>
      <c r="Q114" s="313" t="s">
        <v>87</v>
      </c>
    </row>
    <row r="115" spans="2:17" ht="17.25" customHeight="1">
      <c r="B115" s="114"/>
      <c r="C115" s="136"/>
      <c r="D115" s="156"/>
      <c r="E115" s="175"/>
      <c r="F115" s="187"/>
      <c r="G115" s="206"/>
      <c r="H115" s="206"/>
      <c r="I115" s="239" t="s">
        <v>30</v>
      </c>
      <c r="J115" s="251"/>
      <c r="K115" s="270"/>
      <c r="L115" s="288">
        <f t="shared" si="4"/>
        <v>0</v>
      </c>
      <c r="M115" s="299"/>
      <c r="N115" s="312"/>
      <c r="O115" s="299"/>
      <c r="P115" s="323"/>
      <c r="Q115" s="312"/>
    </row>
    <row r="116" spans="2:17" ht="17.25" customHeight="1">
      <c r="B116" s="114" t="s">
        <v>203</v>
      </c>
      <c r="C116" s="136"/>
      <c r="D116" s="156"/>
      <c r="E116" s="175"/>
      <c r="F116" s="187"/>
      <c r="G116" s="206"/>
      <c r="H116" s="206"/>
      <c r="I116" s="239" t="s">
        <v>84</v>
      </c>
      <c r="J116" s="252"/>
      <c r="K116" s="271"/>
      <c r="L116" s="288">
        <f t="shared" si="4"/>
        <v>0</v>
      </c>
      <c r="M116" s="300"/>
      <c r="N116" s="313"/>
      <c r="O116" s="300"/>
      <c r="P116" s="324"/>
      <c r="Q116" s="313" t="s">
        <v>87</v>
      </c>
    </row>
    <row r="117" spans="2:17" ht="17.25" customHeight="1">
      <c r="B117" s="114"/>
      <c r="C117" s="136"/>
      <c r="D117" s="156"/>
      <c r="E117" s="175"/>
      <c r="F117" s="187"/>
      <c r="G117" s="206"/>
      <c r="H117" s="206"/>
      <c r="I117" s="239" t="s">
        <v>30</v>
      </c>
      <c r="J117" s="251"/>
      <c r="K117" s="270"/>
      <c r="L117" s="288">
        <f t="shared" si="4"/>
        <v>0</v>
      </c>
      <c r="M117" s="299"/>
      <c r="N117" s="312"/>
      <c r="O117" s="299"/>
      <c r="P117" s="323"/>
      <c r="Q117" s="312"/>
    </row>
    <row r="118" spans="2:17" ht="17.25" customHeight="1">
      <c r="B118" s="122" t="s">
        <v>205</v>
      </c>
      <c r="C118" s="141" t="s">
        <v>158</v>
      </c>
      <c r="D118" s="161"/>
      <c r="E118" s="179"/>
      <c r="F118" s="193" t="s">
        <v>121</v>
      </c>
      <c r="G118" s="213" t="s">
        <v>155</v>
      </c>
      <c r="H118" s="206" t="s">
        <v>208</v>
      </c>
      <c r="I118" s="239" t="s">
        <v>84</v>
      </c>
      <c r="J118" s="252">
        <v>9</v>
      </c>
      <c r="K118" s="271">
        <v>0</v>
      </c>
      <c r="L118" s="288">
        <f t="shared" si="4"/>
        <v>9</v>
      </c>
      <c r="M118" s="300"/>
      <c r="N118" s="313" t="s">
        <v>87</v>
      </c>
      <c r="O118" s="300"/>
      <c r="P118" s="324"/>
      <c r="Q118" s="313"/>
    </row>
    <row r="119" spans="2:17" ht="17.25" customHeight="1">
      <c r="B119" s="121"/>
      <c r="C119" s="133"/>
      <c r="D119" s="153"/>
      <c r="E119" s="172"/>
      <c r="F119" s="194"/>
      <c r="G119" s="214"/>
      <c r="H119" s="206"/>
      <c r="I119" s="239" t="s">
        <v>30</v>
      </c>
      <c r="J119" s="251">
        <v>9</v>
      </c>
      <c r="K119" s="270"/>
      <c r="L119" s="288">
        <f t="shared" si="4"/>
        <v>9</v>
      </c>
      <c r="M119" s="299"/>
      <c r="N119" s="312"/>
      <c r="O119" s="299"/>
      <c r="P119" s="323"/>
      <c r="Q119" s="312"/>
    </row>
    <row r="120" spans="2:17" ht="17.25" customHeight="1">
      <c r="B120" s="114" t="s">
        <v>213</v>
      </c>
      <c r="C120" s="139"/>
      <c r="D120" s="159"/>
      <c r="E120" s="177"/>
      <c r="F120" s="187"/>
      <c r="G120" s="206"/>
      <c r="H120" s="206"/>
      <c r="I120" s="239" t="s">
        <v>84</v>
      </c>
      <c r="J120" s="252"/>
      <c r="K120" s="271"/>
      <c r="L120" s="288">
        <f t="shared" si="4"/>
        <v>0</v>
      </c>
      <c r="M120" s="300"/>
      <c r="N120" s="313"/>
      <c r="O120" s="300"/>
      <c r="P120" s="324"/>
      <c r="Q120" s="313" t="s">
        <v>87</v>
      </c>
    </row>
    <row r="121" spans="2:17" ht="17.25" customHeight="1">
      <c r="B121" s="114"/>
      <c r="C121" s="140"/>
      <c r="D121" s="160"/>
      <c r="E121" s="178"/>
      <c r="F121" s="187"/>
      <c r="G121" s="206"/>
      <c r="H121" s="206"/>
      <c r="I121" s="239" t="s">
        <v>30</v>
      </c>
      <c r="J121" s="251"/>
      <c r="K121" s="270"/>
      <c r="L121" s="288">
        <f t="shared" si="4"/>
        <v>0</v>
      </c>
      <c r="M121" s="299"/>
      <c r="N121" s="312"/>
      <c r="O121" s="299"/>
      <c r="P121" s="323"/>
      <c r="Q121" s="312"/>
    </row>
    <row r="122" spans="2:17" ht="17.25" customHeight="1">
      <c r="B122" s="116" t="s">
        <v>215</v>
      </c>
      <c r="C122" s="31">
        <f>COUNTA(C82:E121)</f>
        <v>5</v>
      </c>
      <c r="D122" s="39"/>
      <c r="E122" s="42"/>
      <c r="F122" s="191">
        <v>0</v>
      </c>
      <c r="G122" s="208"/>
      <c r="H122" s="226"/>
      <c r="I122" s="238" t="s">
        <v>84</v>
      </c>
      <c r="J122" s="57">
        <f t="shared" ref="J122:L123" si="5">SUM(J82,J120,J104,J102,J100,J98,J118,J116,J96,J94,J92,J108,J90,J114,J112,J88,J86,J106,J84,J110)</f>
        <v>101</v>
      </c>
      <c r="K122" s="66">
        <f t="shared" si="5"/>
        <v>35</v>
      </c>
      <c r="L122" s="76">
        <f t="shared" si="5"/>
        <v>136</v>
      </c>
      <c r="M122" s="29">
        <f>COUNTA(M82:M121)</f>
        <v>0</v>
      </c>
      <c r="N122" s="83">
        <f>COUNTA(N82:N121)</f>
        <v>5</v>
      </c>
      <c r="O122" s="31">
        <f>COUNTA(O82:O121)</f>
        <v>0</v>
      </c>
      <c r="P122" s="326">
        <f>COUNTA(P82:P121)</f>
        <v>0</v>
      </c>
      <c r="Q122" s="86">
        <f>COUNTA(Q82:Q121)</f>
        <v>15</v>
      </c>
    </row>
    <row r="123" spans="2:17" ht="17.25" customHeight="1">
      <c r="B123" s="117"/>
      <c r="C123" s="32"/>
      <c r="D123" s="40"/>
      <c r="E123" s="87"/>
      <c r="F123" s="192"/>
      <c r="G123" s="209"/>
      <c r="H123" s="227"/>
      <c r="I123" s="241" t="s">
        <v>30</v>
      </c>
      <c r="J123" s="53">
        <f t="shared" si="5"/>
        <v>102</v>
      </c>
      <c r="K123" s="62">
        <f t="shared" si="5"/>
        <v>39</v>
      </c>
      <c r="L123" s="72">
        <f t="shared" si="5"/>
        <v>141</v>
      </c>
      <c r="M123" s="30"/>
      <c r="N123" s="84"/>
      <c r="O123" s="32"/>
      <c r="P123" s="40"/>
      <c r="Q123" s="87"/>
    </row>
    <row r="124" spans="2:17" ht="20.100000000000001" customHeight="1">
      <c r="B124" s="108" t="s">
        <v>217</v>
      </c>
      <c r="C124" s="127"/>
    </row>
    <row r="125" spans="2:17" s="105" customFormat="1" ht="21.95" customHeight="1">
      <c r="B125" s="109" t="s">
        <v>67</v>
      </c>
      <c r="C125" s="128" t="s">
        <v>68</v>
      </c>
      <c r="D125" s="148"/>
      <c r="E125" s="167"/>
      <c r="F125" s="185" t="s">
        <v>69</v>
      </c>
      <c r="G125" s="202" t="s">
        <v>71</v>
      </c>
      <c r="H125" s="128" t="s">
        <v>74</v>
      </c>
      <c r="I125" s="236" t="s">
        <v>4</v>
      </c>
      <c r="J125" s="248"/>
      <c r="K125" s="267"/>
      <c r="L125" s="285"/>
      <c r="M125" s="236" t="s">
        <v>15</v>
      </c>
      <c r="N125" s="309"/>
      <c r="O125" s="236" t="s">
        <v>23</v>
      </c>
      <c r="P125" s="267"/>
      <c r="Q125" s="309"/>
    </row>
    <row r="126" spans="2:17" s="105" customFormat="1" ht="21.95" customHeight="1">
      <c r="B126" s="110"/>
      <c r="C126" s="129"/>
      <c r="D126" s="149"/>
      <c r="E126" s="168"/>
      <c r="F126" s="186"/>
      <c r="G126" s="203"/>
      <c r="H126" s="129"/>
      <c r="I126" s="237" t="s">
        <v>24</v>
      </c>
      <c r="J126" s="249" t="s">
        <v>27</v>
      </c>
      <c r="K126" s="268" t="s">
        <v>28</v>
      </c>
      <c r="L126" s="286" t="s">
        <v>33</v>
      </c>
      <c r="M126" s="237" t="s">
        <v>35</v>
      </c>
      <c r="N126" s="310" t="s">
        <v>36</v>
      </c>
      <c r="O126" s="237" t="s">
        <v>35</v>
      </c>
      <c r="P126" s="321" t="s">
        <v>53</v>
      </c>
      <c r="Q126" s="310" t="s">
        <v>36</v>
      </c>
    </row>
    <row r="127" spans="2:17" ht="20.100000000000001" customHeight="1">
      <c r="B127" s="109" t="s">
        <v>218</v>
      </c>
      <c r="C127" s="136" t="s">
        <v>107</v>
      </c>
      <c r="D127" s="156"/>
      <c r="E127" s="175"/>
      <c r="F127" s="195" t="s">
        <v>96</v>
      </c>
      <c r="G127" s="206" t="s">
        <v>220</v>
      </c>
      <c r="H127" s="206" t="s">
        <v>222</v>
      </c>
      <c r="I127" s="244" t="s">
        <v>84</v>
      </c>
      <c r="J127" s="252">
        <v>0</v>
      </c>
      <c r="K127" s="271">
        <v>0</v>
      </c>
      <c r="L127" s="291">
        <f t="shared" ref="L127:L148" si="6">SUM(J127:K127)</f>
        <v>0</v>
      </c>
      <c r="M127" s="302"/>
      <c r="N127" s="315" t="s">
        <v>87</v>
      </c>
      <c r="O127" s="302"/>
      <c r="P127" s="328"/>
      <c r="Q127" s="315"/>
    </row>
    <row r="128" spans="2:17" ht="48" customHeight="1">
      <c r="B128" s="121"/>
      <c r="C128" s="136"/>
      <c r="D128" s="156"/>
      <c r="E128" s="175"/>
      <c r="F128" s="194"/>
      <c r="G128" s="206"/>
      <c r="H128" s="206"/>
      <c r="I128" s="244" t="s">
        <v>30</v>
      </c>
      <c r="J128" s="251">
        <v>0</v>
      </c>
      <c r="K128" s="270">
        <v>0</v>
      </c>
      <c r="L128" s="291">
        <f t="shared" si="6"/>
        <v>0</v>
      </c>
      <c r="M128" s="303"/>
      <c r="N128" s="316"/>
      <c r="O128" s="303"/>
      <c r="P128" s="329"/>
      <c r="Q128" s="316"/>
    </row>
    <row r="129" spans="2:17" ht="20.100000000000001" customHeight="1">
      <c r="B129" s="115" t="s">
        <v>225</v>
      </c>
      <c r="C129" s="136" t="s">
        <v>226</v>
      </c>
      <c r="D129" s="156"/>
      <c r="E129" s="175"/>
      <c r="F129" s="188" t="s">
        <v>228</v>
      </c>
      <c r="G129" s="206" t="s">
        <v>229</v>
      </c>
      <c r="H129" s="206"/>
      <c r="I129" s="244" t="s">
        <v>84</v>
      </c>
      <c r="J129" s="252">
        <v>65</v>
      </c>
      <c r="K129" s="271">
        <v>51</v>
      </c>
      <c r="L129" s="292">
        <f t="shared" si="6"/>
        <v>116</v>
      </c>
      <c r="M129" s="304" t="s">
        <v>87</v>
      </c>
      <c r="N129" s="317"/>
      <c r="O129" s="304"/>
      <c r="P129" s="330"/>
      <c r="Q129" s="317"/>
    </row>
    <row r="130" spans="2:17" ht="20.100000000000001" customHeight="1">
      <c r="B130" s="121"/>
      <c r="C130" s="136"/>
      <c r="D130" s="156"/>
      <c r="E130" s="175"/>
      <c r="F130" s="194"/>
      <c r="G130" s="206"/>
      <c r="H130" s="206"/>
      <c r="I130" s="244" t="s">
        <v>30</v>
      </c>
      <c r="J130" s="251">
        <v>42</v>
      </c>
      <c r="K130" s="270">
        <v>33</v>
      </c>
      <c r="L130" s="292">
        <f t="shared" si="6"/>
        <v>75</v>
      </c>
      <c r="M130" s="303"/>
      <c r="N130" s="316"/>
      <c r="O130" s="303"/>
      <c r="P130" s="329"/>
      <c r="Q130" s="316"/>
    </row>
    <row r="131" spans="2:17" ht="20.100000000000001" customHeight="1">
      <c r="B131" s="115" t="s">
        <v>230</v>
      </c>
      <c r="C131" s="136" t="s">
        <v>232</v>
      </c>
      <c r="D131" s="156"/>
      <c r="E131" s="175"/>
      <c r="F131" s="188" t="s">
        <v>154</v>
      </c>
      <c r="G131" s="206" t="s">
        <v>233</v>
      </c>
      <c r="H131" s="213" t="s">
        <v>9</v>
      </c>
      <c r="I131" s="244" t="s">
        <v>84</v>
      </c>
      <c r="J131" s="252">
        <v>15</v>
      </c>
      <c r="K131" s="271">
        <v>10</v>
      </c>
      <c r="L131" s="292">
        <f t="shared" si="6"/>
        <v>25</v>
      </c>
      <c r="M131" s="304"/>
      <c r="N131" s="317" t="s">
        <v>87</v>
      </c>
      <c r="O131" s="304"/>
      <c r="P131" s="330"/>
      <c r="Q131" s="317"/>
    </row>
    <row r="132" spans="2:17" ht="20.100000000000001" customHeight="1">
      <c r="B132" s="121"/>
      <c r="C132" s="136"/>
      <c r="D132" s="156"/>
      <c r="E132" s="175"/>
      <c r="F132" s="194"/>
      <c r="G132" s="206"/>
      <c r="H132" s="214"/>
      <c r="I132" s="244" t="s">
        <v>30</v>
      </c>
      <c r="J132" s="251">
        <v>16</v>
      </c>
      <c r="K132" s="270">
        <v>4</v>
      </c>
      <c r="L132" s="292">
        <f t="shared" si="6"/>
        <v>20</v>
      </c>
      <c r="M132" s="303"/>
      <c r="N132" s="316"/>
      <c r="O132" s="303"/>
      <c r="P132" s="329"/>
      <c r="Q132" s="316"/>
    </row>
    <row r="133" spans="2:17" ht="20.100000000000001" customHeight="1">
      <c r="B133" s="115" t="s">
        <v>235</v>
      </c>
      <c r="C133" s="136"/>
      <c r="D133" s="156"/>
      <c r="E133" s="175"/>
      <c r="F133" s="188"/>
      <c r="G133" s="206"/>
      <c r="H133" s="206"/>
      <c r="I133" s="244" t="s">
        <v>84</v>
      </c>
      <c r="J133" s="252"/>
      <c r="K133" s="271"/>
      <c r="L133" s="291">
        <f t="shared" si="6"/>
        <v>0</v>
      </c>
      <c r="M133" s="304"/>
      <c r="N133" s="317"/>
      <c r="O133" s="304"/>
      <c r="P133" s="330"/>
      <c r="Q133" s="317" t="s">
        <v>87</v>
      </c>
    </row>
    <row r="134" spans="2:17" ht="20.100000000000001" customHeight="1">
      <c r="B134" s="121"/>
      <c r="C134" s="136"/>
      <c r="D134" s="156"/>
      <c r="E134" s="175"/>
      <c r="F134" s="194"/>
      <c r="G134" s="206"/>
      <c r="H134" s="206"/>
      <c r="I134" s="244" t="s">
        <v>30</v>
      </c>
      <c r="J134" s="251"/>
      <c r="K134" s="270"/>
      <c r="L134" s="292">
        <f t="shared" si="6"/>
        <v>0</v>
      </c>
      <c r="M134" s="303"/>
      <c r="N134" s="316"/>
      <c r="O134" s="303"/>
      <c r="P134" s="329"/>
      <c r="Q134" s="316"/>
    </row>
    <row r="135" spans="2:17" ht="20.100000000000001" customHeight="1">
      <c r="B135" s="115" t="s">
        <v>236</v>
      </c>
      <c r="C135" s="136"/>
      <c r="D135" s="156"/>
      <c r="E135" s="175"/>
      <c r="F135" s="188"/>
      <c r="G135" s="206"/>
      <c r="H135" s="206"/>
      <c r="I135" s="244" t="s">
        <v>84</v>
      </c>
      <c r="J135" s="252"/>
      <c r="K135" s="271"/>
      <c r="L135" s="291">
        <f t="shared" si="6"/>
        <v>0</v>
      </c>
      <c r="M135" s="304"/>
      <c r="N135" s="317"/>
      <c r="O135" s="304"/>
      <c r="P135" s="330"/>
      <c r="Q135" s="317" t="s">
        <v>87</v>
      </c>
    </row>
    <row r="136" spans="2:17" ht="20.100000000000001" customHeight="1">
      <c r="B136" s="121"/>
      <c r="C136" s="136"/>
      <c r="D136" s="156"/>
      <c r="E136" s="175"/>
      <c r="F136" s="194"/>
      <c r="G136" s="206"/>
      <c r="H136" s="206"/>
      <c r="I136" s="244" t="s">
        <v>30</v>
      </c>
      <c r="J136" s="251"/>
      <c r="K136" s="270"/>
      <c r="L136" s="292">
        <f t="shared" si="6"/>
        <v>0</v>
      </c>
      <c r="M136" s="303"/>
      <c r="N136" s="316"/>
      <c r="O136" s="303"/>
      <c r="P136" s="329"/>
      <c r="Q136" s="316"/>
    </row>
    <row r="137" spans="2:17" ht="20.100000000000001" customHeight="1">
      <c r="B137" s="115" t="s">
        <v>237</v>
      </c>
      <c r="C137" s="136"/>
      <c r="D137" s="156"/>
      <c r="E137" s="175"/>
      <c r="F137" s="188"/>
      <c r="G137" s="206"/>
      <c r="H137" s="206"/>
      <c r="I137" s="244" t="s">
        <v>84</v>
      </c>
      <c r="J137" s="252"/>
      <c r="K137" s="271"/>
      <c r="L137" s="291">
        <f t="shared" si="6"/>
        <v>0</v>
      </c>
      <c r="M137" s="304"/>
      <c r="N137" s="317"/>
      <c r="O137" s="304"/>
      <c r="P137" s="330"/>
      <c r="Q137" s="317" t="s">
        <v>75</v>
      </c>
    </row>
    <row r="138" spans="2:17" ht="20.100000000000001" customHeight="1">
      <c r="B138" s="121"/>
      <c r="C138" s="136"/>
      <c r="D138" s="156"/>
      <c r="E138" s="175"/>
      <c r="F138" s="194"/>
      <c r="G138" s="206"/>
      <c r="H138" s="206"/>
      <c r="I138" s="244" t="s">
        <v>30</v>
      </c>
      <c r="J138" s="251"/>
      <c r="K138" s="270"/>
      <c r="L138" s="291">
        <f t="shared" si="6"/>
        <v>0</v>
      </c>
      <c r="M138" s="303"/>
      <c r="N138" s="316"/>
      <c r="O138" s="303"/>
      <c r="P138" s="329"/>
      <c r="Q138" s="316"/>
    </row>
    <row r="139" spans="2:17" ht="20.100000000000001" customHeight="1">
      <c r="B139" s="115" t="s">
        <v>238</v>
      </c>
      <c r="C139" s="132"/>
      <c r="D139" s="152"/>
      <c r="E139" s="171"/>
      <c r="F139" s="188"/>
      <c r="G139" s="207"/>
      <c r="H139" s="207"/>
      <c r="I139" s="244" t="s">
        <v>84</v>
      </c>
      <c r="J139" s="252"/>
      <c r="K139" s="271"/>
      <c r="L139" s="291">
        <f t="shared" si="6"/>
        <v>0</v>
      </c>
      <c r="M139" s="304"/>
      <c r="N139" s="317"/>
      <c r="O139" s="304"/>
      <c r="P139" s="330"/>
      <c r="Q139" s="317" t="s">
        <v>87</v>
      </c>
    </row>
    <row r="140" spans="2:17" ht="20.100000000000001" customHeight="1">
      <c r="B140" s="121"/>
      <c r="C140" s="133"/>
      <c r="D140" s="153"/>
      <c r="E140" s="172"/>
      <c r="F140" s="194"/>
      <c r="G140" s="214"/>
      <c r="H140" s="214"/>
      <c r="I140" s="244" t="s">
        <v>30</v>
      </c>
      <c r="J140" s="251"/>
      <c r="K140" s="270"/>
      <c r="L140" s="292">
        <f t="shared" si="6"/>
        <v>0</v>
      </c>
      <c r="M140" s="303"/>
      <c r="N140" s="316"/>
      <c r="O140" s="303"/>
      <c r="P140" s="329"/>
      <c r="Q140" s="316"/>
    </row>
    <row r="141" spans="2:17" ht="20.100000000000001" customHeight="1">
      <c r="B141" s="115" t="s">
        <v>240</v>
      </c>
      <c r="C141" s="136"/>
      <c r="D141" s="156"/>
      <c r="E141" s="175"/>
      <c r="F141" s="188"/>
      <c r="G141" s="206"/>
      <c r="H141" s="206"/>
      <c r="I141" s="244" t="s">
        <v>84</v>
      </c>
      <c r="J141" s="252">
        <v>3</v>
      </c>
      <c r="K141" s="271"/>
      <c r="L141" s="292">
        <f t="shared" si="6"/>
        <v>3</v>
      </c>
      <c r="M141" s="304"/>
      <c r="N141" s="317"/>
      <c r="O141" s="304"/>
      <c r="P141" s="330"/>
      <c r="Q141" s="317" t="s">
        <v>75</v>
      </c>
    </row>
    <row r="142" spans="2:17" ht="36.75" customHeight="1">
      <c r="B142" s="121"/>
      <c r="C142" s="136"/>
      <c r="D142" s="156"/>
      <c r="E142" s="175"/>
      <c r="F142" s="194"/>
      <c r="G142" s="206"/>
      <c r="H142" s="206"/>
      <c r="I142" s="244" t="s">
        <v>30</v>
      </c>
      <c r="J142" s="251"/>
      <c r="K142" s="270"/>
      <c r="L142" s="292">
        <f t="shared" si="6"/>
        <v>0</v>
      </c>
      <c r="M142" s="303"/>
      <c r="N142" s="316"/>
      <c r="O142" s="303"/>
      <c r="P142" s="329"/>
      <c r="Q142" s="316"/>
    </row>
    <row r="143" spans="2:17" ht="20.100000000000001" customHeight="1">
      <c r="B143" s="115" t="s">
        <v>241</v>
      </c>
      <c r="C143" s="136" t="s">
        <v>216</v>
      </c>
      <c r="D143" s="156"/>
      <c r="E143" s="175"/>
      <c r="F143" s="188" t="s">
        <v>61</v>
      </c>
      <c r="G143" s="206" t="s">
        <v>242</v>
      </c>
      <c r="H143" s="206" t="s">
        <v>246</v>
      </c>
      <c r="I143" s="244" t="s">
        <v>84</v>
      </c>
      <c r="J143" s="252"/>
      <c r="K143" s="271"/>
      <c r="L143" s="291">
        <f t="shared" si="6"/>
        <v>0</v>
      </c>
      <c r="M143" s="304"/>
      <c r="N143" s="317" t="s">
        <v>87</v>
      </c>
      <c r="O143" s="304"/>
      <c r="P143" s="330"/>
      <c r="Q143" s="317"/>
    </row>
    <row r="144" spans="2:17" ht="39.75" customHeight="1">
      <c r="B144" s="121"/>
      <c r="C144" s="136"/>
      <c r="D144" s="156"/>
      <c r="E144" s="175"/>
      <c r="F144" s="194"/>
      <c r="G144" s="206"/>
      <c r="H144" s="206"/>
      <c r="I144" s="244" t="s">
        <v>30</v>
      </c>
      <c r="J144" s="251"/>
      <c r="K144" s="270"/>
      <c r="L144" s="291">
        <f t="shared" si="6"/>
        <v>0</v>
      </c>
      <c r="M144" s="303"/>
      <c r="N144" s="316"/>
      <c r="O144" s="303"/>
      <c r="P144" s="329"/>
      <c r="Q144" s="316"/>
    </row>
    <row r="145" spans="2:17" ht="20.100000000000001" customHeight="1">
      <c r="B145" s="115" t="s">
        <v>247</v>
      </c>
      <c r="C145" s="136" t="s">
        <v>216</v>
      </c>
      <c r="D145" s="156"/>
      <c r="E145" s="175"/>
      <c r="F145" s="188" t="s">
        <v>61</v>
      </c>
      <c r="G145" s="206" t="s">
        <v>248</v>
      </c>
      <c r="H145" s="206" t="s">
        <v>250</v>
      </c>
      <c r="I145" s="244" t="s">
        <v>84</v>
      </c>
      <c r="J145" s="252"/>
      <c r="K145" s="271"/>
      <c r="L145" s="291">
        <f t="shared" si="6"/>
        <v>0</v>
      </c>
      <c r="M145" s="304"/>
      <c r="N145" s="317" t="s">
        <v>87</v>
      </c>
      <c r="O145" s="304"/>
      <c r="P145" s="330"/>
      <c r="Q145" s="317"/>
    </row>
    <row r="146" spans="2:17" ht="33" customHeight="1">
      <c r="B146" s="121"/>
      <c r="C146" s="136"/>
      <c r="D146" s="156"/>
      <c r="E146" s="175"/>
      <c r="F146" s="194"/>
      <c r="G146" s="206"/>
      <c r="H146" s="206"/>
      <c r="I146" s="244" t="s">
        <v>30</v>
      </c>
      <c r="J146" s="251"/>
      <c r="K146" s="270"/>
      <c r="L146" s="291">
        <f t="shared" si="6"/>
        <v>0</v>
      </c>
      <c r="M146" s="303"/>
      <c r="N146" s="316"/>
      <c r="O146" s="303"/>
      <c r="P146" s="329"/>
      <c r="Q146" s="316"/>
    </row>
    <row r="147" spans="2:17" ht="20.100000000000001" customHeight="1">
      <c r="B147" s="122" t="s">
        <v>251</v>
      </c>
      <c r="C147" s="136" t="s">
        <v>253</v>
      </c>
      <c r="D147" s="156"/>
      <c r="E147" s="175"/>
      <c r="F147" s="188" t="s">
        <v>255</v>
      </c>
      <c r="G147" s="206" t="s">
        <v>204</v>
      </c>
      <c r="H147" s="206" t="s">
        <v>91</v>
      </c>
      <c r="I147" s="244" t="s">
        <v>84</v>
      </c>
      <c r="J147" s="252">
        <v>37</v>
      </c>
      <c r="K147" s="271">
        <v>45</v>
      </c>
      <c r="L147" s="291">
        <f t="shared" si="6"/>
        <v>82</v>
      </c>
      <c r="M147" s="305"/>
      <c r="N147" s="317" t="s">
        <v>87</v>
      </c>
      <c r="O147" s="305"/>
      <c r="P147" s="331"/>
      <c r="Q147" s="337"/>
    </row>
    <row r="148" spans="2:17" ht="20.100000000000001" customHeight="1">
      <c r="B148" s="122"/>
      <c r="C148" s="136"/>
      <c r="D148" s="156"/>
      <c r="E148" s="175"/>
      <c r="F148" s="196"/>
      <c r="G148" s="206"/>
      <c r="H148" s="206"/>
      <c r="I148" s="244" t="s">
        <v>30</v>
      </c>
      <c r="J148" s="251">
        <v>37</v>
      </c>
      <c r="K148" s="270">
        <v>45</v>
      </c>
      <c r="L148" s="293">
        <f t="shared" si="6"/>
        <v>82</v>
      </c>
      <c r="M148" s="306"/>
      <c r="N148" s="316"/>
      <c r="O148" s="306"/>
      <c r="P148" s="332"/>
      <c r="Q148" s="318"/>
    </row>
    <row r="149" spans="2:17" ht="20.100000000000001" customHeight="1">
      <c r="B149" s="116" t="s">
        <v>116</v>
      </c>
      <c r="C149" s="31">
        <f>COUNTA(C127:E148)</f>
        <v>6</v>
      </c>
      <c r="D149" s="39"/>
      <c r="E149" s="42"/>
      <c r="F149" s="191">
        <v>0</v>
      </c>
      <c r="G149" s="208"/>
      <c r="H149" s="226"/>
      <c r="I149" s="245" t="s">
        <v>84</v>
      </c>
      <c r="J149" s="57">
        <f t="shared" ref="J149:L150" si="7">SUM(J127,J129,J131,J133,J135,J139,J141,J145,J137,J143,J147)</f>
        <v>120</v>
      </c>
      <c r="K149" s="66">
        <f t="shared" si="7"/>
        <v>106</v>
      </c>
      <c r="L149" s="76">
        <f t="shared" si="7"/>
        <v>226</v>
      </c>
      <c r="M149" s="29">
        <f>COUNTA(M127:M148)</f>
        <v>1</v>
      </c>
      <c r="N149" s="83">
        <f>COUNTA(N127:N148)</f>
        <v>5</v>
      </c>
      <c r="O149" s="31">
        <f>COUNTA(O127:O148)</f>
        <v>0</v>
      </c>
      <c r="P149" s="326">
        <f>COUNTA(P127:P148)</f>
        <v>0</v>
      </c>
      <c r="Q149" s="86">
        <f>COUNTA(Q127:Q148)</f>
        <v>5</v>
      </c>
    </row>
    <row r="150" spans="2:17" ht="20.100000000000001" customHeight="1">
      <c r="B150" s="117"/>
      <c r="C150" s="32"/>
      <c r="D150" s="40"/>
      <c r="E150" s="87"/>
      <c r="F150" s="192"/>
      <c r="G150" s="209"/>
      <c r="H150" s="227"/>
      <c r="I150" s="32" t="s">
        <v>30</v>
      </c>
      <c r="J150" s="53">
        <f t="shared" si="7"/>
        <v>95</v>
      </c>
      <c r="K150" s="62">
        <f t="shared" si="7"/>
        <v>82</v>
      </c>
      <c r="L150" s="72">
        <f t="shared" si="7"/>
        <v>177</v>
      </c>
      <c r="M150" s="30"/>
      <c r="N150" s="84"/>
      <c r="O150" s="32"/>
      <c r="P150" s="40"/>
      <c r="Q150" s="87"/>
    </row>
    <row r="151" spans="2:17" ht="17.25" customHeight="1">
      <c r="B151" s="108" t="s">
        <v>256</v>
      </c>
      <c r="C151" s="127"/>
    </row>
    <row r="152" spans="2:17" s="105" customFormat="1" ht="21.95" customHeight="1">
      <c r="B152" s="109" t="s">
        <v>67</v>
      </c>
      <c r="C152" s="128" t="s">
        <v>68</v>
      </c>
      <c r="D152" s="148"/>
      <c r="E152" s="167"/>
      <c r="F152" s="185" t="s">
        <v>69</v>
      </c>
      <c r="G152" s="202" t="s">
        <v>71</v>
      </c>
      <c r="H152" s="128" t="s">
        <v>74</v>
      </c>
      <c r="I152" s="236" t="s">
        <v>4</v>
      </c>
      <c r="J152" s="248"/>
      <c r="K152" s="267"/>
      <c r="L152" s="285"/>
      <c r="M152" s="236" t="s">
        <v>15</v>
      </c>
      <c r="N152" s="309"/>
      <c r="O152" s="236" t="s">
        <v>23</v>
      </c>
      <c r="P152" s="267"/>
      <c r="Q152" s="309"/>
    </row>
    <row r="153" spans="2:17" s="105" customFormat="1" ht="21.95" customHeight="1">
      <c r="B153" s="110"/>
      <c r="C153" s="129"/>
      <c r="D153" s="149"/>
      <c r="E153" s="168"/>
      <c r="F153" s="186"/>
      <c r="G153" s="203"/>
      <c r="H153" s="129"/>
      <c r="I153" s="237" t="s">
        <v>24</v>
      </c>
      <c r="J153" s="249" t="s">
        <v>27</v>
      </c>
      <c r="K153" s="268" t="s">
        <v>28</v>
      </c>
      <c r="L153" s="286" t="s">
        <v>33</v>
      </c>
      <c r="M153" s="237" t="s">
        <v>35</v>
      </c>
      <c r="N153" s="310" t="s">
        <v>36</v>
      </c>
      <c r="O153" s="237" t="s">
        <v>35</v>
      </c>
      <c r="P153" s="321" t="s">
        <v>53</v>
      </c>
      <c r="Q153" s="310" t="s">
        <v>36</v>
      </c>
    </row>
    <row r="154" spans="2:17" ht="17.25" customHeight="1">
      <c r="B154" s="114" t="s">
        <v>221</v>
      </c>
      <c r="C154" s="142"/>
      <c r="D154" s="162"/>
      <c r="E154" s="180"/>
      <c r="F154" s="187"/>
      <c r="G154" s="206"/>
      <c r="H154" s="219"/>
      <c r="I154" s="239" t="s">
        <v>84</v>
      </c>
      <c r="J154" s="252"/>
      <c r="K154" s="271"/>
      <c r="L154" s="288">
        <f t="shared" ref="L154:L167" si="8">J154+K154</f>
        <v>0</v>
      </c>
      <c r="M154" s="300"/>
      <c r="N154" s="313"/>
      <c r="O154" s="300"/>
      <c r="P154" s="324"/>
      <c r="Q154" s="313" t="s">
        <v>87</v>
      </c>
    </row>
    <row r="155" spans="2:17" ht="17.25" customHeight="1">
      <c r="B155" s="114"/>
      <c r="C155" s="133"/>
      <c r="D155" s="153"/>
      <c r="E155" s="172"/>
      <c r="F155" s="187"/>
      <c r="G155" s="206"/>
      <c r="H155" s="214"/>
      <c r="I155" s="239" t="s">
        <v>30</v>
      </c>
      <c r="J155" s="251"/>
      <c r="K155" s="270"/>
      <c r="L155" s="288">
        <f t="shared" si="8"/>
        <v>0</v>
      </c>
      <c r="M155" s="299"/>
      <c r="N155" s="312"/>
      <c r="O155" s="299"/>
      <c r="P155" s="323"/>
      <c r="Q155" s="312"/>
    </row>
    <row r="156" spans="2:17" ht="17.25" customHeight="1">
      <c r="B156" s="114" t="s">
        <v>259</v>
      </c>
      <c r="C156" s="136"/>
      <c r="D156" s="156"/>
      <c r="E156" s="175"/>
      <c r="F156" s="187"/>
      <c r="G156" s="206"/>
      <c r="H156" s="206"/>
      <c r="I156" s="239" t="s">
        <v>84</v>
      </c>
      <c r="J156" s="252"/>
      <c r="K156" s="271"/>
      <c r="L156" s="288">
        <f t="shared" si="8"/>
        <v>0</v>
      </c>
      <c r="M156" s="300"/>
      <c r="N156" s="313"/>
      <c r="O156" s="300"/>
      <c r="P156" s="324"/>
      <c r="Q156" s="313" t="s">
        <v>87</v>
      </c>
    </row>
    <row r="157" spans="2:17" ht="17.25" customHeight="1">
      <c r="B157" s="114"/>
      <c r="C157" s="136"/>
      <c r="D157" s="156"/>
      <c r="E157" s="175"/>
      <c r="F157" s="187"/>
      <c r="G157" s="206"/>
      <c r="H157" s="206"/>
      <c r="I157" s="239" t="s">
        <v>30</v>
      </c>
      <c r="J157" s="251"/>
      <c r="K157" s="270"/>
      <c r="L157" s="288">
        <f t="shared" si="8"/>
        <v>0</v>
      </c>
      <c r="M157" s="299"/>
      <c r="N157" s="312"/>
      <c r="O157" s="299"/>
      <c r="P157" s="323"/>
      <c r="Q157" s="312"/>
    </row>
    <row r="158" spans="2:17" ht="17.25" customHeight="1">
      <c r="B158" s="114" t="s">
        <v>258</v>
      </c>
      <c r="C158" s="136"/>
      <c r="D158" s="156"/>
      <c r="E158" s="175"/>
      <c r="F158" s="187"/>
      <c r="G158" s="206"/>
      <c r="H158" s="206"/>
      <c r="I158" s="239" t="s">
        <v>84</v>
      </c>
      <c r="J158" s="252"/>
      <c r="K158" s="271"/>
      <c r="L158" s="288">
        <f t="shared" si="8"/>
        <v>0</v>
      </c>
      <c r="M158" s="300"/>
      <c r="N158" s="313"/>
      <c r="O158" s="300"/>
      <c r="P158" s="324"/>
      <c r="Q158" s="313" t="s">
        <v>87</v>
      </c>
    </row>
    <row r="159" spans="2:17" ht="17.25" customHeight="1">
      <c r="B159" s="114"/>
      <c r="C159" s="136"/>
      <c r="D159" s="156"/>
      <c r="E159" s="175"/>
      <c r="F159" s="187"/>
      <c r="G159" s="206"/>
      <c r="H159" s="206"/>
      <c r="I159" s="239" t="s">
        <v>30</v>
      </c>
      <c r="J159" s="251"/>
      <c r="K159" s="270"/>
      <c r="L159" s="288">
        <f t="shared" si="8"/>
        <v>0</v>
      </c>
      <c r="M159" s="299"/>
      <c r="N159" s="312"/>
      <c r="O159" s="299"/>
      <c r="P159" s="323"/>
      <c r="Q159" s="312"/>
    </row>
    <row r="160" spans="2:17" ht="17.25" customHeight="1">
      <c r="B160" s="114" t="s">
        <v>260</v>
      </c>
      <c r="C160" s="136"/>
      <c r="D160" s="156"/>
      <c r="E160" s="175"/>
      <c r="F160" s="187"/>
      <c r="G160" s="206"/>
      <c r="H160" s="206"/>
      <c r="I160" s="239" t="s">
        <v>84</v>
      </c>
      <c r="J160" s="252"/>
      <c r="K160" s="271"/>
      <c r="L160" s="288">
        <f t="shared" si="8"/>
        <v>0</v>
      </c>
      <c r="M160" s="300"/>
      <c r="N160" s="313"/>
      <c r="O160" s="300"/>
      <c r="P160" s="324"/>
      <c r="Q160" s="313" t="s">
        <v>87</v>
      </c>
    </row>
    <row r="161" spans="2:17" ht="17.25" customHeight="1">
      <c r="B161" s="114"/>
      <c r="C161" s="136"/>
      <c r="D161" s="156"/>
      <c r="E161" s="175"/>
      <c r="F161" s="187"/>
      <c r="G161" s="206"/>
      <c r="H161" s="206"/>
      <c r="I161" s="239" t="s">
        <v>30</v>
      </c>
      <c r="J161" s="251"/>
      <c r="K161" s="270"/>
      <c r="L161" s="288">
        <f t="shared" si="8"/>
        <v>0</v>
      </c>
      <c r="M161" s="299"/>
      <c r="N161" s="312"/>
      <c r="O161" s="299"/>
      <c r="P161" s="323"/>
      <c r="Q161" s="312"/>
    </row>
    <row r="162" spans="2:17" ht="17.25" customHeight="1">
      <c r="B162" s="114" t="s">
        <v>262</v>
      </c>
      <c r="C162" s="141" t="s">
        <v>263</v>
      </c>
      <c r="D162" s="161"/>
      <c r="E162" s="179"/>
      <c r="F162" s="194" t="s">
        <v>264</v>
      </c>
      <c r="G162" s="214" t="s">
        <v>265</v>
      </c>
      <c r="H162" s="213" t="s">
        <v>174</v>
      </c>
      <c r="I162" s="239" t="s">
        <v>84</v>
      </c>
      <c r="J162" s="252">
        <v>11</v>
      </c>
      <c r="K162" s="271">
        <v>6</v>
      </c>
      <c r="L162" s="288">
        <f t="shared" si="8"/>
        <v>17</v>
      </c>
      <c r="M162" s="300"/>
      <c r="N162" s="313" t="s">
        <v>87</v>
      </c>
      <c r="O162" s="300"/>
      <c r="P162" s="324"/>
      <c r="Q162" s="313"/>
    </row>
    <row r="163" spans="2:17" ht="17.25" customHeight="1">
      <c r="B163" s="114"/>
      <c r="C163" s="133"/>
      <c r="D163" s="153"/>
      <c r="E163" s="172"/>
      <c r="F163" s="187"/>
      <c r="G163" s="206"/>
      <c r="H163" s="214"/>
      <c r="I163" s="239" t="s">
        <v>30</v>
      </c>
      <c r="J163" s="251">
        <v>11</v>
      </c>
      <c r="K163" s="270">
        <v>6</v>
      </c>
      <c r="L163" s="288">
        <f t="shared" si="8"/>
        <v>17</v>
      </c>
      <c r="M163" s="299"/>
      <c r="N163" s="312"/>
      <c r="O163" s="299"/>
      <c r="P163" s="323"/>
      <c r="Q163" s="312"/>
    </row>
    <row r="164" spans="2:17" ht="17.25" customHeight="1">
      <c r="B164" s="114" t="s">
        <v>160</v>
      </c>
      <c r="C164" s="136"/>
      <c r="D164" s="156"/>
      <c r="E164" s="175"/>
      <c r="F164" s="187"/>
      <c r="G164" s="206"/>
      <c r="H164" s="206"/>
      <c r="I164" s="239" t="s">
        <v>84</v>
      </c>
      <c r="J164" s="252"/>
      <c r="K164" s="271"/>
      <c r="L164" s="288">
        <f t="shared" si="8"/>
        <v>0</v>
      </c>
      <c r="M164" s="300"/>
      <c r="N164" s="313"/>
      <c r="O164" s="300"/>
      <c r="P164" s="324"/>
      <c r="Q164" s="313" t="s">
        <v>87</v>
      </c>
    </row>
    <row r="165" spans="2:17" ht="17.25" customHeight="1">
      <c r="B165" s="114"/>
      <c r="C165" s="136"/>
      <c r="D165" s="156"/>
      <c r="E165" s="175"/>
      <c r="F165" s="187"/>
      <c r="G165" s="206"/>
      <c r="H165" s="206"/>
      <c r="I165" s="239" t="s">
        <v>30</v>
      </c>
      <c r="J165" s="251"/>
      <c r="K165" s="270"/>
      <c r="L165" s="288">
        <f t="shared" si="8"/>
        <v>0</v>
      </c>
      <c r="M165" s="299"/>
      <c r="N165" s="312"/>
      <c r="O165" s="299"/>
      <c r="P165" s="323"/>
      <c r="Q165" s="312"/>
    </row>
    <row r="166" spans="2:17" ht="17.25" customHeight="1">
      <c r="B166" s="114" t="s">
        <v>266</v>
      </c>
      <c r="C166" s="136" t="s">
        <v>268</v>
      </c>
      <c r="D166" s="156"/>
      <c r="E166" s="175"/>
      <c r="F166" s="187" t="s">
        <v>269</v>
      </c>
      <c r="G166" s="206" t="s">
        <v>133</v>
      </c>
      <c r="H166" s="206" t="s">
        <v>174</v>
      </c>
      <c r="I166" s="239" t="s">
        <v>84</v>
      </c>
      <c r="J166" s="252">
        <v>31</v>
      </c>
      <c r="K166" s="271">
        <v>8</v>
      </c>
      <c r="L166" s="288">
        <f t="shared" si="8"/>
        <v>39</v>
      </c>
      <c r="M166" s="300"/>
      <c r="N166" s="313" t="s">
        <v>87</v>
      </c>
      <c r="O166" s="300"/>
      <c r="P166" s="324"/>
      <c r="Q166" s="313"/>
    </row>
    <row r="167" spans="2:17" ht="17.25" customHeight="1">
      <c r="B167" s="114"/>
      <c r="C167" s="136"/>
      <c r="D167" s="156"/>
      <c r="E167" s="175"/>
      <c r="F167" s="187"/>
      <c r="G167" s="206"/>
      <c r="H167" s="206"/>
      <c r="I167" s="239" t="s">
        <v>30</v>
      </c>
      <c r="J167" s="251">
        <v>27</v>
      </c>
      <c r="K167" s="270">
        <v>8</v>
      </c>
      <c r="L167" s="288">
        <f t="shared" si="8"/>
        <v>35</v>
      </c>
      <c r="M167" s="299"/>
      <c r="N167" s="312"/>
      <c r="O167" s="299"/>
      <c r="P167" s="323"/>
      <c r="Q167" s="312"/>
    </row>
    <row r="168" spans="2:17" ht="17.25" customHeight="1">
      <c r="B168" s="116" t="s">
        <v>270</v>
      </c>
      <c r="C168" s="31">
        <f>COUNTA(C154:E167)</f>
        <v>2</v>
      </c>
      <c r="D168" s="39"/>
      <c r="E168" s="42"/>
      <c r="F168" s="191">
        <v>0</v>
      </c>
      <c r="G168" s="211"/>
      <c r="H168" s="230"/>
      <c r="I168" s="238" t="s">
        <v>84</v>
      </c>
      <c r="J168" s="57">
        <f t="shared" ref="J168:L169" si="9">SUM(J154,J156,J158,J162,J164,J166,J160)</f>
        <v>42</v>
      </c>
      <c r="K168" s="66">
        <f t="shared" si="9"/>
        <v>14</v>
      </c>
      <c r="L168" s="76">
        <f t="shared" si="9"/>
        <v>56</v>
      </c>
      <c r="M168" s="29">
        <f>COUNTA(M154:M167)</f>
        <v>0</v>
      </c>
      <c r="N168" s="83">
        <f>COUNTA(N154:N167)</f>
        <v>2</v>
      </c>
      <c r="O168" s="31">
        <f>COUNTA(O154:O167)</f>
        <v>0</v>
      </c>
      <c r="P168" s="326">
        <f>COUNTA(P154:P167)</f>
        <v>0</v>
      </c>
      <c r="Q168" s="86">
        <f>COUNTA(Q154:Q167)</f>
        <v>5</v>
      </c>
    </row>
    <row r="169" spans="2:17" ht="17.25" customHeight="1">
      <c r="B169" s="117"/>
      <c r="C169" s="32"/>
      <c r="D169" s="40"/>
      <c r="E169" s="87"/>
      <c r="F169" s="192"/>
      <c r="G169" s="212"/>
      <c r="H169" s="231"/>
      <c r="I169" s="241" t="s">
        <v>30</v>
      </c>
      <c r="J169" s="53">
        <f t="shared" si="9"/>
        <v>38</v>
      </c>
      <c r="K169" s="62">
        <f t="shared" si="9"/>
        <v>14</v>
      </c>
      <c r="L169" s="72">
        <f t="shared" si="9"/>
        <v>52</v>
      </c>
      <c r="M169" s="30"/>
      <c r="N169" s="84"/>
      <c r="O169" s="32"/>
      <c r="P169" s="40"/>
      <c r="Q169" s="87"/>
    </row>
    <row r="170" spans="2:17" ht="21.95" customHeight="1">
      <c r="B170" s="108" t="s">
        <v>272</v>
      </c>
      <c r="C170" s="127"/>
      <c r="D170" s="157"/>
      <c r="E170" s="157"/>
      <c r="F170" s="157"/>
      <c r="G170" s="210"/>
      <c r="H170" s="228"/>
      <c r="I170" s="157"/>
      <c r="J170" s="255"/>
      <c r="K170" s="255"/>
      <c r="L170" s="255"/>
      <c r="M170" s="157"/>
      <c r="N170" s="157"/>
      <c r="O170" s="157"/>
      <c r="P170" s="157"/>
      <c r="Q170" s="157"/>
    </row>
    <row r="171" spans="2:17" s="105" customFormat="1" ht="21.95" customHeight="1">
      <c r="B171" s="109" t="s">
        <v>67</v>
      </c>
      <c r="C171" s="128" t="s">
        <v>68</v>
      </c>
      <c r="D171" s="148"/>
      <c r="E171" s="167"/>
      <c r="F171" s="185" t="s">
        <v>69</v>
      </c>
      <c r="G171" s="202" t="s">
        <v>71</v>
      </c>
      <c r="H171" s="128" t="s">
        <v>74</v>
      </c>
      <c r="I171" s="236" t="s">
        <v>4</v>
      </c>
      <c r="J171" s="248"/>
      <c r="K171" s="267"/>
      <c r="L171" s="285"/>
      <c r="M171" s="236" t="s">
        <v>15</v>
      </c>
      <c r="N171" s="309"/>
      <c r="O171" s="236" t="s">
        <v>23</v>
      </c>
      <c r="P171" s="267"/>
      <c r="Q171" s="309"/>
    </row>
    <row r="172" spans="2:17" s="105" customFormat="1" ht="21.95" customHeight="1">
      <c r="B172" s="110"/>
      <c r="C172" s="129"/>
      <c r="D172" s="149"/>
      <c r="E172" s="168"/>
      <c r="F172" s="186"/>
      <c r="G172" s="203"/>
      <c r="H172" s="129"/>
      <c r="I172" s="237" t="s">
        <v>24</v>
      </c>
      <c r="J172" s="249" t="s">
        <v>27</v>
      </c>
      <c r="K172" s="268" t="s">
        <v>28</v>
      </c>
      <c r="L172" s="286" t="s">
        <v>33</v>
      </c>
      <c r="M172" s="237" t="s">
        <v>35</v>
      </c>
      <c r="N172" s="310" t="s">
        <v>36</v>
      </c>
      <c r="O172" s="237" t="s">
        <v>35</v>
      </c>
      <c r="P172" s="321" t="s">
        <v>53</v>
      </c>
      <c r="Q172" s="310" t="s">
        <v>36</v>
      </c>
    </row>
    <row r="173" spans="2:17" ht="21.95" customHeight="1">
      <c r="B173" s="114" t="s">
        <v>273</v>
      </c>
      <c r="C173" s="136" t="s">
        <v>274</v>
      </c>
      <c r="D173" s="156"/>
      <c r="E173" s="175"/>
      <c r="F173" s="187" t="s">
        <v>275</v>
      </c>
      <c r="G173" s="206" t="s">
        <v>249</v>
      </c>
      <c r="H173" s="206" t="s">
        <v>81</v>
      </c>
      <c r="I173" s="239" t="s">
        <v>84</v>
      </c>
      <c r="J173" s="252">
        <v>84</v>
      </c>
      <c r="K173" s="271">
        <v>131</v>
      </c>
      <c r="L173" s="288">
        <f t="shared" ref="L173:L194" si="10">J173+K173</f>
        <v>215</v>
      </c>
      <c r="M173" s="300"/>
      <c r="N173" s="313" t="s">
        <v>87</v>
      </c>
      <c r="O173" s="300"/>
      <c r="P173" s="324"/>
      <c r="Q173" s="313"/>
    </row>
    <row r="174" spans="2:17" ht="21.95" customHeight="1">
      <c r="B174" s="114"/>
      <c r="C174" s="136"/>
      <c r="D174" s="156"/>
      <c r="E174" s="175"/>
      <c r="F174" s="187"/>
      <c r="G174" s="206"/>
      <c r="H174" s="206"/>
      <c r="I174" s="239" t="s">
        <v>30</v>
      </c>
      <c r="J174" s="251">
        <v>68</v>
      </c>
      <c r="K174" s="270">
        <v>117</v>
      </c>
      <c r="L174" s="288">
        <f t="shared" si="10"/>
        <v>185</v>
      </c>
      <c r="M174" s="299"/>
      <c r="N174" s="312"/>
      <c r="O174" s="299"/>
      <c r="P174" s="323"/>
      <c r="Q174" s="312"/>
    </row>
    <row r="175" spans="2:17" ht="21.95" customHeight="1">
      <c r="B175" s="114" t="s">
        <v>276</v>
      </c>
      <c r="C175" s="136"/>
      <c r="D175" s="156"/>
      <c r="E175" s="175"/>
      <c r="F175" s="187"/>
      <c r="G175" s="206"/>
      <c r="H175" s="206"/>
      <c r="I175" s="239" t="s">
        <v>84</v>
      </c>
      <c r="J175" s="252"/>
      <c r="K175" s="271"/>
      <c r="L175" s="288">
        <f t="shared" si="10"/>
        <v>0</v>
      </c>
      <c r="M175" s="300"/>
      <c r="N175" s="313"/>
      <c r="O175" s="300"/>
      <c r="P175" s="324"/>
      <c r="Q175" s="313" t="s">
        <v>75</v>
      </c>
    </row>
    <row r="176" spans="2:17" ht="21.95" customHeight="1">
      <c r="B176" s="114"/>
      <c r="C176" s="136"/>
      <c r="D176" s="156"/>
      <c r="E176" s="175"/>
      <c r="F176" s="187"/>
      <c r="G176" s="206"/>
      <c r="H176" s="206"/>
      <c r="I176" s="239" t="s">
        <v>30</v>
      </c>
      <c r="J176" s="251"/>
      <c r="K176" s="270"/>
      <c r="L176" s="288">
        <f t="shared" si="10"/>
        <v>0</v>
      </c>
      <c r="M176" s="299"/>
      <c r="N176" s="312"/>
      <c r="O176" s="299"/>
      <c r="P176" s="323"/>
      <c r="Q176" s="312"/>
    </row>
    <row r="177" spans="2:17" ht="21.95" customHeight="1">
      <c r="B177" s="114" t="s">
        <v>227</v>
      </c>
      <c r="C177" s="143"/>
      <c r="D177" s="163"/>
      <c r="E177" s="181"/>
      <c r="F177" s="197"/>
      <c r="G177" s="215"/>
      <c r="H177" s="215"/>
      <c r="I177" s="239" t="s">
        <v>84</v>
      </c>
      <c r="J177" s="252">
        <v>0</v>
      </c>
      <c r="K177" s="271">
        <v>0</v>
      </c>
      <c r="L177" s="288">
        <f t="shared" si="10"/>
        <v>0</v>
      </c>
      <c r="M177" s="300"/>
      <c r="N177" s="313"/>
      <c r="O177" s="300"/>
      <c r="P177" s="324"/>
      <c r="Q177" s="313" t="s">
        <v>75</v>
      </c>
    </row>
    <row r="178" spans="2:17" ht="21.95" customHeight="1">
      <c r="B178" s="114"/>
      <c r="C178" s="144"/>
      <c r="D178" s="164"/>
      <c r="E178" s="182"/>
      <c r="F178" s="198"/>
      <c r="G178" s="140"/>
      <c r="H178" s="140"/>
      <c r="I178" s="239" t="s">
        <v>30</v>
      </c>
      <c r="J178" s="251"/>
      <c r="K178" s="270"/>
      <c r="L178" s="288">
        <f t="shared" si="10"/>
        <v>0</v>
      </c>
      <c r="M178" s="299"/>
      <c r="N178" s="312"/>
      <c r="O178" s="299"/>
      <c r="P178" s="323"/>
      <c r="Q178" s="312"/>
    </row>
    <row r="179" spans="2:17" ht="21.95" customHeight="1">
      <c r="B179" s="114" t="s">
        <v>277</v>
      </c>
      <c r="C179" s="143" t="s">
        <v>202</v>
      </c>
      <c r="D179" s="163"/>
      <c r="E179" s="181"/>
      <c r="F179" s="197" t="s">
        <v>181</v>
      </c>
      <c r="G179" s="215" t="s">
        <v>278</v>
      </c>
      <c r="H179" s="139" t="s">
        <v>182</v>
      </c>
      <c r="I179" s="239" t="s">
        <v>84</v>
      </c>
      <c r="J179" s="256">
        <v>25</v>
      </c>
      <c r="K179" s="274">
        <v>7</v>
      </c>
      <c r="L179" s="288">
        <f t="shared" si="10"/>
        <v>32</v>
      </c>
      <c r="M179" s="300"/>
      <c r="N179" s="313" t="s">
        <v>87</v>
      </c>
      <c r="O179" s="300"/>
      <c r="P179" s="324"/>
      <c r="Q179" s="313"/>
    </row>
    <row r="180" spans="2:17" ht="21.95" customHeight="1">
      <c r="B180" s="114"/>
      <c r="C180" s="144"/>
      <c r="D180" s="164"/>
      <c r="E180" s="182"/>
      <c r="F180" s="198"/>
      <c r="G180" s="140"/>
      <c r="H180" s="140"/>
      <c r="I180" s="239" t="s">
        <v>30</v>
      </c>
      <c r="J180" s="257">
        <v>20</v>
      </c>
      <c r="K180" s="275">
        <v>6</v>
      </c>
      <c r="L180" s="288">
        <f t="shared" si="10"/>
        <v>26</v>
      </c>
      <c r="M180" s="299"/>
      <c r="N180" s="312"/>
      <c r="O180" s="299"/>
      <c r="P180" s="323"/>
      <c r="Q180" s="312"/>
    </row>
    <row r="181" spans="2:17" ht="21.95" customHeight="1">
      <c r="B181" s="114" t="s">
        <v>279</v>
      </c>
      <c r="C181" s="136"/>
      <c r="D181" s="156"/>
      <c r="E181" s="175"/>
      <c r="F181" s="187"/>
      <c r="G181" s="206"/>
      <c r="H181" s="206"/>
      <c r="I181" s="239" t="s">
        <v>84</v>
      </c>
      <c r="J181" s="252"/>
      <c r="K181" s="271"/>
      <c r="L181" s="288">
        <f t="shared" si="10"/>
        <v>0</v>
      </c>
      <c r="M181" s="300"/>
      <c r="N181" s="313"/>
      <c r="O181" s="300"/>
      <c r="P181" s="333"/>
      <c r="Q181" s="313" t="s">
        <v>75</v>
      </c>
    </row>
    <row r="182" spans="2:17" ht="21.95" customHeight="1">
      <c r="B182" s="114"/>
      <c r="C182" s="136"/>
      <c r="D182" s="156"/>
      <c r="E182" s="175"/>
      <c r="F182" s="187"/>
      <c r="G182" s="206"/>
      <c r="H182" s="206"/>
      <c r="I182" s="239" t="s">
        <v>30</v>
      </c>
      <c r="J182" s="251"/>
      <c r="K182" s="270"/>
      <c r="L182" s="288">
        <f t="shared" si="10"/>
        <v>0</v>
      </c>
      <c r="M182" s="299"/>
      <c r="N182" s="312"/>
      <c r="O182" s="299"/>
      <c r="P182" s="334"/>
      <c r="Q182" s="312"/>
    </row>
    <row r="183" spans="2:17" ht="21.95" customHeight="1">
      <c r="B183" s="114" t="s">
        <v>212</v>
      </c>
      <c r="C183" s="136"/>
      <c r="D183" s="156"/>
      <c r="E183" s="175"/>
      <c r="F183" s="187"/>
      <c r="G183" s="206"/>
      <c r="H183" s="206"/>
      <c r="I183" s="239" t="s">
        <v>84</v>
      </c>
      <c r="J183" s="252"/>
      <c r="K183" s="271"/>
      <c r="L183" s="288">
        <f t="shared" si="10"/>
        <v>0</v>
      </c>
      <c r="M183" s="300"/>
      <c r="N183" s="313"/>
      <c r="O183" s="300"/>
      <c r="P183" s="324"/>
      <c r="Q183" s="313" t="s">
        <v>87</v>
      </c>
    </row>
    <row r="184" spans="2:17" ht="21.95" customHeight="1">
      <c r="B184" s="114"/>
      <c r="C184" s="136"/>
      <c r="D184" s="156"/>
      <c r="E184" s="175"/>
      <c r="F184" s="187"/>
      <c r="G184" s="206"/>
      <c r="H184" s="206"/>
      <c r="I184" s="239" t="s">
        <v>30</v>
      </c>
      <c r="J184" s="251"/>
      <c r="K184" s="270"/>
      <c r="L184" s="288">
        <f t="shared" si="10"/>
        <v>0</v>
      </c>
      <c r="M184" s="299"/>
      <c r="N184" s="312"/>
      <c r="O184" s="299"/>
      <c r="P184" s="323"/>
      <c r="Q184" s="312"/>
    </row>
    <row r="185" spans="2:17" ht="21.95" customHeight="1">
      <c r="B185" s="114" t="s">
        <v>280</v>
      </c>
      <c r="C185" s="136"/>
      <c r="D185" s="156"/>
      <c r="E185" s="175"/>
      <c r="F185" s="187"/>
      <c r="G185" s="206"/>
      <c r="H185" s="206"/>
      <c r="I185" s="239" t="s">
        <v>84</v>
      </c>
      <c r="J185" s="252"/>
      <c r="K185" s="271"/>
      <c r="L185" s="288">
        <f t="shared" si="10"/>
        <v>0</v>
      </c>
      <c r="M185" s="300"/>
      <c r="N185" s="313"/>
      <c r="O185" s="300"/>
      <c r="P185" s="324"/>
      <c r="Q185" s="313" t="s">
        <v>87</v>
      </c>
    </row>
    <row r="186" spans="2:17" ht="21.95" customHeight="1">
      <c r="B186" s="114"/>
      <c r="C186" s="136"/>
      <c r="D186" s="156"/>
      <c r="E186" s="175"/>
      <c r="F186" s="187"/>
      <c r="G186" s="206"/>
      <c r="H186" s="206"/>
      <c r="I186" s="239" t="s">
        <v>30</v>
      </c>
      <c r="J186" s="251"/>
      <c r="K186" s="270"/>
      <c r="L186" s="288">
        <f t="shared" si="10"/>
        <v>0</v>
      </c>
      <c r="M186" s="299"/>
      <c r="N186" s="312"/>
      <c r="O186" s="299"/>
      <c r="P186" s="323"/>
      <c r="Q186" s="312"/>
    </row>
    <row r="187" spans="2:17" ht="21.95" customHeight="1">
      <c r="B187" s="114" t="s">
        <v>281</v>
      </c>
      <c r="C187" s="136"/>
      <c r="D187" s="156"/>
      <c r="E187" s="175"/>
      <c r="F187" s="187"/>
      <c r="G187" s="206"/>
      <c r="H187" s="206"/>
      <c r="I187" s="239" t="s">
        <v>84</v>
      </c>
      <c r="J187" s="252"/>
      <c r="K187" s="271"/>
      <c r="L187" s="288">
        <f t="shared" si="10"/>
        <v>0</v>
      </c>
      <c r="M187" s="300"/>
      <c r="N187" s="313"/>
      <c r="O187" s="300"/>
      <c r="P187" s="324"/>
      <c r="Q187" s="313" t="s">
        <v>87</v>
      </c>
    </row>
    <row r="188" spans="2:17" ht="21.95" customHeight="1">
      <c r="B188" s="114"/>
      <c r="C188" s="136"/>
      <c r="D188" s="156"/>
      <c r="E188" s="175"/>
      <c r="F188" s="187"/>
      <c r="G188" s="206"/>
      <c r="H188" s="206"/>
      <c r="I188" s="239" t="s">
        <v>30</v>
      </c>
      <c r="J188" s="251"/>
      <c r="K188" s="270"/>
      <c r="L188" s="288">
        <f t="shared" si="10"/>
        <v>0</v>
      </c>
      <c r="M188" s="299"/>
      <c r="N188" s="312"/>
      <c r="O188" s="299"/>
      <c r="P188" s="323"/>
      <c r="Q188" s="312"/>
    </row>
    <row r="189" spans="2:17" ht="21.95" customHeight="1">
      <c r="B189" s="114" t="s">
        <v>282</v>
      </c>
      <c r="C189" s="136"/>
      <c r="D189" s="156"/>
      <c r="E189" s="175"/>
      <c r="F189" s="187"/>
      <c r="G189" s="206"/>
      <c r="H189" s="206"/>
      <c r="I189" s="239" t="s">
        <v>84</v>
      </c>
      <c r="J189" s="252"/>
      <c r="K189" s="271"/>
      <c r="L189" s="288">
        <f t="shared" si="10"/>
        <v>0</v>
      </c>
      <c r="M189" s="300"/>
      <c r="N189" s="313"/>
      <c r="O189" s="300"/>
      <c r="P189" s="324"/>
      <c r="Q189" s="313" t="s">
        <v>87</v>
      </c>
    </row>
    <row r="190" spans="2:17" ht="21.95" customHeight="1">
      <c r="B190" s="114"/>
      <c r="C190" s="136"/>
      <c r="D190" s="156"/>
      <c r="E190" s="175"/>
      <c r="F190" s="187"/>
      <c r="G190" s="206"/>
      <c r="H190" s="206"/>
      <c r="I190" s="239" t="s">
        <v>30</v>
      </c>
      <c r="J190" s="251"/>
      <c r="K190" s="270"/>
      <c r="L190" s="288">
        <f t="shared" si="10"/>
        <v>0</v>
      </c>
      <c r="M190" s="299"/>
      <c r="N190" s="312"/>
      <c r="O190" s="299"/>
      <c r="P190" s="323"/>
      <c r="Q190" s="312"/>
    </row>
    <row r="191" spans="2:17" ht="21.95" customHeight="1">
      <c r="B191" s="114" t="s">
        <v>143</v>
      </c>
      <c r="C191" s="136"/>
      <c r="D191" s="156"/>
      <c r="E191" s="175"/>
      <c r="F191" s="187"/>
      <c r="G191" s="206"/>
      <c r="H191" s="206"/>
      <c r="I191" s="239" t="s">
        <v>84</v>
      </c>
      <c r="J191" s="252"/>
      <c r="K191" s="271"/>
      <c r="L191" s="288">
        <f t="shared" si="10"/>
        <v>0</v>
      </c>
      <c r="M191" s="300"/>
      <c r="N191" s="313"/>
      <c r="O191" s="300"/>
      <c r="P191" s="333"/>
      <c r="Q191" s="313" t="s">
        <v>87</v>
      </c>
    </row>
    <row r="192" spans="2:17" ht="21.95" customHeight="1">
      <c r="B192" s="114"/>
      <c r="C192" s="136"/>
      <c r="D192" s="156"/>
      <c r="E192" s="175"/>
      <c r="F192" s="187"/>
      <c r="G192" s="206"/>
      <c r="H192" s="206"/>
      <c r="I192" s="239" t="s">
        <v>30</v>
      </c>
      <c r="J192" s="251"/>
      <c r="K192" s="270"/>
      <c r="L192" s="288">
        <f t="shared" si="10"/>
        <v>0</v>
      </c>
      <c r="M192" s="299"/>
      <c r="N192" s="312"/>
      <c r="O192" s="299"/>
      <c r="P192" s="334"/>
      <c r="Q192" s="312"/>
    </row>
    <row r="193" spans="2:17" ht="21.95" customHeight="1">
      <c r="B193" s="114" t="s">
        <v>119</v>
      </c>
      <c r="C193" s="136"/>
      <c r="D193" s="156"/>
      <c r="E193" s="175"/>
      <c r="F193" s="187"/>
      <c r="G193" s="206"/>
      <c r="H193" s="206"/>
      <c r="I193" s="239" t="s">
        <v>84</v>
      </c>
      <c r="J193" s="252"/>
      <c r="K193" s="271"/>
      <c r="L193" s="288">
        <f t="shared" si="10"/>
        <v>0</v>
      </c>
      <c r="M193" s="300"/>
      <c r="N193" s="313"/>
      <c r="O193" s="300"/>
      <c r="P193" s="333"/>
      <c r="Q193" s="313" t="s">
        <v>75</v>
      </c>
    </row>
    <row r="194" spans="2:17" ht="21.95" customHeight="1">
      <c r="B194" s="114"/>
      <c r="C194" s="136"/>
      <c r="D194" s="156"/>
      <c r="E194" s="175"/>
      <c r="F194" s="187"/>
      <c r="G194" s="206"/>
      <c r="H194" s="206"/>
      <c r="I194" s="239" t="s">
        <v>30</v>
      </c>
      <c r="J194" s="251"/>
      <c r="K194" s="270"/>
      <c r="L194" s="288">
        <f t="shared" si="10"/>
        <v>0</v>
      </c>
      <c r="M194" s="299"/>
      <c r="N194" s="312"/>
      <c r="O194" s="299"/>
      <c r="P194" s="334"/>
      <c r="Q194" s="312"/>
    </row>
    <row r="195" spans="2:17" ht="21.95" customHeight="1">
      <c r="B195" s="116" t="s">
        <v>283</v>
      </c>
      <c r="C195" s="31">
        <f>COUNTA(C173:E194)</f>
        <v>2</v>
      </c>
      <c r="D195" s="39"/>
      <c r="E195" s="42"/>
      <c r="F195" s="191">
        <v>0</v>
      </c>
      <c r="G195" s="211"/>
      <c r="H195" s="230"/>
      <c r="I195" s="238" t="s">
        <v>84</v>
      </c>
      <c r="J195" s="57">
        <f t="shared" ref="J195:L196" si="11">SUM(J173,J175,J177,J179,J181,J183,J185,J187,J189,J191,J193)</f>
        <v>109</v>
      </c>
      <c r="K195" s="66">
        <f t="shared" si="11"/>
        <v>138</v>
      </c>
      <c r="L195" s="76">
        <f t="shared" si="11"/>
        <v>247</v>
      </c>
      <c r="M195" s="29">
        <f>COUNTA(M173:M194)</f>
        <v>0</v>
      </c>
      <c r="N195" s="83">
        <f>COUNTA(N173:N194)</f>
        <v>2</v>
      </c>
      <c r="O195" s="31">
        <f>COUNTA(O173:O194)</f>
        <v>0</v>
      </c>
      <c r="P195" s="326">
        <f>COUNTA(P173:P194)</f>
        <v>0</v>
      </c>
      <c r="Q195" s="86">
        <f>COUNTA(Q173:Q194)</f>
        <v>9</v>
      </c>
    </row>
    <row r="196" spans="2:17" ht="21.95" customHeight="1">
      <c r="B196" s="117"/>
      <c r="C196" s="32"/>
      <c r="D196" s="40"/>
      <c r="E196" s="87"/>
      <c r="F196" s="192"/>
      <c r="G196" s="212"/>
      <c r="H196" s="231"/>
      <c r="I196" s="241" t="s">
        <v>30</v>
      </c>
      <c r="J196" s="53">
        <f t="shared" si="11"/>
        <v>88</v>
      </c>
      <c r="K196" s="62">
        <f t="shared" si="11"/>
        <v>123</v>
      </c>
      <c r="L196" s="72">
        <f t="shared" si="11"/>
        <v>211</v>
      </c>
      <c r="M196" s="30"/>
      <c r="N196" s="84"/>
      <c r="O196" s="32"/>
      <c r="P196" s="40"/>
      <c r="Q196" s="87"/>
    </row>
    <row r="197" spans="2:17" ht="21.95" customHeight="1">
      <c r="B197" s="108" t="s">
        <v>284</v>
      </c>
      <c r="C197" s="127"/>
    </row>
    <row r="198" spans="2:17" s="105" customFormat="1" ht="21.95" customHeight="1">
      <c r="B198" s="109" t="s">
        <v>67</v>
      </c>
      <c r="C198" s="128" t="s">
        <v>68</v>
      </c>
      <c r="D198" s="148"/>
      <c r="E198" s="167"/>
      <c r="F198" s="185" t="s">
        <v>69</v>
      </c>
      <c r="G198" s="202" t="s">
        <v>71</v>
      </c>
      <c r="H198" s="128" t="s">
        <v>74</v>
      </c>
      <c r="I198" s="236" t="s">
        <v>4</v>
      </c>
      <c r="J198" s="248"/>
      <c r="K198" s="267"/>
      <c r="L198" s="285"/>
      <c r="M198" s="236" t="s">
        <v>15</v>
      </c>
      <c r="N198" s="309"/>
      <c r="O198" s="236" t="s">
        <v>23</v>
      </c>
      <c r="P198" s="267"/>
      <c r="Q198" s="309"/>
    </row>
    <row r="199" spans="2:17" s="105" customFormat="1" ht="21.95" customHeight="1">
      <c r="B199" s="110"/>
      <c r="C199" s="129"/>
      <c r="D199" s="149"/>
      <c r="E199" s="168"/>
      <c r="F199" s="186"/>
      <c r="G199" s="203"/>
      <c r="H199" s="129"/>
      <c r="I199" s="237" t="s">
        <v>24</v>
      </c>
      <c r="J199" s="249" t="s">
        <v>27</v>
      </c>
      <c r="K199" s="268" t="s">
        <v>28</v>
      </c>
      <c r="L199" s="286" t="s">
        <v>33</v>
      </c>
      <c r="M199" s="237" t="s">
        <v>35</v>
      </c>
      <c r="N199" s="310" t="s">
        <v>36</v>
      </c>
      <c r="O199" s="237" t="s">
        <v>35</v>
      </c>
      <c r="P199" s="321" t="s">
        <v>53</v>
      </c>
      <c r="Q199" s="310" t="s">
        <v>36</v>
      </c>
    </row>
    <row r="200" spans="2:17" ht="21.95" customHeight="1">
      <c r="B200" s="109" t="s">
        <v>224</v>
      </c>
      <c r="C200" s="145"/>
      <c r="D200" s="165"/>
      <c r="E200" s="183"/>
      <c r="F200" s="199">
        <v>0</v>
      </c>
      <c r="G200" s="215"/>
      <c r="H200" s="141"/>
      <c r="I200" s="244" t="s">
        <v>84</v>
      </c>
      <c r="J200" s="258">
        <v>0</v>
      </c>
      <c r="K200" s="276">
        <v>0</v>
      </c>
      <c r="L200" s="291">
        <f t="shared" ref="L200:L213" si="12">SUM(J200:K200)</f>
        <v>0</v>
      </c>
      <c r="M200" s="302"/>
      <c r="N200" s="317"/>
      <c r="O200" s="302"/>
      <c r="P200" s="328"/>
      <c r="Q200" s="317" t="s">
        <v>87</v>
      </c>
    </row>
    <row r="201" spans="2:17" ht="21.95" customHeight="1">
      <c r="B201" s="121"/>
      <c r="C201" s="135"/>
      <c r="D201" s="155"/>
      <c r="E201" s="174"/>
      <c r="F201" s="194"/>
      <c r="G201" s="216"/>
      <c r="H201" s="133"/>
      <c r="I201" s="244" t="s">
        <v>30</v>
      </c>
      <c r="J201" s="259"/>
      <c r="K201" s="277"/>
      <c r="L201" s="291">
        <f t="shared" si="12"/>
        <v>0</v>
      </c>
      <c r="M201" s="303"/>
      <c r="N201" s="316"/>
      <c r="O201" s="303"/>
      <c r="P201" s="329"/>
      <c r="Q201" s="316"/>
    </row>
    <row r="202" spans="2:17" ht="21.95" customHeight="1">
      <c r="B202" s="115" t="s">
        <v>173</v>
      </c>
      <c r="C202" s="134"/>
      <c r="D202" s="154"/>
      <c r="E202" s="173"/>
      <c r="F202" s="188"/>
      <c r="G202" s="217"/>
      <c r="H202" s="232"/>
      <c r="I202" s="244" t="s">
        <v>84</v>
      </c>
      <c r="J202" s="258"/>
      <c r="K202" s="276"/>
      <c r="L202" s="292">
        <f t="shared" si="12"/>
        <v>0</v>
      </c>
      <c r="M202" s="304"/>
      <c r="N202" s="317"/>
      <c r="O202" s="304"/>
      <c r="P202" s="330"/>
      <c r="Q202" s="317" t="s">
        <v>87</v>
      </c>
    </row>
    <row r="203" spans="2:17" ht="21.95" customHeight="1">
      <c r="B203" s="121"/>
      <c r="C203" s="135"/>
      <c r="D203" s="155"/>
      <c r="E203" s="174"/>
      <c r="F203" s="194"/>
      <c r="G203" s="218"/>
      <c r="H203" s="233"/>
      <c r="I203" s="244" t="s">
        <v>30</v>
      </c>
      <c r="J203" s="259"/>
      <c r="K203" s="277"/>
      <c r="L203" s="292">
        <f t="shared" si="12"/>
        <v>0</v>
      </c>
      <c r="M203" s="303"/>
      <c r="N203" s="316"/>
      <c r="O203" s="303"/>
      <c r="P203" s="329"/>
      <c r="Q203" s="316"/>
    </row>
    <row r="204" spans="2:17" ht="21.95" customHeight="1">
      <c r="B204" s="115" t="s">
        <v>285</v>
      </c>
      <c r="C204" s="134"/>
      <c r="D204" s="154"/>
      <c r="E204" s="173"/>
      <c r="F204" s="188">
        <v>0</v>
      </c>
      <c r="G204" s="215"/>
      <c r="H204" s="141"/>
      <c r="I204" s="244" t="s">
        <v>84</v>
      </c>
      <c r="J204" s="258">
        <v>0</v>
      </c>
      <c r="K204" s="276">
        <v>0</v>
      </c>
      <c r="L204" s="291">
        <f t="shared" si="12"/>
        <v>0</v>
      </c>
      <c r="M204" s="304"/>
      <c r="N204" s="317"/>
      <c r="O204" s="304"/>
      <c r="P204" s="330"/>
      <c r="Q204" s="317" t="s">
        <v>87</v>
      </c>
    </row>
    <row r="205" spans="2:17" ht="21.95" customHeight="1">
      <c r="B205" s="121"/>
      <c r="C205" s="135"/>
      <c r="D205" s="155"/>
      <c r="E205" s="174"/>
      <c r="F205" s="194"/>
      <c r="G205" s="216"/>
      <c r="H205" s="133"/>
      <c r="I205" s="244" t="s">
        <v>30</v>
      </c>
      <c r="J205" s="260"/>
      <c r="K205" s="278"/>
      <c r="L205" s="292">
        <f t="shared" si="12"/>
        <v>0</v>
      </c>
      <c r="M205" s="303"/>
      <c r="N205" s="316"/>
      <c r="O205" s="303"/>
      <c r="P205" s="329"/>
      <c r="Q205" s="316"/>
    </row>
    <row r="206" spans="2:17" ht="21.95" customHeight="1">
      <c r="B206" s="115" t="s">
        <v>286</v>
      </c>
      <c r="C206" s="134"/>
      <c r="D206" s="154"/>
      <c r="E206" s="173"/>
      <c r="F206" s="188">
        <v>0</v>
      </c>
      <c r="G206" s="215"/>
      <c r="H206" s="141"/>
      <c r="I206" s="244" t="s">
        <v>84</v>
      </c>
      <c r="J206" s="258">
        <v>0</v>
      </c>
      <c r="K206" s="276">
        <v>0</v>
      </c>
      <c r="L206" s="291">
        <f t="shared" si="12"/>
        <v>0</v>
      </c>
      <c r="M206" s="304"/>
      <c r="N206" s="317"/>
      <c r="O206" s="304"/>
      <c r="P206" s="330"/>
      <c r="Q206" s="317" t="s">
        <v>87</v>
      </c>
    </row>
    <row r="207" spans="2:17" ht="21.95" customHeight="1">
      <c r="B207" s="121"/>
      <c r="C207" s="135"/>
      <c r="D207" s="155"/>
      <c r="E207" s="174"/>
      <c r="F207" s="194"/>
      <c r="G207" s="216"/>
      <c r="H207" s="133"/>
      <c r="I207" s="244" t="s">
        <v>30</v>
      </c>
      <c r="J207" s="260"/>
      <c r="K207" s="278"/>
      <c r="L207" s="292">
        <f t="shared" si="12"/>
        <v>0</v>
      </c>
      <c r="M207" s="303"/>
      <c r="N207" s="316"/>
      <c r="O207" s="303"/>
      <c r="P207" s="329"/>
      <c r="Q207" s="316"/>
    </row>
    <row r="208" spans="2:17" ht="21.95" customHeight="1">
      <c r="B208" s="115" t="s">
        <v>288</v>
      </c>
      <c r="C208" s="134"/>
      <c r="D208" s="154"/>
      <c r="E208" s="173"/>
      <c r="F208" s="188">
        <v>0</v>
      </c>
      <c r="G208" s="215"/>
      <c r="H208" s="141"/>
      <c r="I208" s="244" t="s">
        <v>84</v>
      </c>
      <c r="J208" s="258">
        <v>0</v>
      </c>
      <c r="K208" s="276">
        <v>0</v>
      </c>
      <c r="L208" s="291">
        <f t="shared" si="12"/>
        <v>0</v>
      </c>
      <c r="M208" s="304"/>
      <c r="N208" s="317"/>
      <c r="O208" s="304"/>
      <c r="P208" s="330"/>
      <c r="Q208" s="317" t="s">
        <v>87</v>
      </c>
    </row>
    <row r="209" spans="2:17" ht="21.95" customHeight="1">
      <c r="B209" s="121"/>
      <c r="C209" s="135"/>
      <c r="D209" s="155"/>
      <c r="E209" s="174"/>
      <c r="F209" s="194"/>
      <c r="G209" s="216"/>
      <c r="H209" s="133"/>
      <c r="I209" s="244" t="s">
        <v>30</v>
      </c>
      <c r="J209" s="260"/>
      <c r="K209" s="278"/>
      <c r="L209" s="292">
        <f t="shared" si="12"/>
        <v>0</v>
      </c>
      <c r="M209" s="303"/>
      <c r="N209" s="316"/>
      <c r="O209" s="303"/>
      <c r="P209" s="329"/>
      <c r="Q209" s="316"/>
    </row>
    <row r="210" spans="2:17" ht="21.95" customHeight="1">
      <c r="B210" s="115" t="s">
        <v>8</v>
      </c>
      <c r="C210" s="134"/>
      <c r="D210" s="154"/>
      <c r="E210" s="173"/>
      <c r="F210" s="188">
        <v>0</v>
      </c>
      <c r="G210" s="215"/>
      <c r="H210" s="141"/>
      <c r="I210" s="244" t="s">
        <v>84</v>
      </c>
      <c r="J210" s="258">
        <v>0</v>
      </c>
      <c r="K210" s="276">
        <v>0</v>
      </c>
      <c r="L210" s="291">
        <f t="shared" si="12"/>
        <v>0</v>
      </c>
      <c r="M210" s="304"/>
      <c r="N210" s="317"/>
      <c r="O210" s="304"/>
      <c r="P210" s="330"/>
      <c r="Q210" s="317" t="s">
        <v>87</v>
      </c>
    </row>
    <row r="211" spans="2:17" ht="21.95" customHeight="1">
      <c r="B211" s="121"/>
      <c r="C211" s="135"/>
      <c r="D211" s="155"/>
      <c r="E211" s="174"/>
      <c r="F211" s="194"/>
      <c r="G211" s="216"/>
      <c r="H211" s="133"/>
      <c r="I211" s="244" t="s">
        <v>30</v>
      </c>
      <c r="J211" s="260"/>
      <c r="K211" s="278"/>
      <c r="L211" s="292">
        <f t="shared" si="12"/>
        <v>0</v>
      </c>
      <c r="M211" s="303"/>
      <c r="N211" s="316"/>
      <c r="O211" s="303"/>
      <c r="P211" s="329"/>
      <c r="Q211" s="316"/>
    </row>
    <row r="212" spans="2:17" ht="21.95" customHeight="1">
      <c r="B212" s="115" t="s">
        <v>290</v>
      </c>
      <c r="C212" s="134"/>
      <c r="D212" s="154"/>
      <c r="E212" s="173"/>
      <c r="F212" s="188">
        <v>0</v>
      </c>
      <c r="G212" s="215"/>
      <c r="H212" s="141"/>
      <c r="I212" s="244" t="s">
        <v>84</v>
      </c>
      <c r="J212" s="258">
        <v>0</v>
      </c>
      <c r="K212" s="276">
        <v>0</v>
      </c>
      <c r="L212" s="291">
        <f t="shared" si="12"/>
        <v>0</v>
      </c>
      <c r="M212" s="304"/>
      <c r="N212" s="317"/>
      <c r="O212" s="304"/>
      <c r="P212" s="330"/>
      <c r="Q212" s="317" t="s">
        <v>87</v>
      </c>
    </row>
    <row r="213" spans="2:17" ht="21.75" customHeight="1">
      <c r="B213" s="121"/>
      <c r="C213" s="135"/>
      <c r="D213" s="155"/>
      <c r="E213" s="174"/>
      <c r="F213" s="194"/>
      <c r="G213" s="216"/>
      <c r="H213" s="133"/>
      <c r="I213" s="246" t="s">
        <v>30</v>
      </c>
      <c r="J213" s="261"/>
      <c r="K213" s="279"/>
      <c r="L213" s="294">
        <f t="shared" si="12"/>
        <v>0</v>
      </c>
      <c r="M213" s="306"/>
      <c r="N213" s="318"/>
      <c r="O213" s="306"/>
      <c r="P213" s="332"/>
      <c r="Q213" s="318"/>
    </row>
    <row r="214" spans="2:17" ht="21.95" customHeight="1">
      <c r="B214" s="116" t="s">
        <v>252</v>
      </c>
      <c r="C214" s="31">
        <f>COUNTA(C200:E213)</f>
        <v>0</v>
      </c>
      <c r="D214" s="39"/>
      <c r="E214" s="42"/>
      <c r="F214" s="191">
        <v>0</v>
      </c>
      <c r="G214" s="208"/>
      <c r="H214" s="226"/>
      <c r="I214" s="245" t="s">
        <v>84</v>
      </c>
      <c r="J214" s="57">
        <f t="shared" ref="J214:L215" si="13">SUM(J200,J202,J204,J206,J208,J210,J212)</f>
        <v>0</v>
      </c>
      <c r="K214" s="66">
        <f t="shared" si="13"/>
        <v>0</v>
      </c>
      <c r="L214" s="76">
        <f t="shared" si="13"/>
        <v>0</v>
      </c>
      <c r="M214" s="29">
        <f>COUNTA(M200:M213)</f>
        <v>0</v>
      </c>
      <c r="N214" s="83">
        <f>COUNTA(N200:N213)</f>
        <v>0</v>
      </c>
      <c r="O214" s="31">
        <f>COUNTA(O200:O213)</f>
        <v>0</v>
      </c>
      <c r="P214" s="326">
        <f>COUNTA(P200:P213)</f>
        <v>0</v>
      </c>
      <c r="Q214" s="86">
        <f>COUNTA(Q200:Q213)</f>
        <v>7</v>
      </c>
    </row>
    <row r="215" spans="2:17" ht="21.95" customHeight="1">
      <c r="B215" s="117"/>
      <c r="C215" s="32"/>
      <c r="D215" s="40"/>
      <c r="E215" s="87"/>
      <c r="F215" s="192"/>
      <c r="G215" s="209"/>
      <c r="H215" s="227"/>
      <c r="I215" s="32" t="s">
        <v>30</v>
      </c>
      <c r="J215" s="53">
        <f t="shared" si="13"/>
        <v>0</v>
      </c>
      <c r="K215" s="62">
        <f t="shared" si="13"/>
        <v>0</v>
      </c>
      <c r="L215" s="72">
        <f t="shared" si="13"/>
        <v>0</v>
      </c>
      <c r="M215" s="30"/>
      <c r="N215" s="84"/>
      <c r="O215" s="32"/>
      <c r="P215" s="40"/>
      <c r="Q215" s="87"/>
    </row>
    <row r="216" spans="2:17" ht="17.25" customHeight="1">
      <c r="B216" s="108" t="s">
        <v>214</v>
      </c>
      <c r="C216" s="127"/>
      <c r="Q216" s="126"/>
    </row>
    <row r="217" spans="2:17" s="105" customFormat="1" ht="21.95" customHeight="1">
      <c r="B217" s="109" t="s">
        <v>67</v>
      </c>
      <c r="C217" s="128" t="s">
        <v>68</v>
      </c>
      <c r="D217" s="148"/>
      <c r="E217" s="167"/>
      <c r="F217" s="185" t="s">
        <v>69</v>
      </c>
      <c r="G217" s="202" t="s">
        <v>71</v>
      </c>
      <c r="H217" s="128" t="s">
        <v>74</v>
      </c>
      <c r="I217" s="236" t="s">
        <v>4</v>
      </c>
      <c r="J217" s="248"/>
      <c r="K217" s="267"/>
      <c r="L217" s="285"/>
      <c r="M217" s="236" t="s">
        <v>15</v>
      </c>
      <c r="N217" s="309"/>
      <c r="O217" s="236" t="s">
        <v>23</v>
      </c>
      <c r="P217" s="267"/>
      <c r="Q217" s="309"/>
    </row>
    <row r="218" spans="2:17" s="105" customFormat="1" ht="21.95" customHeight="1">
      <c r="B218" s="110"/>
      <c r="C218" s="129"/>
      <c r="D218" s="149"/>
      <c r="E218" s="168"/>
      <c r="F218" s="186"/>
      <c r="G218" s="203"/>
      <c r="H218" s="129"/>
      <c r="I218" s="237" t="s">
        <v>24</v>
      </c>
      <c r="J218" s="249" t="s">
        <v>27</v>
      </c>
      <c r="K218" s="268" t="s">
        <v>28</v>
      </c>
      <c r="L218" s="286" t="s">
        <v>33</v>
      </c>
      <c r="M218" s="237" t="s">
        <v>35</v>
      </c>
      <c r="N218" s="310" t="s">
        <v>36</v>
      </c>
      <c r="O218" s="237" t="s">
        <v>35</v>
      </c>
      <c r="P218" s="321" t="s">
        <v>53</v>
      </c>
      <c r="Q218" s="310" t="s">
        <v>36</v>
      </c>
    </row>
    <row r="219" spans="2:17" ht="17.25" customHeight="1">
      <c r="B219" s="109" t="s">
        <v>292</v>
      </c>
      <c r="C219" s="142" t="s">
        <v>293</v>
      </c>
      <c r="D219" s="162"/>
      <c r="E219" s="180"/>
      <c r="F219" s="199" t="s">
        <v>294</v>
      </c>
      <c r="G219" s="219" t="s">
        <v>295</v>
      </c>
      <c r="H219" s="234" t="s">
        <v>296</v>
      </c>
      <c r="I219" s="239" t="s">
        <v>84</v>
      </c>
      <c r="J219" s="252">
        <v>29</v>
      </c>
      <c r="K219" s="271">
        <v>11</v>
      </c>
      <c r="L219" s="288">
        <f t="shared" ref="L219:L264" si="14">J219+K219</f>
        <v>40</v>
      </c>
      <c r="M219" s="298" t="s">
        <v>87</v>
      </c>
      <c r="N219" s="311"/>
      <c r="O219" s="298"/>
      <c r="P219" s="322"/>
      <c r="Q219" s="311"/>
    </row>
    <row r="220" spans="2:17" ht="17.25" customHeight="1">
      <c r="B220" s="121"/>
      <c r="C220" s="133"/>
      <c r="D220" s="153"/>
      <c r="E220" s="172"/>
      <c r="F220" s="194"/>
      <c r="G220" s="214"/>
      <c r="H220" s="235"/>
      <c r="I220" s="239" t="s">
        <v>30</v>
      </c>
      <c r="J220" s="251">
        <v>28</v>
      </c>
      <c r="K220" s="270">
        <v>25</v>
      </c>
      <c r="L220" s="288">
        <f t="shared" si="14"/>
        <v>53</v>
      </c>
      <c r="M220" s="299"/>
      <c r="N220" s="312"/>
      <c r="O220" s="299"/>
      <c r="P220" s="323"/>
      <c r="Q220" s="312"/>
    </row>
    <row r="221" spans="2:17" ht="17.25" customHeight="1">
      <c r="B221" s="114" t="s">
        <v>297</v>
      </c>
      <c r="C221" s="136"/>
      <c r="D221" s="156"/>
      <c r="E221" s="175"/>
      <c r="F221" s="187"/>
      <c r="G221" s="206"/>
      <c r="H221" s="206"/>
      <c r="I221" s="239" t="s">
        <v>84</v>
      </c>
      <c r="J221" s="252"/>
      <c r="K221" s="271"/>
      <c r="L221" s="288">
        <f t="shared" si="14"/>
        <v>0</v>
      </c>
      <c r="M221" s="300"/>
      <c r="N221" s="313"/>
      <c r="O221" s="300"/>
      <c r="P221" s="324"/>
      <c r="Q221" s="313" t="s">
        <v>87</v>
      </c>
    </row>
    <row r="222" spans="2:17" ht="17.25" customHeight="1">
      <c r="B222" s="114"/>
      <c r="C222" s="136"/>
      <c r="D222" s="156"/>
      <c r="E222" s="175"/>
      <c r="F222" s="187"/>
      <c r="G222" s="206"/>
      <c r="H222" s="206"/>
      <c r="I222" s="239" t="s">
        <v>30</v>
      </c>
      <c r="J222" s="251"/>
      <c r="K222" s="270"/>
      <c r="L222" s="288">
        <f t="shared" si="14"/>
        <v>0</v>
      </c>
      <c r="M222" s="299"/>
      <c r="N222" s="312"/>
      <c r="O222" s="299"/>
      <c r="P222" s="323"/>
      <c r="Q222" s="312"/>
    </row>
    <row r="223" spans="2:17" ht="17.25" customHeight="1">
      <c r="B223" s="115" t="s">
        <v>298</v>
      </c>
      <c r="C223" s="132" t="s">
        <v>299</v>
      </c>
      <c r="D223" s="152"/>
      <c r="E223" s="171"/>
      <c r="F223" s="188" t="s">
        <v>228</v>
      </c>
      <c r="G223" s="207" t="s">
        <v>301</v>
      </c>
      <c r="H223" s="207" t="s">
        <v>91</v>
      </c>
      <c r="I223" s="239" t="s">
        <v>84</v>
      </c>
      <c r="J223" s="252">
        <v>5</v>
      </c>
      <c r="K223" s="271">
        <v>1</v>
      </c>
      <c r="L223" s="288">
        <f t="shared" si="14"/>
        <v>6</v>
      </c>
      <c r="M223" s="300"/>
      <c r="N223" s="313" t="s">
        <v>87</v>
      </c>
      <c r="O223" s="300"/>
      <c r="P223" s="324"/>
      <c r="Q223" s="313"/>
    </row>
    <row r="224" spans="2:17" ht="17.25" customHeight="1">
      <c r="B224" s="121"/>
      <c r="C224" s="133"/>
      <c r="D224" s="153"/>
      <c r="E224" s="172"/>
      <c r="F224" s="194"/>
      <c r="G224" s="214"/>
      <c r="H224" s="214"/>
      <c r="I224" s="239" t="s">
        <v>30</v>
      </c>
      <c r="J224" s="251">
        <v>5</v>
      </c>
      <c r="K224" s="270">
        <v>1</v>
      </c>
      <c r="L224" s="288">
        <f t="shared" si="14"/>
        <v>6</v>
      </c>
      <c r="M224" s="299"/>
      <c r="N224" s="312"/>
      <c r="O224" s="299"/>
      <c r="P224" s="323"/>
      <c r="Q224" s="312"/>
    </row>
    <row r="225" spans="2:17" ht="17.25" customHeight="1">
      <c r="B225" s="115" t="s">
        <v>14</v>
      </c>
      <c r="C225" s="132" t="s">
        <v>303</v>
      </c>
      <c r="D225" s="152"/>
      <c r="E225" s="171"/>
      <c r="F225" s="188" t="s">
        <v>300</v>
      </c>
      <c r="G225" s="207" t="s">
        <v>304</v>
      </c>
      <c r="H225" s="207" t="s">
        <v>174</v>
      </c>
      <c r="I225" s="239" t="s">
        <v>84</v>
      </c>
      <c r="J225" s="252">
        <v>5</v>
      </c>
      <c r="K225" s="271">
        <v>3</v>
      </c>
      <c r="L225" s="288">
        <f t="shared" si="14"/>
        <v>8</v>
      </c>
      <c r="M225" s="300"/>
      <c r="N225" s="313" t="s">
        <v>87</v>
      </c>
      <c r="O225" s="300"/>
      <c r="P225" s="324"/>
      <c r="Q225" s="313" t="s">
        <v>87</v>
      </c>
    </row>
    <row r="226" spans="2:17" ht="17.25" customHeight="1">
      <c r="B226" s="121"/>
      <c r="C226" s="133"/>
      <c r="D226" s="153"/>
      <c r="E226" s="172"/>
      <c r="F226" s="194"/>
      <c r="G226" s="214"/>
      <c r="H226" s="214"/>
      <c r="I226" s="239" t="s">
        <v>30</v>
      </c>
      <c r="J226" s="251">
        <v>5</v>
      </c>
      <c r="K226" s="270">
        <v>3</v>
      </c>
      <c r="L226" s="288">
        <f t="shared" si="14"/>
        <v>8</v>
      </c>
      <c r="M226" s="299"/>
      <c r="N226" s="312"/>
      <c r="O226" s="299"/>
      <c r="P226" s="323"/>
      <c r="Q226" s="312"/>
    </row>
    <row r="227" spans="2:17" ht="17.25" customHeight="1">
      <c r="B227" s="114" t="s">
        <v>305</v>
      </c>
      <c r="C227" s="136"/>
      <c r="D227" s="156"/>
      <c r="E227" s="175"/>
      <c r="F227" s="187"/>
      <c r="G227" s="206"/>
      <c r="H227" s="206"/>
      <c r="I227" s="239" t="s">
        <v>84</v>
      </c>
      <c r="J227" s="252"/>
      <c r="K227" s="271"/>
      <c r="L227" s="288">
        <f t="shared" si="14"/>
        <v>0</v>
      </c>
      <c r="M227" s="300"/>
      <c r="N227" s="313"/>
      <c r="O227" s="300"/>
      <c r="P227" s="324"/>
      <c r="Q227" s="313" t="s">
        <v>87</v>
      </c>
    </row>
    <row r="228" spans="2:17" ht="17.25" customHeight="1">
      <c r="B228" s="114"/>
      <c r="C228" s="136"/>
      <c r="D228" s="156"/>
      <c r="E228" s="175"/>
      <c r="F228" s="187"/>
      <c r="G228" s="206"/>
      <c r="H228" s="206"/>
      <c r="I228" s="239" t="s">
        <v>30</v>
      </c>
      <c r="J228" s="251"/>
      <c r="K228" s="270"/>
      <c r="L228" s="288">
        <f t="shared" si="14"/>
        <v>0</v>
      </c>
      <c r="M228" s="299"/>
      <c r="N228" s="312"/>
      <c r="O228" s="299"/>
      <c r="P228" s="323"/>
      <c r="Q228" s="312"/>
    </row>
    <row r="229" spans="2:17" ht="17.25" customHeight="1">
      <c r="B229" s="115" t="s">
        <v>239</v>
      </c>
      <c r="C229" s="132" t="s">
        <v>306</v>
      </c>
      <c r="D229" s="152"/>
      <c r="E229" s="171"/>
      <c r="F229" s="188" t="s">
        <v>307</v>
      </c>
      <c r="G229" s="207" t="s">
        <v>245</v>
      </c>
      <c r="H229" s="207" t="s">
        <v>308</v>
      </c>
      <c r="I229" s="239" t="s">
        <v>84</v>
      </c>
      <c r="J229" s="252">
        <v>62</v>
      </c>
      <c r="K229" s="271">
        <v>32</v>
      </c>
      <c r="L229" s="288">
        <f t="shared" si="14"/>
        <v>94</v>
      </c>
      <c r="M229" s="300"/>
      <c r="N229" s="313" t="s">
        <v>87</v>
      </c>
      <c r="O229" s="300"/>
      <c r="P229" s="324"/>
      <c r="Q229" s="313"/>
    </row>
    <row r="230" spans="2:17" ht="17.25" customHeight="1">
      <c r="B230" s="121"/>
      <c r="C230" s="133"/>
      <c r="D230" s="153"/>
      <c r="E230" s="172"/>
      <c r="F230" s="194"/>
      <c r="G230" s="214"/>
      <c r="H230" s="214"/>
      <c r="I230" s="239" t="s">
        <v>30</v>
      </c>
      <c r="J230" s="251">
        <v>62</v>
      </c>
      <c r="K230" s="270">
        <v>32</v>
      </c>
      <c r="L230" s="288">
        <f t="shared" si="14"/>
        <v>94</v>
      </c>
      <c r="M230" s="299"/>
      <c r="N230" s="312"/>
      <c r="O230" s="299"/>
      <c r="P230" s="323"/>
      <c r="Q230" s="312"/>
    </row>
    <row r="231" spans="2:17" ht="17.25" customHeight="1">
      <c r="B231" s="114" t="s">
        <v>244</v>
      </c>
      <c r="C231" s="136"/>
      <c r="D231" s="156"/>
      <c r="E231" s="175"/>
      <c r="F231" s="187"/>
      <c r="G231" s="206"/>
      <c r="H231" s="206"/>
      <c r="I231" s="239" t="s">
        <v>84</v>
      </c>
      <c r="J231" s="252"/>
      <c r="K231" s="271"/>
      <c r="L231" s="288">
        <f t="shared" si="14"/>
        <v>0</v>
      </c>
      <c r="M231" s="300"/>
      <c r="N231" s="313"/>
      <c r="O231" s="300"/>
      <c r="P231" s="324"/>
      <c r="Q231" s="313" t="s">
        <v>87</v>
      </c>
    </row>
    <row r="232" spans="2:17" ht="17.25" customHeight="1">
      <c r="B232" s="114"/>
      <c r="C232" s="136"/>
      <c r="D232" s="156"/>
      <c r="E232" s="175"/>
      <c r="F232" s="187"/>
      <c r="G232" s="206"/>
      <c r="H232" s="206"/>
      <c r="I232" s="239" t="s">
        <v>30</v>
      </c>
      <c r="J232" s="251"/>
      <c r="K232" s="270"/>
      <c r="L232" s="288">
        <f t="shared" si="14"/>
        <v>0</v>
      </c>
      <c r="M232" s="299"/>
      <c r="N232" s="312"/>
      <c r="O232" s="299"/>
      <c r="P232" s="323"/>
      <c r="Q232" s="312"/>
    </row>
    <row r="233" spans="2:17" ht="17.25" customHeight="1">
      <c r="B233" s="114" t="s">
        <v>309</v>
      </c>
      <c r="C233" s="136"/>
      <c r="D233" s="156"/>
      <c r="E233" s="175"/>
      <c r="F233" s="187"/>
      <c r="G233" s="206"/>
      <c r="H233" s="206"/>
      <c r="I233" s="239" t="s">
        <v>84</v>
      </c>
      <c r="J233" s="252"/>
      <c r="K233" s="271"/>
      <c r="L233" s="288">
        <f t="shared" si="14"/>
        <v>0</v>
      </c>
      <c r="M233" s="300"/>
      <c r="N233" s="313"/>
      <c r="O233" s="300"/>
      <c r="P233" s="324"/>
      <c r="Q233" s="313" t="s">
        <v>87</v>
      </c>
    </row>
    <row r="234" spans="2:17" ht="17.25" customHeight="1">
      <c r="B234" s="114"/>
      <c r="C234" s="136"/>
      <c r="D234" s="156"/>
      <c r="E234" s="175"/>
      <c r="F234" s="187"/>
      <c r="G234" s="206"/>
      <c r="H234" s="206"/>
      <c r="I234" s="239" t="s">
        <v>30</v>
      </c>
      <c r="J234" s="251"/>
      <c r="K234" s="270"/>
      <c r="L234" s="288">
        <f t="shared" si="14"/>
        <v>0</v>
      </c>
      <c r="M234" s="299"/>
      <c r="N234" s="312"/>
      <c r="O234" s="299"/>
      <c r="P234" s="323"/>
      <c r="Q234" s="312"/>
    </row>
    <row r="235" spans="2:17" ht="17.25" customHeight="1">
      <c r="B235" s="114" t="s">
        <v>310</v>
      </c>
      <c r="C235" s="136"/>
      <c r="D235" s="156"/>
      <c r="E235" s="175"/>
      <c r="F235" s="187"/>
      <c r="G235" s="206"/>
      <c r="H235" s="206"/>
      <c r="I235" s="239" t="s">
        <v>84</v>
      </c>
      <c r="J235" s="252"/>
      <c r="K235" s="271"/>
      <c r="L235" s="288">
        <f t="shared" si="14"/>
        <v>0</v>
      </c>
      <c r="M235" s="300"/>
      <c r="N235" s="313"/>
      <c r="O235" s="300"/>
      <c r="P235" s="324"/>
      <c r="Q235" s="313" t="s">
        <v>87</v>
      </c>
    </row>
    <row r="236" spans="2:17" ht="17.25" customHeight="1">
      <c r="B236" s="114"/>
      <c r="C236" s="136"/>
      <c r="D236" s="156"/>
      <c r="E236" s="175"/>
      <c r="F236" s="187"/>
      <c r="G236" s="206"/>
      <c r="H236" s="206"/>
      <c r="I236" s="239" t="s">
        <v>30</v>
      </c>
      <c r="J236" s="251"/>
      <c r="K236" s="270"/>
      <c r="L236" s="288">
        <f t="shared" si="14"/>
        <v>0</v>
      </c>
      <c r="M236" s="299"/>
      <c r="N236" s="312"/>
      <c r="O236" s="299"/>
      <c r="P236" s="323"/>
      <c r="Q236" s="312"/>
    </row>
    <row r="237" spans="2:17" ht="17.25" customHeight="1">
      <c r="B237" s="115" t="s">
        <v>311</v>
      </c>
      <c r="C237" s="132" t="s">
        <v>313</v>
      </c>
      <c r="D237" s="152"/>
      <c r="E237" s="171"/>
      <c r="F237" s="188" t="s">
        <v>314</v>
      </c>
      <c r="G237" s="207" t="s">
        <v>317</v>
      </c>
      <c r="H237" s="207" t="s">
        <v>267</v>
      </c>
      <c r="I237" s="239" t="s">
        <v>84</v>
      </c>
      <c r="J237" s="252">
        <v>7</v>
      </c>
      <c r="K237" s="271"/>
      <c r="L237" s="288">
        <f t="shared" si="14"/>
        <v>7</v>
      </c>
      <c r="M237" s="300"/>
      <c r="N237" s="313" t="s">
        <v>87</v>
      </c>
      <c r="O237" s="300"/>
      <c r="P237" s="324"/>
      <c r="Q237" s="313"/>
    </row>
    <row r="238" spans="2:17" ht="37.5" customHeight="1">
      <c r="B238" s="121"/>
      <c r="C238" s="133"/>
      <c r="D238" s="153"/>
      <c r="E238" s="172"/>
      <c r="F238" s="194"/>
      <c r="G238" s="214"/>
      <c r="H238" s="214"/>
      <c r="I238" s="239" t="s">
        <v>30</v>
      </c>
      <c r="J238" s="251">
        <v>12</v>
      </c>
      <c r="K238" s="270"/>
      <c r="L238" s="288">
        <f t="shared" si="14"/>
        <v>12</v>
      </c>
      <c r="M238" s="299"/>
      <c r="N238" s="312"/>
      <c r="O238" s="299"/>
      <c r="P238" s="323"/>
      <c r="Q238" s="312"/>
    </row>
    <row r="239" spans="2:17" ht="17.25" customHeight="1">
      <c r="B239" s="114" t="s">
        <v>320</v>
      </c>
      <c r="C239" s="136"/>
      <c r="D239" s="156"/>
      <c r="E239" s="175"/>
      <c r="F239" s="187"/>
      <c r="G239" s="206"/>
      <c r="H239" s="206"/>
      <c r="I239" s="239" t="s">
        <v>84</v>
      </c>
      <c r="J239" s="252"/>
      <c r="K239" s="271"/>
      <c r="L239" s="288">
        <f t="shared" si="14"/>
        <v>0</v>
      </c>
      <c r="M239" s="300"/>
      <c r="N239" s="313"/>
      <c r="O239" s="300"/>
      <c r="P239" s="324"/>
      <c r="Q239" s="313" t="s">
        <v>87</v>
      </c>
    </row>
    <row r="240" spans="2:17" ht="17.25" customHeight="1">
      <c r="B240" s="114"/>
      <c r="C240" s="136"/>
      <c r="D240" s="156"/>
      <c r="E240" s="175"/>
      <c r="F240" s="187"/>
      <c r="G240" s="206"/>
      <c r="H240" s="206"/>
      <c r="I240" s="239" t="s">
        <v>30</v>
      </c>
      <c r="J240" s="251"/>
      <c r="K240" s="270"/>
      <c r="L240" s="288">
        <f t="shared" si="14"/>
        <v>0</v>
      </c>
      <c r="M240" s="299"/>
      <c r="N240" s="312"/>
      <c r="O240" s="299"/>
      <c r="P240" s="323"/>
      <c r="Q240" s="312"/>
    </row>
    <row r="241" spans="2:17" ht="17.25" customHeight="1">
      <c r="B241" s="114" t="s">
        <v>321</v>
      </c>
      <c r="C241" s="136"/>
      <c r="D241" s="156"/>
      <c r="E241" s="175"/>
      <c r="F241" s="187"/>
      <c r="G241" s="206"/>
      <c r="H241" s="206"/>
      <c r="I241" s="239" t="s">
        <v>84</v>
      </c>
      <c r="J241" s="252"/>
      <c r="K241" s="271"/>
      <c r="L241" s="288">
        <f t="shared" si="14"/>
        <v>0</v>
      </c>
      <c r="M241" s="300"/>
      <c r="N241" s="313"/>
      <c r="O241" s="300"/>
      <c r="P241" s="324"/>
      <c r="Q241" s="313" t="s">
        <v>87</v>
      </c>
    </row>
    <row r="242" spans="2:17" ht="17.25" customHeight="1">
      <c r="B242" s="114"/>
      <c r="C242" s="136"/>
      <c r="D242" s="156"/>
      <c r="E242" s="175"/>
      <c r="F242" s="187"/>
      <c r="G242" s="206"/>
      <c r="H242" s="206"/>
      <c r="I242" s="239" t="s">
        <v>30</v>
      </c>
      <c r="J242" s="251"/>
      <c r="K242" s="270"/>
      <c r="L242" s="288">
        <f t="shared" si="14"/>
        <v>0</v>
      </c>
      <c r="M242" s="299"/>
      <c r="N242" s="312"/>
      <c r="O242" s="299"/>
      <c r="P242" s="323"/>
      <c r="Q242" s="312"/>
    </row>
    <row r="243" spans="2:17" ht="17.25" customHeight="1">
      <c r="B243" s="114" t="s">
        <v>322</v>
      </c>
      <c r="C243" s="136"/>
      <c r="D243" s="156"/>
      <c r="E243" s="175"/>
      <c r="F243" s="187"/>
      <c r="G243" s="206"/>
      <c r="H243" s="206"/>
      <c r="I243" s="239" t="s">
        <v>84</v>
      </c>
      <c r="J243" s="252"/>
      <c r="K243" s="271"/>
      <c r="L243" s="288">
        <f t="shared" si="14"/>
        <v>0</v>
      </c>
      <c r="M243" s="300"/>
      <c r="N243" s="313"/>
      <c r="O243" s="300"/>
      <c r="P243" s="324"/>
      <c r="Q243" s="313" t="s">
        <v>87</v>
      </c>
    </row>
    <row r="244" spans="2:17" ht="17.25" customHeight="1">
      <c r="B244" s="114"/>
      <c r="C244" s="136"/>
      <c r="D244" s="156"/>
      <c r="E244" s="175"/>
      <c r="F244" s="187"/>
      <c r="G244" s="206"/>
      <c r="H244" s="206"/>
      <c r="I244" s="239" t="s">
        <v>30</v>
      </c>
      <c r="J244" s="251"/>
      <c r="K244" s="270"/>
      <c r="L244" s="288">
        <f t="shared" si="14"/>
        <v>0</v>
      </c>
      <c r="M244" s="299"/>
      <c r="N244" s="312"/>
      <c r="O244" s="299"/>
      <c r="P244" s="323"/>
      <c r="Q244" s="312"/>
    </row>
    <row r="245" spans="2:17" ht="17.25" customHeight="1">
      <c r="B245" s="115" t="s">
        <v>323</v>
      </c>
      <c r="C245" s="132" t="s">
        <v>231</v>
      </c>
      <c r="D245" s="152"/>
      <c r="E245" s="171"/>
      <c r="F245" s="188" t="s">
        <v>79</v>
      </c>
      <c r="G245" s="207" t="s">
        <v>198</v>
      </c>
      <c r="H245" s="207" t="s">
        <v>324</v>
      </c>
      <c r="I245" s="239" t="s">
        <v>84</v>
      </c>
      <c r="J245" s="252">
        <v>22</v>
      </c>
      <c r="K245" s="271">
        <v>6</v>
      </c>
      <c r="L245" s="288">
        <f t="shared" si="14"/>
        <v>28</v>
      </c>
      <c r="M245" s="300"/>
      <c r="N245" s="313" t="s">
        <v>87</v>
      </c>
      <c r="O245" s="300"/>
      <c r="P245" s="324"/>
      <c r="Q245" s="313"/>
    </row>
    <row r="246" spans="2:17" ht="42" customHeight="1">
      <c r="B246" s="121"/>
      <c r="C246" s="133"/>
      <c r="D246" s="153"/>
      <c r="E246" s="172"/>
      <c r="F246" s="194"/>
      <c r="G246" s="214"/>
      <c r="H246" s="214"/>
      <c r="I246" s="239" t="s">
        <v>30</v>
      </c>
      <c r="J246" s="251">
        <v>22</v>
      </c>
      <c r="K246" s="270">
        <v>6</v>
      </c>
      <c r="L246" s="288">
        <f t="shared" si="14"/>
        <v>28</v>
      </c>
      <c r="M246" s="299"/>
      <c r="N246" s="312"/>
      <c r="O246" s="299"/>
      <c r="P246" s="323"/>
      <c r="Q246" s="312"/>
    </row>
    <row r="247" spans="2:17" ht="17.25" customHeight="1">
      <c r="B247" s="115" t="s">
        <v>325</v>
      </c>
      <c r="C247" s="132" t="s">
        <v>326</v>
      </c>
      <c r="D247" s="152"/>
      <c r="E247" s="171"/>
      <c r="F247" s="188" t="s">
        <v>228</v>
      </c>
      <c r="G247" s="207" t="s">
        <v>328</v>
      </c>
      <c r="H247" s="207" t="s">
        <v>250</v>
      </c>
      <c r="I247" s="239" t="s">
        <v>84</v>
      </c>
      <c r="J247" s="252">
        <v>4</v>
      </c>
      <c r="K247" s="271">
        <v>4</v>
      </c>
      <c r="L247" s="288">
        <f t="shared" si="14"/>
        <v>8</v>
      </c>
      <c r="M247" s="300"/>
      <c r="N247" s="313" t="s">
        <v>87</v>
      </c>
      <c r="O247" s="300"/>
      <c r="P247" s="324"/>
      <c r="Q247" s="313"/>
    </row>
    <row r="248" spans="2:17" ht="17.25" customHeight="1">
      <c r="B248" s="121"/>
      <c r="C248" s="133"/>
      <c r="D248" s="153"/>
      <c r="E248" s="172"/>
      <c r="F248" s="194"/>
      <c r="G248" s="214"/>
      <c r="H248" s="214"/>
      <c r="I248" s="239" t="s">
        <v>30</v>
      </c>
      <c r="J248" s="251">
        <v>4</v>
      </c>
      <c r="K248" s="270">
        <v>4</v>
      </c>
      <c r="L248" s="288">
        <f t="shared" si="14"/>
        <v>8</v>
      </c>
      <c r="M248" s="299"/>
      <c r="N248" s="312"/>
      <c r="O248" s="299"/>
      <c r="P248" s="323"/>
      <c r="Q248" s="312"/>
    </row>
    <row r="249" spans="2:17" ht="17.25" customHeight="1">
      <c r="B249" s="114" t="s">
        <v>329</v>
      </c>
      <c r="C249" s="136"/>
      <c r="D249" s="156"/>
      <c r="E249" s="175"/>
      <c r="F249" s="187"/>
      <c r="G249" s="206"/>
      <c r="H249" s="206"/>
      <c r="I249" s="239" t="s">
        <v>84</v>
      </c>
      <c r="J249" s="252"/>
      <c r="K249" s="271"/>
      <c r="L249" s="288">
        <f t="shared" si="14"/>
        <v>0</v>
      </c>
      <c r="M249" s="300"/>
      <c r="N249" s="313"/>
      <c r="O249" s="300"/>
      <c r="P249" s="324"/>
      <c r="Q249" s="313" t="s">
        <v>87</v>
      </c>
    </row>
    <row r="250" spans="2:17" ht="17.25" customHeight="1">
      <c r="B250" s="114"/>
      <c r="C250" s="136"/>
      <c r="D250" s="156"/>
      <c r="E250" s="175"/>
      <c r="F250" s="187"/>
      <c r="G250" s="206"/>
      <c r="H250" s="206"/>
      <c r="I250" s="239" t="s">
        <v>30</v>
      </c>
      <c r="J250" s="251"/>
      <c r="K250" s="270"/>
      <c r="L250" s="288">
        <f t="shared" si="14"/>
        <v>0</v>
      </c>
      <c r="M250" s="299"/>
      <c r="N250" s="312"/>
      <c r="O250" s="299"/>
      <c r="P250" s="323"/>
      <c r="Q250" s="312"/>
    </row>
    <row r="251" spans="2:17" ht="17.25" customHeight="1">
      <c r="B251" s="114" t="s">
        <v>330</v>
      </c>
      <c r="C251" s="136"/>
      <c r="D251" s="156"/>
      <c r="E251" s="175"/>
      <c r="F251" s="187"/>
      <c r="G251" s="206"/>
      <c r="H251" s="206"/>
      <c r="I251" s="239" t="s">
        <v>84</v>
      </c>
      <c r="J251" s="252"/>
      <c r="K251" s="271"/>
      <c r="L251" s="288">
        <f t="shared" si="14"/>
        <v>0</v>
      </c>
      <c r="M251" s="300"/>
      <c r="N251" s="313"/>
      <c r="O251" s="300"/>
      <c r="P251" s="324"/>
      <c r="Q251" s="313" t="s">
        <v>87</v>
      </c>
    </row>
    <row r="252" spans="2:17" ht="17.25" customHeight="1">
      <c r="B252" s="114"/>
      <c r="C252" s="136"/>
      <c r="D252" s="156"/>
      <c r="E252" s="175"/>
      <c r="F252" s="187"/>
      <c r="G252" s="206"/>
      <c r="H252" s="206"/>
      <c r="I252" s="239" t="s">
        <v>30</v>
      </c>
      <c r="J252" s="251"/>
      <c r="K252" s="270"/>
      <c r="L252" s="288">
        <f t="shared" si="14"/>
        <v>0</v>
      </c>
      <c r="M252" s="299"/>
      <c r="N252" s="312"/>
      <c r="O252" s="299"/>
      <c r="P252" s="323"/>
      <c r="Q252" s="312"/>
    </row>
    <row r="253" spans="2:17" ht="17.25" customHeight="1">
      <c r="B253" s="114" t="s">
        <v>332</v>
      </c>
      <c r="C253" s="136"/>
      <c r="D253" s="156"/>
      <c r="E253" s="175"/>
      <c r="F253" s="187"/>
      <c r="G253" s="206"/>
      <c r="H253" s="206"/>
      <c r="I253" s="239" t="s">
        <v>84</v>
      </c>
      <c r="J253" s="252"/>
      <c r="K253" s="271"/>
      <c r="L253" s="288">
        <f t="shared" si="14"/>
        <v>0</v>
      </c>
      <c r="M253" s="300"/>
      <c r="N253" s="313"/>
      <c r="O253" s="300"/>
      <c r="P253" s="324"/>
      <c r="Q253" s="313" t="s">
        <v>87</v>
      </c>
    </row>
    <row r="254" spans="2:17" ht="17.25" customHeight="1">
      <c r="B254" s="114"/>
      <c r="C254" s="136"/>
      <c r="D254" s="156"/>
      <c r="E254" s="175"/>
      <c r="F254" s="187"/>
      <c r="G254" s="206"/>
      <c r="H254" s="206"/>
      <c r="I254" s="239" t="s">
        <v>30</v>
      </c>
      <c r="J254" s="251"/>
      <c r="K254" s="270"/>
      <c r="L254" s="288">
        <f t="shared" si="14"/>
        <v>0</v>
      </c>
      <c r="M254" s="299"/>
      <c r="N254" s="312"/>
      <c r="O254" s="299"/>
      <c r="P254" s="323"/>
      <c r="Q254" s="312"/>
    </row>
    <row r="255" spans="2:17" ht="17.25" customHeight="1">
      <c r="B255" s="114" t="s">
        <v>333</v>
      </c>
      <c r="C255" s="136"/>
      <c r="D255" s="156"/>
      <c r="E255" s="175"/>
      <c r="F255" s="187"/>
      <c r="G255" s="206"/>
      <c r="H255" s="206"/>
      <c r="I255" s="239" t="s">
        <v>84</v>
      </c>
      <c r="J255" s="252"/>
      <c r="K255" s="271"/>
      <c r="L255" s="288">
        <f t="shared" si="14"/>
        <v>0</v>
      </c>
      <c r="M255" s="300"/>
      <c r="N255" s="313"/>
      <c r="O255" s="300"/>
      <c r="P255" s="324"/>
      <c r="Q255" s="313" t="s">
        <v>87</v>
      </c>
    </row>
    <row r="256" spans="2:17" ht="17.25" customHeight="1">
      <c r="B256" s="114"/>
      <c r="C256" s="136"/>
      <c r="D256" s="156"/>
      <c r="E256" s="175"/>
      <c r="F256" s="187"/>
      <c r="G256" s="206"/>
      <c r="H256" s="206"/>
      <c r="I256" s="239" t="s">
        <v>30</v>
      </c>
      <c r="J256" s="251"/>
      <c r="K256" s="270"/>
      <c r="L256" s="288">
        <f t="shared" si="14"/>
        <v>0</v>
      </c>
      <c r="M256" s="299"/>
      <c r="N256" s="312"/>
      <c r="O256" s="299"/>
      <c r="P256" s="323"/>
      <c r="Q256" s="312"/>
    </row>
    <row r="257" spans="2:17" ht="17.25" customHeight="1">
      <c r="B257" s="114" t="s">
        <v>334</v>
      </c>
      <c r="C257" s="136"/>
      <c r="D257" s="156"/>
      <c r="E257" s="175"/>
      <c r="F257" s="187"/>
      <c r="G257" s="206"/>
      <c r="H257" s="206"/>
      <c r="I257" s="239" t="s">
        <v>84</v>
      </c>
      <c r="J257" s="252"/>
      <c r="K257" s="271"/>
      <c r="L257" s="288">
        <f t="shared" si="14"/>
        <v>0</v>
      </c>
      <c r="M257" s="300"/>
      <c r="N257" s="313"/>
      <c r="O257" s="300"/>
      <c r="P257" s="324"/>
      <c r="Q257" s="313" t="s">
        <v>87</v>
      </c>
    </row>
    <row r="258" spans="2:17" ht="17.25" customHeight="1">
      <c r="B258" s="114"/>
      <c r="C258" s="136"/>
      <c r="D258" s="156"/>
      <c r="E258" s="175"/>
      <c r="F258" s="187"/>
      <c r="G258" s="206"/>
      <c r="H258" s="206"/>
      <c r="I258" s="239" t="s">
        <v>30</v>
      </c>
      <c r="J258" s="251"/>
      <c r="K258" s="270"/>
      <c r="L258" s="288">
        <f t="shared" si="14"/>
        <v>0</v>
      </c>
      <c r="M258" s="299"/>
      <c r="N258" s="312"/>
      <c r="O258" s="299"/>
      <c r="P258" s="323"/>
      <c r="Q258" s="312"/>
    </row>
    <row r="259" spans="2:17" ht="17.25" customHeight="1">
      <c r="B259" s="114" t="s">
        <v>139</v>
      </c>
      <c r="C259" s="136"/>
      <c r="D259" s="156"/>
      <c r="E259" s="175"/>
      <c r="F259" s="187"/>
      <c r="G259" s="206"/>
      <c r="H259" s="206"/>
      <c r="I259" s="239" t="s">
        <v>84</v>
      </c>
      <c r="J259" s="252"/>
      <c r="K259" s="271"/>
      <c r="L259" s="288">
        <f t="shared" si="14"/>
        <v>0</v>
      </c>
      <c r="M259" s="300"/>
      <c r="N259" s="313"/>
      <c r="O259" s="300"/>
      <c r="P259" s="324"/>
      <c r="Q259" s="313" t="s">
        <v>87</v>
      </c>
    </row>
    <row r="260" spans="2:17" ht="17.25" customHeight="1">
      <c r="B260" s="114"/>
      <c r="C260" s="136"/>
      <c r="D260" s="156"/>
      <c r="E260" s="175"/>
      <c r="F260" s="187"/>
      <c r="G260" s="206"/>
      <c r="H260" s="206"/>
      <c r="I260" s="239" t="s">
        <v>30</v>
      </c>
      <c r="J260" s="251"/>
      <c r="K260" s="270"/>
      <c r="L260" s="288">
        <f t="shared" si="14"/>
        <v>0</v>
      </c>
      <c r="M260" s="299"/>
      <c r="N260" s="312"/>
      <c r="O260" s="299"/>
      <c r="P260" s="323"/>
      <c r="Q260" s="312"/>
    </row>
    <row r="261" spans="2:17" ht="17.25" customHeight="1">
      <c r="B261" s="114" t="s">
        <v>1</v>
      </c>
      <c r="C261" s="136"/>
      <c r="D261" s="156"/>
      <c r="E261" s="175"/>
      <c r="F261" s="187"/>
      <c r="G261" s="206"/>
      <c r="H261" s="206"/>
      <c r="I261" s="239" t="s">
        <v>84</v>
      </c>
      <c r="J261" s="252"/>
      <c r="K261" s="271"/>
      <c r="L261" s="288">
        <f t="shared" si="14"/>
        <v>0</v>
      </c>
      <c r="M261" s="300"/>
      <c r="N261" s="313"/>
      <c r="O261" s="300"/>
      <c r="P261" s="324"/>
      <c r="Q261" s="313" t="s">
        <v>87</v>
      </c>
    </row>
    <row r="262" spans="2:17" ht="17.25" customHeight="1">
      <c r="B262" s="114"/>
      <c r="C262" s="136"/>
      <c r="D262" s="156"/>
      <c r="E262" s="175"/>
      <c r="F262" s="187"/>
      <c r="G262" s="206"/>
      <c r="H262" s="206"/>
      <c r="I262" s="239" t="s">
        <v>30</v>
      </c>
      <c r="J262" s="251"/>
      <c r="K262" s="270"/>
      <c r="L262" s="288">
        <f t="shared" si="14"/>
        <v>0</v>
      </c>
      <c r="M262" s="299"/>
      <c r="N262" s="312"/>
      <c r="O262" s="299"/>
      <c r="P262" s="323"/>
      <c r="Q262" s="312"/>
    </row>
    <row r="263" spans="2:17" ht="17.25" customHeight="1">
      <c r="B263" s="114" t="s">
        <v>335</v>
      </c>
      <c r="C263" s="136"/>
      <c r="D263" s="156"/>
      <c r="E263" s="175"/>
      <c r="F263" s="187"/>
      <c r="G263" s="206"/>
      <c r="H263" s="206"/>
      <c r="I263" s="239" t="s">
        <v>84</v>
      </c>
      <c r="J263" s="252"/>
      <c r="K263" s="271"/>
      <c r="L263" s="288">
        <f t="shared" si="14"/>
        <v>0</v>
      </c>
      <c r="M263" s="300"/>
      <c r="N263" s="313"/>
      <c r="O263" s="300"/>
      <c r="P263" s="324"/>
      <c r="Q263" s="313" t="s">
        <v>87</v>
      </c>
    </row>
    <row r="264" spans="2:17" ht="17.25" customHeight="1">
      <c r="B264" s="114"/>
      <c r="C264" s="136"/>
      <c r="D264" s="156"/>
      <c r="E264" s="175"/>
      <c r="F264" s="187"/>
      <c r="G264" s="206"/>
      <c r="H264" s="206"/>
      <c r="I264" s="239" t="s">
        <v>30</v>
      </c>
      <c r="J264" s="251"/>
      <c r="K264" s="270"/>
      <c r="L264" s="288">
        <f t="shared" si="14"/>
        <v>0</v>
      </c>
      <c r="M264" s="299"/>
      <c r="N264" s="312"/>
      <c r="O264" s="299"/>
      <c r="P264" s="323"/>
      <c r="Q264" s="312"/>
    </row>
    <row r="265" spans="2:17" ht="17.25" customHeight="1">
      <c r="B265" s="116" t="s">
        <v>188</v>
      </c>
      <c r="C265" s="31">
        <f>COUNTA(C219:E264)</f>
        <v>7</v>
      </c>
      <c r="D265" s="39"/>
      <c r="E265" s="42"/>
      <c r="F265" s="191">
        <v>0</v>
      </c>
      <c r="G265" s="208"/>
      <c r="H265" s="226"/>
      <c r="I265" s="245" t="s">
        <v>84</v>
      </c>
      <c r="J265" s="57">
        <f t="shared" ref="J265:L266" si="15">SUM(J219,J221,J223,J225,J227,J229,J231,J233,J235,J237,J239,J241,J243,J245,J247,J249,J251,J253,J255,J257,J259,J261,J263)</f>
        <v>134</v>
      </c>
      <c r="K265" s="66">
        <f t="shared" si="15"/>
        <v>57</v>
      </c>
      <c r="L265" s="76">
        <f t="shared" si="15"/>
        <v>191</v>
      </c>
      <c r="M265" s="29">
        <f>COUNTA(M219:M264)</f>
        <v>1</v>
      </c>
      <c r="N265" s="83">
        <f>COUNTA(N219:N264)</f>
        <v>6</v>
      </c>
      <c r="O265" s="31">
        <f>COUNTA(O219:O264)</f>
        <v>0</v>
      </c>
      <c r="P265" s="326">
        <f>COUNTA(P219:P264)</f>
        <v>0</v>
      </c>
      <c r="Q265" s="86">
        <f>COUNTA(Q219:Q264)</f>
        <v>17</v>
      </c>
    </row>
    <row r="266" spans="2:17" ht="17.25" customHeight="1">
      <c r="B266" s="117"/>
      <c r="C266" s="32"/>
      <c r="D266" s="40"/>
      <c r="E266" s="87"/>
      <c r="F266" s="192"/>
      <c r="G266" s="209"/>
      <c r="H266" s="227"/>
      <c r="I266" s="32" t="s">
        <v>30</v>
      </c>
      <c r="J266" s="53">
        <f t="shared" si="15"/>
        <v>138</v>
      </c>
      <c r="K266" s="62">
        <f t="shared" si="15"/>
        <v>71</v>
      </c>
      <c r="L266" s="72">
        <f t="shared" si="15"/>
        <v>209</v>
      </c>
      <c r="M266" s="30"/>
      <c r="N266" s="84"/>
      <c r="O266" s="32"/>
      <c r="P266" s="40"/>
      <c r="Q266" s="87"/>
    </row>
    <row r="267" spans="2:17" ht="17.25" customHeight="1">
      <c r="B267" s="108" t="s">
        <v>338</v>
      </c>
      <c r="C267" s="127"/>
    </row>
    <row r="268" spans="2:17" s="105" customFormat="1" ht="21.95" customHeight="1">
      <c r="B268" s="109" t="s">
        <v>67</v>
      </c>
      <c r="C268" s="128" t="s">
        <v>68</v>
      </c>
      <c r="D268" s="148"/>
      <c r="E268" s="167"/>
      <c r="F268" s="185" t="s">
        <v>69</v>
      </c>
      <c r="G268" s="202" t="s">
        <v>71</v>
      </c>
      <c r="H268" s="128" t="s">
        <v>74</v>
      </c>
      <c r="I268" s="236" t="s">
        <v>4</v>
      </c>
      <c r="J268" s="248"/>
      <c r="K268" s="267"/>
      <c r="L268" s="285"/>
      <c r="M268" s="236" t="s">
        <v>15</v>
      </c>
      <c r="N268" s="309"/>
      <c r="O268" s="236" t="s">
        <v>23</v>
      </c>
      <c r="P268" s="267"/>
      <c r="Q268" s="309"/>
    </row>
    <row r="269" spans="2:17" s="105" customFormat="1" ht="21.95" customHeight="1">
      <c r="B269" s="110"/>
      <c r="C269" s="129"/>
      <c r="D269" s="149"/>
      <c r="E269" s="168"/>
      <c r="F269" s="186"/>
      <c r="G269" s="203"/>
      <c r="H269" s="129"/>
      <c r="I269" s="237" t="s">
        <v>24</v>
      </c>
      <c r="J269" s="249" t="s">
        <v>27</v>
      </c>
      <c r="K269" s="268" t="s">
        <v>28</v>
      </c>
      <c r="L269" s="286" t="s">
        <v>33</v>
      </c>
      <c r="M269" s="237" t="s">
        <v>35</v>
      </c>
      <c r="N269" s="310" t="s">
        <v>36</v>
      </c>
      <c r="O269" s="237" t="s">
        <v>35</v>
      </c>
      <c r="P269" s="321" t="s">
        <v>53</v>
      </c>
      <c r="Q269" s="310" t="s">
        <v>36</v>
      </c>
    </row>
    <row r="270" spans="2:17" ht="17.25" customHeight="1">
      <c r="B270" s="109" t="s">
        <v>339</v>
      </c>
      <c r="C270" s="136" t="s">
        <v>183</v>
      </c>
      <c r="D270" s="156"/>
      <c r="E270" s="175"/>
      <c r="F270" s="200" t="s">
        <v>58</v>
      </c>
      <c r="G270" s="206" t="s">
        <v>331</v>
      </c>
      <c r="H270" s="206" t="s">
        <v>91</v>
      </c>
      <c r="I270" s="239" t="s">
        <v>84</v>
      </c>
      <c r="J270" s="252">
        <v>12</v>
      </c>
      <c r="K270" s="271">
        <v>13</v>
      </c>
      <c r="L270" s="288">
        <f t="shared" ref="L270:L285" si="16">J270+K270</f>
        <v>25</v>
      </c>
      <c r="M270" s="300"/>
      <c r="N270" s="313" t="s">
        <v>87</v>
      </c>
      <c r="O270" s="300"/>
      <c r="P270" s="324"/>
      <c r="Q270" s="313"/>
    </row>
    <row r="271" spans="2:17" ht="17.25" customHeight="1">
      <c r="B271" s="121"/>
      <c r="C271" s="136"/>
      <c r="D271" s="156"/>
      <c r="E271" s="175"/>
      <c r="F271" s="187"/>
      <c r="G271" s="206"/>
      <c r="H271" s="206"/>
      <c r="I271" s="239" t="s">
        <v>30</v>
      </c>
      <c r="J271" s="251">
        <v>7</v>
      </c>
      <c r="K271" s="270">
        <v>6</v>
      </c>
      <c r="L271" s="288">
        <f t="shared" si="16"/>
        <v>13</v>
      </c>
      <c r="M271" s="299"/>
      <c r="N271" s="312"/>
      <c r="O271" s="299"/>
      <c r="P271" s="323"/>
      <c r="Q271" s="312"/>
    </row>
    <row r="272" spans="2:17" ht="17.25" customHeight="1">
      <c r="B272" s="115" t="s">
        <v>341</v>
      </c>
      <c r="C272" s="136"/>
      <c r="D272" s="156"/>
      <c r="E272" s="175"/>
      <c r="F272" s="187"/>
      <c r="G272" s="206"/>
      <c r="H272" s="206"/>
      <c r="I272" s="239" t="s">
        <v>84</v>
      </c>
      <c r="J272" s="252"/>
      <c r="K272" s="271"/>
      <c r="L272" s="288">
        <f t="shared" si="16"/>
        <v>0</v>
      </c>
      <c r="M272" s="300"/>
      <c r="N272" s="313"/>
      <c r="O272" s="300"/>
      <c r="P272" s="324"/>
      <c r="Q272" s="313" t="s">
        <v>87</v>
      </c>
    </row>
    <row r="273" spans="2:17" ht="17.25" customHeight="1">
      <c r="B273" s="121"/>
      <c r="C273" s="136"/>
      <c r="D273" s="156"/>
      <c r="E273" s="175"/>
      <c r="F273" s="187"/>
      <c r="G273" s="206"/>
      <c r="H273" s="206"/>
      <c r="I273" s="239" t="s">
        <v>30</v>
      </c>
      <c r="J273" s="251"/>
      <c r="K273" s="270"/>
      <c r="L273" s="288">
        <f t="shared" si="16"/>
        <v>0</v>
      </c>
      <c r="M273" s="299"/>
      <c r="N273" s="312"/>
      <c r="O273" s="299"/>
      <c r="P273" s="323"/>
      <c r="Q273" s="312"/>
    </row>
    <row r="274" spans="2:17" ht="17.25" customHeight="1">
      <c r="B274" s="115" t="s">
        <v>342</v>
      </c>
      <c r="C274" s="136" t="s">
        <v>344</v>
      </c>
      <c r="D274" s="156"/>
      <c r="E274" s="175"/>
      <c r="F274" s="187" t="s">
        <v>345</v>
      </c>
      <c r="G274" s="206" t="s">
        <v>346</v>
      </c>
      <c r="H274" s="206" t="s">
        <v>254</v>
      </c>
      <c r="I274" s="239" t="s">
        <v>84</v>
      </c>
      <c r="J274" s="252">
        <v>12</v>
      </c>
      <c r="K274" s="271">
        <v>2</v>
      </c>
      <c r="L274" s="288">
        <f t="shared" si="16"/>
        <v>14</v>
      </c>
      <c r="M274" s="300"/>
      <c r="N274" s="313" t="s">
        <v>87</v>
      </c>
      <c r="O274" s="300"/>
      <c r="P274" s="324"/>
      <c r="Q274" s="313"/>
    </row>
    <row r="275" spans="2:17" ht="17.25" customHeight="1">
      <c r="B275" s="121"/>
      <c r="C275" s="136"/>
      <c r="D275" s="156"/>
      <c r="E275" s="175"/>
      <c r="F275" s="187"/>
      <c r="G275" s="206"/>
      <c r="H275" s="206"/>
      <c r="I275" s="239" t="s">
        <v>30</v>
      </c>
      <c r="J275" s="251">
        <v>12</v>
      </c>
      <c r="K275" s="270">
        <v>2</v>
      </c>
      <c r="L275" s="288">
        <f t="shared" si="16"/>
        <v>14</v>
      </c>
      <c r="M275" s="299"/>
      <c r="N275" s="312"/>
      <c r="O275" s="299"/>
      <c r="P275" s="323"/>
      <c r="Q275" s="312"/>
    </row>
    <row r="276" spans="2:17" ht="17.25" customHeight="1">
      <c r="B276" s="114" t="s">
        <v>316</v>
      </c>
      <c r="C276" s="136"/>
      <c r="D276" s="156"/>
      <c r="E276" s="175"/>
      <c r="F276" s="187"/>
      <c r="G276" s="206"/>
      <c r="H276" s="206"/>
      <c r="I276" s="239" t="s">
        <v>84</v>
      </c>
      <c r="J276" s="252"/>
      <c r="K276" s="271"/>
      <c r="L276" s="288">
        <f t="shared" si="16"/>
        <v>0</v>
      </c>
      <c r="M276" s="300"/>
      <c r="N276" s="313"/>
      <c r="O276" s="300"/>
      <c r="P276" s="324"/>
      <c r="Q276" s="313" t="s">
        <v>87</v>
      </c>
    </row>
    <row r="277" spans="2:17" ht="17.25" customHeight="1">
      <c r="B277" s="114"/>
      <c r="C277" s="136"/>
      <c r="D277" s="156"/>
      <c r="E277" s="175"/>
      <c r="F277" s="187"/>
      <c r="G277" s="206"/>
      <c r="H277" s="206"/>
      <c r="I277" s="239" t="s">
        <v>30</v>
      </c>
      <c r="J277" s="251"/>
      <c r="K277" s="270"/>
      <c r="L277" s="288">
        <f t="shared" si="16"/>
        <v>0</v>
      </c>
      <c r="M277" s="299"/>
      <c r="N277" s="312"/>
      <c r="O277" s="299"/>
      <c r="P277" s="323"/>
      <c r="Q277" s="312"/>
    </row>
    <row r="278" spans="2:17" ht="17.25" customHeight="1">
      <c r="B278" s="114" t="s">
        <v>98</v>
      </c>
      <c r="C278" s="136"/>
      <c r="D278" s="156"/>
      <c r="E278" s="175"/>
      <c r="F278" s="187"/>
      <c r="G278" s="206"/>
      <c r="H278" s="206"/>
      <c r="I278" s="239" t="s">
        <v>84</v>
      </c>
      <c r="J278" s="252"/>
      <c r="K278" s="271"/>
      <c r="L278" s="288">
        <f t="shared" si="16"/>
        <v>0</v>
      </c>
      <c r="M278" s="300"/>
      <c r="N278" s="313"/>
      <c r="O278" s="300"/>
      <c r="P278" s="324"/>
      <c r="Q278" s="313" t="s">
        <v>87</v>
      </c>
    </row>
    <row r="279" spans="2:17" ht="17.25" customHeight="1">
      <c r="B279" s="114"/>
      <c r="C279" s="136"/>
      <c r="D279" s="156"/>
      <c r="E279" s="175"/>
      <c r="F279" s="187"/>
      <c r="G279" s="206"/>
      <c r="H279" s="206"/>
      <c r="I279" s="239" t="s">
        <v>30</v>
      </c>
      <c r="J279" s="251"/>
      <c r="K279" s="270"/>
      <c r="L279" s="288">
        <f t="shared" si="16"/>
        <v>0</v>
      </c>
      <c r="M279" s="299"/>
      <c r="N279" s="312"/>
      <c r="O279" s="299"/>
      <c r="P279" s="323"/>
      <c r="Q279" s="312"/>
    </row>
    <row r="280" spans="2:17" ht="17.25" customHeight="1">
      <c r="B280" s="114" t="s">
        <v>337</v>
      </c>
      <c r="C280" s="136"/>
      <c r="D280" s="156"/>
      <c r="E280" s="175"/>
      <c r="F280" s="187"/>
      <c r="G280" s="206"/>
      <c r="H280" s="206"/>
      <c r="I280" s="239" t="s">
        <v>84</v>
      </c>
      <c r="J280" s="252"/>
      <c r="K280" s="271"/>
      <c r="L280" s="288">
        <f t="shared" si="16"/>
        <v>0</v>
      </c>
      <c r="M280" s="300"/>
      <c r="N280" s="313"/>
      <c r="O280" s="300"/>
      <c r="P280" s="324"/>
      <c r="Q280" s="313" t="s">
        <v>87</v>
      </c>
    </row>
    <row r="281" spans="2:17" ht="17.25" customHeight="1">
      <c r="B281" s="114"/>
      <c r="C281" s="136"/>
      <c r="D281" s="156"/>
      <c r="E281" s="175"/>
      <c r="F281" s="187"/>
      <c r="G281" s="206"/>
      <c r="H281" s="206"/>
      <c r="I281" s="239" t="s">
        <v>30</v>
      </c>
      <c r="J281" s="251"/>
      <c r="K281" s="270"/>
      <c r="L281" s="288">
        <f t="shared" si="16"/>
        <v>0</v>
      </c>
      <c r="M281" s="299"/>
      <c r="N281" s="312"/>
      <c r="O281" s="299"/>
      <c r="P281" s="323"/>
      <c r="Q281" s="312"/>
    </row>
    <row r="282" spans="2:17" ht="17.25" customHeight="1">
      <c r="B282" s="115" t="s">
        <v>319</v>
      </c>
      <c r="C282" s="136" t="s">
        <v>106</v>
      </c>
      <c r="D282" s="156"/>
      <c r="E282" s="175"/>
      <c r="F282" s="187" t="s">
        <v>70</v>
      </c>
      <c r="G282" s="206" t="s">
        <v>191</v>
      </c>
      <c r="H282" s="206" t="s">
        <v>208</v>
      </c>
      <c r="I282" s="239" t="s">
        <v>84</v>
      </c>
      <c r="J282" s="252">
        <v>10</v>
      </c>
      <c r="K282" s="271"/>
      <c r="L282" s="288">
        <f t="shared" si="16"/>
        <v>10</v>
      </c>
      <c r="M282" s="300"/>
      <c r="N282" s="313" t="s">
        <v>87</v>
      </c>
      <c r="O282" s="300"/>
      <c r="P282" s="324"/>
      <c r="Q282" s="313"/>
    </row>
    <row r="283" spans="2:17" ht="17.25" customHeight="1">
      <c r="B283" s="121"/>
      <c r="C283" s="136"/>
      <c r="D283" s="156"/>
      <c r="E283" s="175"/>
      <c r="F283" s="187"/>
      <c r="G283" s="206"/>
      <c r="H283" s="206"/>
      <c r="I283" s="239" t="s">
        <v>30</v>
      </c>
      <c r="J283" s="251">
        <v>16</v>
      </c>
      <c r="K283" s="270"/>
      <c r="L283" s="288">
        <f t="shared" si="16"/>
        <v>16</v>
      </c>
      <c r="M283" s="299"/>
      <c r="N283" s="312"/>
      <c r="O283" s="299"/>
      <c r="P283" s="323"/>
      <c r="Q283" s="312"/>
    </row>
    <row r="284" spans="2:17" ht="17.25" customHeight="1">
      <c r="B284" s="114" t="s">
        <v>347</v>
      </c>
      <c r="C284" s="136"/>
      <c r="D284" s="156"/>
      <c r="E284" s="175"/>
      <c r="F284" s="187"/>
      <c r="G284" s="206"/>
      <c r="H284" s="206"/>
      <c r="I284" s="239" t="s">
        <v>84</v>
      </c>
      <c r="J284" s="252"/>
      <c r="K284" s="271"/>
      <c r="L284" s="288">
        <f t="shared" si="16"/>
        <v>0</v>
      </c>
      <c r="M284" s="300"/>
      <c r="N284" s="313"/>
      <c r="O284" s="300"/>
      <c r="P284" s="324"/>
      <c r="Q284" s="313" t="s">
        <v>87</v>
      </c>
    </row>
    <row r="285" spans="2:17" ht="17.25" customHeight="1">
      <c r="B285" s="114"/>
      <c r="C285" s="136"/>
      <c r="D285" s="156"/>
      <c r="E285" s="175"/>
      <c r="F285" s="187"/>
      <c r="G285" s="206"/>
      <c r="H285" s="206"/>
      <c r="I285" s="239" t="s">
        <v>30</v>
      </c>
      <c r="J285" s="251"/>
      <c r="K285" s="270"/>
      <c r="L285" s="288">
        <f t="shared" si="16"/>
        <v>0</v>
      </c>
      <c r="M285" s="299"/>
      <c r="N285" s="312"/>
      <c r="O285" s="299"/>
      <c r="P285" s="323"/>
      <c r="Q285" s="312"/>
    </row>
    <row r="286" spans="2:17" ht="17.25" customHeight="1">
      <c r="B286" s="116" t="s">
        <v>348</v>
      </c>
      <c r="C286" s="31">
        <f>COUNTA(C270:E285)</f>
        <v>3</v>
      </c>
      <c r="D286" s="39"/>
      <c r="E286" s="42"/>
      <c r="F286" s="191">
        <v>0</v>
      </c>
      <c r="G286" s="211"/>
      <c r="H286" s="211"/>
      <c r="I286" s="245" t="s">
        <v>84</v>
      </c>
      <c r="J286" s="57">
        <f t="shared" ref="J286:L287" si="17">SUM(J270,J272,J274,J276,J278,J280,J282,J284)</f>
        <v>34</v>
      </c>
      <c r="K286" s="66">
        <f t="shared" si="17"/>
        <v>15</v>
      </c>
      <c r="L286" s="76">
        <f t="shared" si="17"/>
        <v>49</v>
      </c>
      <c r="M286" s="29">
        <f>COUNTA(M270:M285)</f>
        <v>0</v>
      </c>
      <c r="N286" s="83">
        <f>COUNTA(N270:N285)</f>
        <v>3</v>
      </c>
      <c r="O286" s="31">
        <f>COUNTA(O270:O285)</f>
        <v>0</v>
      </c>
      <c r="P286" s="326">
        <f>COUNTA(P270:P285)</f>
        <v>0</v>
      </c>
      <c r="Q286" s="86">
        <f>COUNTA(Q270:Q285)</f>
        <v>5</v>
      </c>
    </row>
    <row r="287" spans="2:17" ht="17.25" customHeight="1">
      <c r="B287" s="117"/>
      <c r="C287" s="32"/>
      <c r="D287" s="40"/>
      <c r="E287" s="87"/>
      <c r="F287" s="192"/>
      <c r="G287" s="212"/>
      <c r="H287" s="212"/>
      <c r="I287" s="32" t="s">
        <v>30</v>
      </c>
      <c r="J287" s="53">
        <f t="shared" si="17"/>
        <v>35</v>
      </c>
      <c r="K287" s="62">
        <f t="shared" si="17"/>
        <v>8</v>
      </c>
      <c r="L287" s="72">
        <f t="shared" si="17"/>
        <v>43</v>
      </c>
      <c r="M287" s="30"/>
      <c r="N287" s="84"/>
      <c r="O287" s="32"/>
      <c r="P287" s="40"/>
      <c r="Q287" s="87"/>
    </row>
    <row r="288" spans="2:17" ht="17.25" customHeight="1">
      <c r="B288" s="108" t="s">
        <v>349</v>
      </c>
      <c r="C288" s="127"/>
    </row>
    <row r="289" spans="2:17" s="105" customFormat="1" ht="21.95" customHeight="1">
      <c r="B289" s="109" t="s">
        <v>67</v>
      </c>
      <c r="C289" s="128" t="s">
        <v>68</v>
      </c>
      <c r="D289" s="148"/>
      <c r="E289" s="167"/>
      <c r="F289" s="185" t="s">
        <v>69</v>
      </c>
      <c r="G289" s="202" t="s">
        <v>71</v>
      </c>
      <c r="H289" s="128" t="s">
        <v>74</v>
      </c>
      <c r="I289" s="236" t="s">
        <v>4</v>
      </c>
      <c r="J289" s="248"/>
      <c r="K289" s="267"/>
      <c r="L289" s="285"/>
      <c r="M289" s="236" t="s">
        <v>15</v>
      </c>
      <c r="N289" s="309"/>
      <c r="O289" s="236" t="s">
        <v>23</v>
      </c>
      <c r="P289" s="267"/>
      <c r="Q289" s="309"/>
    </row>
    <row r="290" spans="2:17" s="105" customFormat="1" ht="21.95" customHeight="1">
      <c r="B290" s="110"/>
      <c r="C290" s="129"/>
      <c r="D290" s="149"/>
      <c r="E290" s="168"/>
      <c r="F290" s="186"/>
      <c r="G290" s="203"/>
      <c r="H290" s="129"/>
      <c r="I290" s="237" t="s">
        <v>24</v>
      </c>
      <c r="J290" s="249" t="s">
        <v>27</v>
      </c>
      <c r="K290" s="268" t="s">
        <v>28</v>
      </c>
      <c r="L290" s="286" t="s">
        <v>33</v>
      </c>
      <c r="M290" s="237" t="s">
        <v>35</v>
      </c>
      <c r="N290" s="310" t="s">
        <v>36</v>
      </c>
      <c r="O290" s="237" t="s">
        <v>35</v>
      </c>
      <c r="P290" s="321" t="s">
        <v>53</v>
      </c>
      <c r="Q290" s="310" t="s">
        <v>36</v>
      </c>
    </row>
    <row r="291" spans="2:17" ht="17.25" customHeight="1">
      <c r="B291" s="114" t="s">
        <v>10</v>
      </c>
      <c r="C291" s="136" t="s">
        <v>123</v>
      </c>
      <c r="D291" s="156"/>
      <c r="E291" s="175"/>
      <c r="F291" s="187" t="s">
        <v>275</v>
      </c>
      <c r="G291" s="206" t="s">
        <v>350</v>
      </c>
      <c r="H291" s="136" t="s">
        <v>174</v>
      </c>
      <c r="I291" s="238" t="s">
        <v>84</v>
      </c>
      <c r="J291" s="250">
        <v>16</v>
      </c>
      <c r="K291" s="269">
        <v>9</v>
      </c>
      <c r="L291" s="287">
        <f t="shared" ref="L291:L310" si="18">J291+K291</f>
        <v>25</v>
      </c>
      <c r="M291" s="298"/>
      <c r="N291" s="311" t="s">
        <v>87</v>
      </c>
      <c r="O291" s="300" t="s">
        <v>351</v>
      </c>
      <c r="P291" s="324"/>
      <c r="Q291" s="313"/>
    </row>
    <row r="292" spans="2:17" ht="17.25" customHeight="1">
      <c r="B292" s="114"/>
      <c r="C292" s="136"/>
      <c r="D292" s="156"/>
      <c r="E292" s="175"/>
      <c r="F292" s="187"/>
      <c r="G292" s="206"/>
      <c r="H292" s="136"/>
      <c r="I292" s="243" t="s">
        <v>30</v>
      </c>
      <c r="J292" s="251">
        <v>2</v>
      </c>
      <c r="K292" s="270">
        <v>1</v>
      </c>
      <c r="L292" s="288">
        <f t="shared" si="18"/>
        <v>3</v>
      </c>
      <c r="M292" s="299"/>
      <c r="N292" s="312"/>
      <c r="O292" s="299"/>
      <c r="P292" s="323"/>
      <c r="Q292" s="312"/>
    </row>
    <row r="293" spans="2:17" ht="17.25" customHeight="1">
      <c r="B293" s="114" t="s">
        <v>352</v>
      </c>
      <c r="C293" s="136"/>
      <c r="D293" s="156"/>
      <c r="E293" s="175"/>
      <c r="F293" s="187"/>
      <c r="G293" s="206"/>
      <c r="H293" s="136"/>
      <c r="I293" s="247" t="s">
        <v>84</v>
      </c>
      <c r="J293" s="252"/>
      <c r="K293" s="271"/>
      <c r="L293" s="288">
        <f t="shared" si="18"/>
        <v>0</v>
      </c>
      <c r="M293" s="300"/>
      <c r="N293" s="313"/>
      <c r="O293" s="300"/>
      <c r="P293" s="324"/>
      <c r="Q293" s="313" t="s">
        <v>87</v>
      </c>
    </row>
    <row r="294" spans="2:17" ht="17.25" customHeight="1">
      <c r="B294" s="114"/>
      <c r="C294" s="136"/>
      <c r="D294" s="156"/>
      <c r="E294" s="175"/>
      <c r="F294" s="187"/>
      <c r="G294" s="206"/>
      <c r="H294" s="136"/>
      <c r="I294" s="94" t="s">
        <v>30</v>
      </c>
      <c r="J294" s="251"/>
      <c r="K294" s="270"/>
      <c r="L294" s="288">
        <f t="shared" si="18"/>
        <v>0</v>
      </c>
      <c r="M294" s="299"/>
      <c r="N294" s="312"/>
      <c r="O294" s="299"/>
      <c r="P294" s="323"/>
      <c r="Q294" s="312"/>
    </row>
    <row r="295" spans="2:17" ht="17.25" customHeight="1">
      <c r="B295" s="114" t="s">
        <v>234</v>
      </c>
      <c r="C295" s="136"/>
      <c r="D295" s="156"/>
      <c r="E295" s="175"/>
      <c r="F295" s="187"/>
      <c r="G295" s="206"/>
      <c r="H295" s="136"/>
      <c r="I295" s="239" t="s">
        <v>84</v>
      </c>
      <c r="J295" s="252"/>
      <c r="K295" s="271"/>
      <c r="L295" s="288">
        <f t="shared" si="18"/>
        <v>0</v>
      </c>
      <c r="M295" s="300"/>
      <c r="N295" s="313"/>
      <c r="O295" s="300"/>
      <c r="P295" s="324"/>
      <c r="Q295" s="313" t="s">
        <v>87</v>
      </c>
    </row>
    <row r="296" spans="2:17" ht="17.25" customHeight="1">
      <c r="B296" s="114"/>
      <c r="C296" s="136"/>
      <c r="D296" s="156"/>
      <c r="E296" s="175"/>
      <c r="F296" s="187"/>
      <c r="G296" s="206"/>
      <c r="H296" s="136"/>
      <c r="I296" s="239" t="s">
        <v>30</v>
      </c>
      <c r="J296" s="251"/>
      <c r="K296" s="270"/>
      <c r="L296" s="288">
        <f t="shared" si="18"/>
        <v>0</v>
      </c>
      <c r="M296" s="299"/>
      <c r="N296" s="312"/>
      <c r="O296" s="299"/>
      <c r="P296" s="323"/>
      <c r="Q296" s="312"/>
    </row>
    <row r="297" spans="2:17" ht="17.25" customHeight="1">
      <c r="B297" s="114" t="s">
        <v>271</v>
      </c>
      <c r="C297" s="136"/>
      <c r="D297" s="156"/>
      <c r="E297" s="175"/>
      <c r="F297" s="187"/>
      <c r="G297" s="206"/>
      <c r="H297" s="136"/>
      <c r="I297" s="239" t="s">
        <v>84</v>
      </c>
      <c r="J297" s="252"/>
      <c r="K297" s="271"/>
      <c r="L297" s="288">
        <f t="shared" si="18"/>
        <v>0</v>
      </c>
      <c r="M297" s="300"/>
      <c r="N297" s="313"/>
      <c r="O297" s="300"/>
      <c r="P297" s="324"/>
      <c r="Q297" s="313" t="s">
        <v>87</v>
      </c>
    </row>
    <row r="298" spans="2:17" ht="17.25" customHeight="1">
      <c r="B298" s="114"/>
      <c r="C298" s="136"/>
      <c r="D298" s="156"/>
      <c r="E298" s="175"/>
      <c r="F298" s="187"/>
      <c r="G298" s="206"/>
      <c r="H298" s="136"/>
      <c r="I298" s="239" t="s">
        <v>30</v>
      </c>
      <c r="J298" s="251"/>
      <c r="K298" s="270"/>
      <c r="L298" s="288">
        <f t="shared" si="18"/>
        <v>0</v>
      </c>
      <c r="M298" s="299"/>
      <c r="N298" s="312"/>
      <c r="O298" s="299"/>
      <c r="P298" s="323"/>
      <c r="Q298" s="312"/>
    </row>
    <row r="299" spans="2:17" ht="17.25" customHeight="1">
      <c r="B299" s="114" t="s">
        <v>185</v>
      </c>
      <c r="C299" s="136" t="s">
        <v>7</v>
      </c>
      <c r="D299" s="156"/>
      <c r="E299" s="175"/>
      <c r="F299" s="187" t="s">
        <v>77</v>
      </c>
      <c r="G299" s="206" t="s">
        <v>219</v>
      </c>
      <c r="H299" s="136" t="s">
        <v>9</v>
      </c>
      <c r="I299" s="239" t="s">
        <v>84</v>
      </c>
      <c r="J299" s="252">
        <v>18</v>
      </c>
      <c r="K299" s="271">
        <v>6</v>
      </c>
      <c r="L299" s="288">
        <f t="shared" si="18"/>
        <v>24</v>
      </c>
      <c r="M299" s="300"/>
      <c r="N299" s="313" t="s">
        <v>87</v>
      </c>
      <c r="O299" s="300"/>
      <c r="P299" s="324"/>
      <c r="Q299" s="313"/>
    </row>
    <row r="300" spans="2:17" ht="17.25" customHeight="1">
      <c r="B300" s="114"/>
      <c r="C300" s="136"/>
      <c r="D300" s="156"/>
      <c r="E300" s="175"/>
      <c r="F300" s="187"/>
      <c r="G300" s="206"/>
      <c r="H300" s="136"/>
      <c r="I300" s="239" t="s">
        <v>30</v>
      </c>
      <c r="J300" s="251">
        <v>18</v>
      </c>
      <c r="K300" s="270">
        <v>6</v>
      </c>
      <c r="L300" s="288">
        <f t="shared" si="18"/>
        <v>24</v>
      </c>
      <c r="M300" s="299"/>
      <c r="N300" s="312"/>
      <c r="O300" s="299"/>
      <c r="P300" s="323"/>
      <c r="Q300" s="312"/>
    </row>
    <row r="301" spans="2:17" ht="17.25" customHeight="1">
      <c r="B301" s="114" t="s">
        <v>72</v>
      </c>
      <c r="C301" s="136"/>
      <c r="D301" s="156"/>
      <c r="E301" s="175"/>
      <c r="F301" s="187"/>
      <c r="G301" s="206"/>
      <c r="H301" s="136"/>
      <c r="I301" s="239" t="s">
        <v>84</v>
      </c>
      <c r="J301" s="252"/>
      <c r="K301" s="271"/>
      <c r="L301" s="288">
        <f t="shared" si="18"/>
        <v>0</v>
      </c>
      <c r="M301" s="300"/>
      <c r="N301" s="313"/>
      <c r="O301" s="300"/>
      <c r="P301" s="324"/>
      <c r="Q301" s="313" t="s">
        <v>87</v>
      </c>
    </row>
    <row r="302" spans="2:17" ht="17.25" customHeight="1">
      <c r="B302" s="114"/>
      <c r="C302" s="136"/>
      <c r="D302" s="156"/>
      <c r="E302" s="175"/>
      <c r="F302" s="187"/>
      <c r="G302" s="206"/>
      <c r="H302" s="136"/>
      <c r="I302" s="239" t="s">
        <v>30</v>
      </c>
      <c r="J302" s="251"/>
      <c r="K302" s="270"/>
      <c r="L302" s="288">
        <f t="shared" si="18"/>
        <v>0</v>
      </c>
      <c r="M302" s="299"/>
      <c r="N302" s="312"/>
      <c r="O302" s="299"/>
      <c r="P302" s="323"/>
      <c r="Q302" s="312"/>
    </row>
    <row r="303" spans="2:17" ht="17.25" customHeight="1">
      <c r="B303" s="114" t="s">
        <v>103</v>
      </c>
      <c r="C303" s="136"/>
      <c r="D303" s="156"/>
      <c r="E303" s="175"/>
      <c r="F303" s="187"/>
      <c r="G303" s="206"/>
      <c r="H303" s="136"/>
      <c r="I303" s="239" t="s">
        <v>84</v>
      </c>
      <c r="J303" s="252"/>
      <c r="K303" s="271"/>
      <c r="L303" s="288">
        <f t="shared" si="18"/>
        <v>0</v>
      </c>
      <c r="M303" s="300"/>
      <c r="N303" s="313"/>
      <c r="O303" s="300"/>
      <c r="P303" s="324"/>
      <c r="Q303" s="313" t="s">
        <v>75</v>
      </c>
    </row>
    <row r="304" spans="2:17" ht="17.25" customHeight="1">
      <c r="B304" s="114"/>
      <c r="C304" s="136"/>
      <c r="D304" s="156"/>
      <c r="E304" s="175"/>
      <c r="F304" s="187"/>
      <c r="G304" s="206"/>
      <c r="H304" s="136"/>
      <c r="I304" s="239" t="s">
        <v>30</v>
      </c>
      <c r="J304" s="251"/>
      <c r="K304" s="270"/>
      <c r="L304" s="288">
        <f t="shared" si="18"/>
        <v>0</v>
      </c>
      <c r="M304" s="299"/>
      <c r="N304" s="312"/>
      <c r="O304" s="299"/>
      <c r="P304" s="323"/>
      <c r="Q304" s="312"/>
    </row>
    <row r="305" spans="2:17" ht="17.25" customHeight="1">
      <c r="B305" s="122" t="s">
        <v>343</v>
      </c>
      <c r="C305" s="136" t="s">
        <v>353</v>
      </c>
      <c r="D305" s="156"/>
      <c r="E305" s="175"/>
      <c r="F305" s="187" t="s">
        <v>70</v>
      </c>
      <c r="G305" s="206" t="s">
        <v>354</v>
      </c>
      <c r="H305" s="136" t="s">
        <v>356</v>
      </c>
      <c r="I305" s="239" t="s">
        <v>84</v>
      </c>
      <c r="J305" s="252">
        <v>10</v>
      </c>
      <c r="K305" s="271">
        <v>6</v>
      </c>
      <c r="L305" s="288">
        <f t="shared" si="18"/>
        <v>16</v>
      </c>
      <c r="M305" s="300"/>
      <c r="N305" s="313" t="s">
        <v>87</v>
      </c>
      <c r="O305" s="300"/>
      <c r="P305" s="324"/>
      <c r="Q305" s="313"/>
    </row>
    <row r="306" spans="2:17" ht="17.25" customHeight="1">
      <c r="B306" s="121"/>
      <c r="C306" s="136"/>
      <c r="D306" s="156"/>
      <c r="E306" s="175"/>
      <c r="F306" s="187"/>
      <c r="G306" s="206"/>
      <c r="H306" s="136"/>
      <c r="I306" s="239" t="s">
        <v>30</v>
      </c>
      <c r="J306" s="251">
        <v>10</v>
      </c>
      <c r="K306" s="270">
        <v>6</v>
      </c>
      <c r="L306" s="288">
        <f t="shared" si="18"/>
        <v>16</v>
      </c>
      <c r="M306" s="299"/>
      <c r="N306" s="312"/>
      <c r="O306" s="299"/>
      <c r="P306" s="323"/>
      <c r="Q306" s="312"/>
    </row>
    <row r="307" spans="2:17" ht="17.25" customHeight="1">
      <c r="B307" s="114" t="s">
        <v>357</v>
      </c>
      <c r="C307" s="136" t="s">
        <v>358</v>
      </c>
      <c r="D307" s="156"/>
      <c r="E307" s="175"/>
      <c r="F307" s="187" t="s">
        <v>131</v>
      </c>
      <c r="G307" s="206" t="s">
        <v>359</v>
      </c>
      <c r="H307" s="136" t="s">
        <v>208</v>
      </c>
      <c r="I307" s="239" t="s">
        <v>84</v>
      </c>
      <c r="J307" s="252">
        <v>11</v>
      </c>
      <c r="K307" s="271"/>
      <c r="L307" s="288">
        <f t="shared" si="18"/>
        <v>11</v>
      </c>
      <c r="M307" s="300"/>
      <c r="N307" s="313" t="s">
        <v>87</v>
      </c>
      <c r="O307" s="300"/>
      <c r="P307" s="324"/>
      <c r="Q307" s="313"/>
    </row>
    <row r="308" spans="2:17" ht="17.25" customHeight="1">
      <c r="B308" s="114"/>
      <c r="C308" s="136"/>
      <c r="D308" s="156"/>
      <c r="E308" s="175"/>
      <c r="F308" s="187"/>
      <c r="G308" s="206"/>
      <c r="H308" s="136"/>
      <c r="I308" s="239" t="s">
        <v>30</v>
      </c>
      <c r="J308" s="251">
        <v>3</v>
      </c>
      <c r="K308" s="270"/>
      <c r="L308" s="288">
        <f t="shared" si="18"/>
        <v>3</v>
      </c>
      <c r="M308" s="299"/>
      <c r="N308" s="312"/>
      <c r="O308" s="299"/>
      <c r="P308" s="323"/>
      <c r="Q308" s="312"/>
    </row>
    <row r="309" spans="2:17" ht="17.25" customHeight="1">
      <c r="B309" s="114" t="s">
        <v>360</v>
      </c>
      <c r="C309" s="136"/>
      <c r="D309" s="156"/>
      <c r="E309" s="175"/>
      <c r="F309" s="187"/>
      <c r="G309" s="206"/>
      <c r="H309" s="136"/>
      <c r="I309" s="239" t="s">
        <v>84</v>
      </c>
      <c r="J309" s="252"/>
      <c r="K309" s="271"/>
      <c r="L309" s="288">
        <f t="shared" si="18"/>
        <v>0</v>
      </c>
      <c r="M309" s="300"/>
      <c r="N309" s="313"/>
      <c r="O309" s="300"/>
      <c r="P309" s="324"/>
      <c r="Q309" s="313" t="s">
        <v>87</v>
      </c>
    </row>
    <row r="310" spans="2:17" ht="17.25" customHeight="1">
      <c r="B310" s="114"/>
      <c r="C310" s="136"/>
      <c r="D310" s="156"/>
      <c r="E310" s="175"/>
      <c r="F310" s="187"/>
      <c r="G310" s="206"/>
      <c r="H310" s="136"/>
      <c r="I310" s="241" t="s">
        <v>30</v>
      </c>
      <c r="J310" s="254"/>
      <c r="K310" s="273"/>
      <c r="L310" s="290">
        <f t="shared" si="18"/>
        <v>0</v>
      </c>
      <c r="M310" s="307"/>
      <c r="N310" s="319"/>
      <c r="O310" s="299"/>
      <c r="P310" s="323"/>
      <c r="Q310" s="312"/>
    </row>
    <row r="311" spans="2:17" ht="17.25" customHeight="1">
      <c r="B311" s="123" t="s">
        <v>315</v>
      </c>
      <c r="C311" s="31">
        <f>COUNTA(C291:E310)</f>
        <v>4</v>
      </c>
      <c r="D311" s="39"/>
      <c r="E311" s="42"/>
      <c r="F311" s="191">
        <v>0</v>
      </c>
      <c r="G311" s="211"/>
      <c r="H311" s="230"/>
      <c r="I311" s="238" t="s">
        <v>84</v>
      </c>
      <c r="J311" s="57">
        <f t="shared" ref="J311:L312" si="19">SUM(J291,J293,J295,J297,J299,J301,J303,J305,J307,J309)</f>
        <v>55</v>
      </c>
      <c r="K311" s="66">
        <f t="shared" si="19"/>
        <v>21</v>
      </c>
      <c r="L311" s="76">
        <f t="shared" si="19"/>
        <v>76</v>
      </c>
      <c r="M311" s="29">
        <f>COUNTA(M291:M310)</f>
        <v>0</v>
      </c>
      <c r="N311" s="83">
        <f>COUNTA(N291:N310)</f>
        <v>4</v>
      </c>
      <c r="O311" s="31">
        <f>COUNTA(O291:O310)</f>
        <v>1</v>
      </c>
      <c r="P311" s="326">
        <f>COUNTA(P291:P310)</f>
        <v>0</v>
      </c>
      <c r="Q311" s="86">
        <f>COUNTA(Q291:Q310)</f>
        <v>6</v>
      </c>
    </row>
    <row r="312" spans="2:17" ht="17.25" customHeight="1">
      <c r="B312" s="124"/>
      <c r="C312" s="32"/>
      <c r="D312" s="40"/>
      <c r="E312" s="87"/>
      <c r="F312" s="192"/>
      <c r="G312" s="212"/>
      <c r="H312" s="231"/>
      <c r="I312" s="241" t="s">
        <v>30</v>
      </c>
      <c r="J312" s="262">
        <f t="shared" si="19"/>
        <v>33</v>
      </c>
      <c r="K312" s="280">
        <f t="shared" si="19"/>
        <v>13</v>
      </c>
      <c r="L312" s="295">
        <f t="shared" si="19"/>
        <v>46</v>
      </c>
      <c r="M312" s="30"/>
      <c r="N312" s="84"/>
      <c r="O312" s="32"/>
      <c r="P312" s="40"/>
      <c r="Q312" s="87"/>
    </row>
    <row r="313" spans="2:17" ht="20.100000000000001" customHeight="1">
      <c r="B313" s="108" t="s">
        <v>114</v>
      </c>
      <c r="C313" s="127"/>
    </row>
    <row r="314" spans="2:17" s="105" customFormat="1" ht="21.95" customHeight="1">
      <c r="B314" s="109" t="s">
        <v>67</v>
      </c>
      <c r="C314" s="128" t="s">
        <v>68</v>
      </c>
      <c r="D314" s="148"/>
      <c r="E314" s="167"/>
      <c r="F314" s="185" t="s">
        <v>69</v>
      </c>
      <c r="G314" s="202" t="s">
        <v>71</v>
      </c>
      <c r="H314" s="128" t="s">
        <v>74</v>
      </c>
      <c r="I314" s="236" t="s">
        <v>4</v>
      </c>
      <c r="J314" s="248"/>
      <c r="K314" s="267"/>
      <c r="L314" s="285"/>
      <c r="M314" s="236" t="s">
        <v>15</v>
      </c>
      <c r="N314" s="309"/>
      <c r="O314" s="236" t="s">
        <v>23</v>
      </c>
      <c r="P314" s="267"/>
      <c r="Q314" s="309"/>
    </row>
    <row r="315" spans="2:17" s="105" customFormat="1" ht="21.95" customHeight="1">
      <c r="B315" s="110"/>
      <c r="C315" s="129"/>
      <c r="D315" s="149"/>
      <c r="E315" s="168"/>
      <c r="F315" s="186"/>
      <c r="G315" s="203"/>
      <c r="H315" s="129"/>
      <c r="I315" s="237" t="s">
        <v>24</v>
      </c>
      <c r="J315" s="249" t="s">
        <v>27</v>
      </c>
      <c r="K315" s="268" t="s">
        <v>28</v>
      </c>
      <c r="L315" s="286" t="s">
        <v>33</v>
      </c>
      <c r="M315" s="237" t="s">
        <v>35</v>
      </c>
      <c r="N315" s="310" t="s">
        <v>36</v>
      </c>
      <c r="O315" s="237" t="s">
        <v>35</v>
      </c>
      <c r="P315" s="321" t="s">
        <v>53</v>
      </c>
      <c r="Q315" s="310" t="s">
        <v>36</v>
      </c>
    </row>
    <row r="316" spans="2:17" ht="20.100000000000001" customHeight="1">
      <c r="B316" s="114" t="s">
        <v>361</v>
      </c>
      <c r="C316" s="136" t="s">
        <v>289</v>
      </c>
      <c r="D316" s="156"/>
      <c r="E316" s="175"/>
      <c r="F316" s="187" t="s">
        <v>269</v>
      </c>
      <c r="G316" s="206" t="s">
        <v>362</v>
      </c>
      <c r="H316" s="206" t="s">
        <v>363</v>
      </c>
      <c r="I316" s="239" t="s">
        <v>84</v>
      </c>
      <c r="J316" s="252">
        <v>33</v>
      </c>
      <c r="K316" s="271">
        <v>76</v>
      </c>
      <c r="L316" s="296">
        <f t="shared" ref="L316:L351" si="20">J316+K316</f>
        <v>109</v>
      </c>
      <c r="M316" s="300" t="s">
        <v>87</v>
      </c>
      <c r="N316" s="313"/>
      <c r="O316" s="300"/>
      <c r="P316" s="324"/>
      <c r="Q316" s="315"/>
    </row>
    <row r="317" spans="2:17" ht="20.100000000000001" customHeight="1">
      <c r="B317" s="114"/>
      <c r="C317" s="136"/>
      <c r="D317" s="156"/>
      <c r="E317" s="175"/>
      <c r="F317" s="187"/>
      <c r="G317" s="206"/>
      <c r="H317" s="206"/>
      <c r="I317" s="239" t="s">
        <v>30</v>
      </c>
      <c r="J317" s="251">
        <v>40</v>
      </c>
      <c r="K317" s="270">
        <v>78</v>
      </c>
      <c r="L317" s="296">
        <f t="shared" si="20"/>
        <v>118</v>
      </c>
      <c r="M317" s="299"/>
      <c r="N317" s="312"/>
      <c r="O317" s="299"/>
      <c r="P317" s="323"/>
      <c r="Q317" s="316"/>
    </row>
    <row r="318" spans="2:17" ht="20.100000000000001" customHeight="1">
      <c r="B318" s="114" t="s">
        <v>365</v>
      </c>
      <c r="C318" s="136"/>
      <c r="D318" s="156"/>
      <c r="E318" s="175"/>
      <c r="F318" s="187"/>
      <c r="G318" s="206"/>
      <c r="H318" s="206"/>
      <c r="I318" s="239" t="s">
        <v>84</v>
      </c>
      <c r="J318" s="252"/>
      <c r="K318" s="271"/>
      <c r="L318" s="296">
        <f t="shared" si="20"/>
        <v>0</v>
      </c>
      <c r="M318" s="300"/>
      <c r="N318" s="313"/>
      <c r="O318" s="300"/>
      <c r="P318" s="324"/>
      <c r="Q318" s="317" t="s">
        <v>87</v>
      </c>
    </row>
    <row r="319" spans="2:17" ht="20.100000000000001" customHeight="1">
      <c r="B319" s="114"/>
      <c r="C319" s="136"/>
      <c r="D319" s="156"/>
      <c r="E319" s="175"/>
      <c r="F319" s="187"/>
      <c r="G319" s="206"/>
      <c r="H319" s="206"/>
      <c r="I319" s="239" t="s">
        <v>30</v>
      </c>
      <c r="J319" s="251"/>
      <c r="K319" s="270"/>
      <c r="L319" s="296">
        <f t="shared" si="20"/>
        <v>0</v>
      </c>
      <c r="M319" s="299"/>
      <c r="N319" s="312"/>
      <c r="O319" s="299"/>
      <c r="P319" s="323"/>
      <c r="Q319" s="316"/>
    </row>
    <row r="320" spans="2:17" ht="20.100000000000001" customHeight="1">
      <c r="B320" s="114" t="s">
        <v>109</v>
      </c>
      <c r="C320" s="136"/>
      <c r="D320" s="156"/>
      <c r="E320" s="175"/>
      <c r="F320" s="187"/>
      <c r="G320" s="206"/>
      <c r="H320" s="206"/>
      <c r="I320" s="239" t="s">
        <v>84</v>
      </c>
      <c r="J320" s="252"/>
      <c r="K320" s="271"/>
      <c r="L320" s="296">
        <f t="shared" si="20"/>
        <v>0</v>
      </c>
      <c r="M320" s="300"/>
      <c r="N320" s="313"/>
      <c r="O320" s="300"/>
      <c r="P320" s="324"/>
      <c r="Q320" s="317" t="s">
        <v>87</v>
      </c>
    </row>
    <row r="321" spans="2:17" ht="20.100000000000001" customHeight="1">
      <c r="B321" s="114"/>
      <c r="C321" s="136"/>
      <c r="D321" s="156"/>
      <c r="E321" s="175"/>
      <c r="F321" s="187"/>
      <c r="G321" s="206"/>
      <c r="H321" s="206"/>
      <c r="I321" s="239" t="s">
        <v>30</v>
      </c>
      <c r="J321" s="251"/>
      <c r="K321" s="270"/>
      <c r="L321" s="296">
        <f t="shared" si="20"/>
        <v>0</v>
      </c>
      <c r="M321" s="299"/>
      <c r="N321" s="312"/>
      <c r="O321" s="299"/>
      <c r="P321" s="323"/>
      <c r="Q321" s="316"/>
    </row>
    <row r="322" spans="2:17" ht="20.100000000000001" customHeight="1">
      <c r="B322" s="114" t="s">
        <v>366</v>
      </c>
      <c r="C322" s="136" t="s">
        <v>367</v>
      </c>
      <c r="D322" s="156"/>
      <c r="E322" s="175"/>
      <c r="F322" s="187" t="s">
        <v>307</v>
      </c>
      <c r="G322" s="206" t="s">
        <v>243</v>
      </c>
      <c r="H322" s="206" t="s">
        <v>91</v>
      </c>
      <c r="I322" s="239" t="s">
        <v>84</v>
      </c>
      <c r="J322" s="252">
        <v>7</v>
      </c>
      <c r="K322" s="271">
        <v>3</v>
      </c>
      <c r="L322" s="296">
        <f t="shared" si="20"/>
        <v>10</v>
      </c>
      <c r="M322" s="300"/>
      <c r="N322" s="313" t="s">
        <v>87</v>
      </c>
      <c r="O322" s="300"/>
      <c r="P322" s="324"/>
      <c r="Q322" s="317"/>
    </row>
    <row r="323" spans="2:17" ht="20.100000000000001" customHeight="1">
      <c r="B323" s="114"/>
      <c r="C323" s="136"/>
      <c r="D323" s="156"/>
      <c r="E323" s="175"/>
      <c r="F323" s="187"/>
      <c r="G323" s="206"/>
      <c r="H323" s="206"/>
      <c r="I323" s="239" t="s">
        <v>30</v>
      </c>
      <c r="J323" s="251">
        <v>7</v>
      </c>
      <c r="K323" s="270">
        <v>3</v>
      </c>
      <c r="L323" s="296">
        <f t="shared" si="20"/>
        <v>10</v>
      </c>
      <c r="M323" s="299"/>
      <c r="N323" s="312"/>
      <c r="O323" s="299"/>
      <c r="P323" s="323"/>
      <c r="Q323" s="337"/>
    </row>
    <row r="324" spans="2:17" ht="20.100000000000001" customHeight="1">
      <c r="B324" s="114" t="s">
        <v>368</v>
      </c>
      <c r="C324" s="136"/>
      <c r="D324" s="156"/>
      <c r="E324" s="175"/>
      <c r="F324" s="187"/>
      <c r="G324" s="206"/>
      <c r="H324" s="206"/>
      <c r="I324" s="239" t="s">
        <v>84</v>
      </c>
      <c r="J324" s="252"/>
      <c r="K324" s="271"/>
      <c r="L324" s="296">
        <f t="shared" si="20"/>
        <v>0</v>
      </c>
      <c r="M324" s="300"/>
      <c r="N324" s="313"/>
      <c r="O324" s="300"/>
      <c r="P324" s="324"/>
      <c r="Q324" s="317" t="s">
        <v>87</v>
      </c>
    </row>
    <row r="325" spans="2:17" ht="20.100000000000001" customHeight="1">
      <c r="B325" s="114"/>
      <c r="C325" s="136"/>
      <c r="D325" s="156"/>
      <c r="E325" s="175"/>
      <c r="F325" s="187"/>
      <c r="G325" s="206"/>
      <c r="H325" s="206"/>
      <c r="I325" s="239" t="s">
        <v>30</v>
      </c>
      <c r="J325" s="251"/>
      <c r="K325" s="270"/>
      <c r="L325" s="296">
        <f t="shared" si="20"/>
        <v>0</v>
      </c>
      <c r="M325" s="299"/>
      <c r="N325" s="312"/>
      <c r="O325" s="299"/>
      <c r="P325" s="323"/>
      <c r="Q325" s="316"/>
    </row>
    <row r="326" spans="2:17" ht="20.100000000000001" customHeight="1">
      <c r="B326" s="114" t="s">
        <v>369</v>
      </c>
      <c r="C326" s="136"/>
      <c r="D326" s="156"/>
      <c r="E326" s="175"/>
      <c r="F326" s="187"/>
      <c r="G326" s="206"/>
      <c r="H326" s="206"/>
      <c r="I326" s="239" t="s">
        <v>84</v>
      </c>
      <c r="J326" s="252"/>
      <c r="K326" s="271"/>
      <c r="L326" s="296">
        <f t="shared" si="20"/>
        <v>0</v>
      </c>
      <c r="M326" s="300"/>
      <c r="N326" s="313"/>
      <c r="O326" s="300"/>
      <c r="P326" s="324"/>
      <c r="Q326" s="317" t="s">
        <v>87</v>
      </c>
    </row>
    <row r="327" spans="2:17" ht="20.100000000000001" customHeight="1">
      <c r="B327" s="114"/>
      <c r="C327" s="136"/>
      <c r="D327" s="156"/>
      <c r="E327" s="175"/>
      <c r="F327" s="187"/>
      <c r="G327" s="206"/>
      <c r="H327" s="206"/>
      <c r="I327" s="239" t="s">
        <v>30</v>
      </c>
      <c r="J327" s="251"/>
      <c r="K327" s="270"/>
      <c r="L327" s="296">
        <f t="shared" si="20"/>
        <v>0</v>
      </c>
      <c r="M327" s="299"/>
      <c r="N327" s="312"/>
      <c r="O327" s="299"/>
      <c r="P327" s="323"/>
      <c r="Q327" s="316"/>
    </row>
    <row r="328" spans="2:17" ht="20.100000000000001" customHeight="1">
      <c r="B328" s="114" t="s">
        <v>371</v>
      </c>
      <c r="C328" s="136"/>
      <c r="D328" s="156"/>
      <c r="E328" s="175"/>
      <c r="F328" s="187"/>
      <c r="G328" s="206"/>
      <c r="H328" s="206"/>
      <c r="I328" s="239" t="s">
        <v>84</v>
      </c>
      <c r="J328" s="252"/>
      <c r="K328" s="271"/>
      <c r="L328" s="296">
        <f t="shared" si="20"/>
        <v>0</v>
      </c>
      <c r="M328" s="300"/>
      <c r="N328" s="313"/>
      <c r="O328" s="300"/>
      <c r="P328" s="324"/>
      <c r="Q328" s="317" t="s">
        <v>87</v>
      </c>
    </row>
    <row r="329" spans="2:17" ht="20.100000000000001" customHeight="1">
      <c r="B329" s="114"/>
      <c r="C329" s="136"/>
      <c r="D329" s="156"/>
      <c r="E329" s="175"/>
      <c r="F329" s="187"/>
      <c r="G329" s="206"/>
      <c r="H329" s="206"/>
      <c r="I329" s="239" t="s">
        <v>30</v>
      </c>
      <c r="J329" s="251"/>
      <c r="K329" s="270"/>
      <c r="L329" s="296">
        <f t="shared" si="20"/>
        <v>0</v>
      </c>
      <c r="M329" s="299"/>
      <c r="N329" s="312"/>
      <c r="O329" s="299"/>
      <c r="P329" s="323"/>
      <c r="Q329" s="316"/>
    </row>
    <row r="330" spans="2:17" ht="20.100000000000001" customHeight="1">
      <c r="B330" s="114" t="s">
        <v>19</v>
      </c>
      <c r="C330" s="136"/>
      <c r="D330" s="156"/>
      <c r="E330" s="175"/>
      <c r="F330" s="187"/>
      <c r="G330" s="206"/>
      <c r="H330" s="206"/>
      <c r="I330" s="239" t="s">
        <v>84</v>
      </c>
      <c r="J330" s="252"/>
      <c r="K330" s="271"/>
      <c r="L330" s="296">
        <f t="shared" si="20"/>
        <v>0</v>
      </c>
      <c r="M330" s="300"/>
      <c r="N330" s="313"/>
      <c r="O330" s="300"/>
      <c r="P330" s="324"/>
      <c r="Q330" s="317" t="s">
        <v>87</v>
      </c>
    </row>
    <row r="331" spans="2:17" ht="20.100000000000001" customHeight="1">
      <c r="B331" s="114"/>
      <c r="C331" s="136"/>
      <c r="D331" s="156"/>
      <c r="E331" s="175"/>
      <c r="F331" s="187"/>
      <c r="G331" s="206"/>
      <c r="H331" s="206"/>
      <c r="I331" s="239" t="s">
        <v>30</v>
      </c>
      <c r="J331" s="251"/>
      <c r="K331" s="270"/>
      <c r="L331" s="296">
        <f t="shared" si="20"/>
        <v>0</v>
      </c>
      <c r="M331" s="299"/>
      <c r="N331" s="312"/>
      <c r="O331" s="299"/>
      <c r="P331" s="323"/>
      <c r="Q331" s="316"/>
    </row>
    <row r="332" spans="2:17" ht="20.100000000000001" customHeight="1">
      <c r="B332" s="114" t="s">
        <v>372</v>
      </c>
      <c r="C332" s="136"/>
      <c r="D332" s="156"/>
      <c r="E332" s="175"/>
      <c r="F332" s="187"/>
      <c r="G332" s="206"/>
      <c r="H332" s="206"/>
      <c r="I332" s="239" t="s">
        <v>84</v>
      </c>
      <c r="J332" s="252"/>
      <c r="K332" s="271"/>
      <c r="L332" s="296">
        <f t="shared" si="20"/>
        <v>0</v>
      </c>
      <c r="M332" s="300"/>
      <c r="N332" s="313"/>
      <c r="O332" s="300"/>
      <c r="P332" s="324"/>
      <c r="Q332" s="317" t="s">
        <v>87</v>
      </c>
    </row>
    <row r="333" spans="2:17" ht="20.100000000000001" customHeight="1">
      <c r="B333" s="114"/>
      <c r="C333" s="136"/>
      <c r="D333" s="156"/>
      <c r="E333" s="175"/>
      <c r="F333" s="187"/>
      <c r="G333" s="206"/>
      <c r="H333" s="206"/>
      <c r="I333" s="239" t="s">
        <v>30</v>
      </c>
      <c r="J333" s="251"/>
      <c r="K333" s="270"/>
      <c r="L333" s="296">
        <f t="shared" si="20"/>
        <v>0</v>
      </c>
      <c r="M333" s="299"/>
      <c r="N333" s="312"/>
      <c r="O333" s="299"/>
      <c r="P333" s="323"/>
      <c r="Q333" s="316"/>
    </row>
    <row r="334" spans="2:17" ht="20.100000000000001" customHeight="1">
      <c r="B334" s="114" t="s">
        <v>302</v>
      </c>
      <c r="C334" s="136"/>
      <c r="D334" s="156"/>
      <c r="E334" s="175"/>
      <c r="F334" s="187"/>
      <c r="G334" s="206"/>
      <c r="H334" s="206"/>
      <c r="I334" s="239" t="s">
        <v>84</v>
      </c>
      <c r="J334" s="252"/>
      <c r="K334" s="271"/>
      <c r="L334" s="296">
        <f t="shared" si="20"/>
        <v>0</v>
      </c>
      <c r="M334" s="300"/>
      <c r="N334" s="313"/>
      <c r="O334" s="300"/>
      <c r="P334" s="324"/>
      <c r="Q334" s="317" t="s">
        <v>87</v>
      </c>
    </row>
    <row r="335" spans="2:17" ht="20.100000000000001" customHeight="1">
      <c r="B335" s="114"/>
      <c r="C335" s="136"/>
      <c r="D335" s="156"/>
      <c r="E335" s="175"/>
      <c r="F335" s="187"/>
      <c r="G335" s="206"/>
      <c r="H335" s="206"/>
      <c r="I335" s="239" t="s">
        <v>30</v>
      </c>
      <c r="J335" s="251"/>
      <c r="K335" s="270"/>
      <c r="L335" s="296">
        <f t="shared" si="20"/>
        <v>0</v>
      </c>
      <c r="M335" s="299"/>
      <c r="N335" s="312"/>
      <c r="O335" s="299"/>
      <c r="P335" s="323"/>
      <c r="Q335" s="316"/>
    </row>
    <row r="336" spans="2:17" ht="20.100000000000001" customHeight="1">
      <c r="B336" s="114" t="s">
        <v>162</v>
      </c>
      <c r="C336" s="136"/>
      <c r="D336" s="156"/>
      <c r="E336" s="175"/>
      <c r="F336" s="187"/>
      <c r="G336" s="206"/>
      <c r="H336" s="206"/>
      <c r="I336" s="239" t="s">
        <v>84</v>
      </c>
      <c r="J336" s="252"/>
      <c r="K336" s="271"/>
      <c r="L336" s="296">
        <f t="shared" si="20"/>
        <v>0</v>
      </c>
      <c r="M336" s="300"/>
      <c r="N336" s="313"/>
      <c r="O336" s="300"/>
      <c r="P336" s="324"/>
      <c r="Q336" s="317" t="s">
        <v>87</v>
      </c>
    </row>
    <row r="337" spans="2:17" ht="20.100000000000001" customHeight="1">
      <c r="B337" s="114"/>
      <c r="C337" s="136"/>
      <c r="D337" s="156"/>
      <c r="E337" s="175"/>
      <c r="F337" s="187"/>
      <c r="G337" s="206"/>
      <c r="H337" s="206"/>
      <c r="I337" s="239" t="s">
        <v>30</v>
      </c>
      <c r="J337" s="251"/>
      <c r="K337" s="270"/>
      <c r="L337" s="296">
        <f t="shared" si="20"/>
        <v>0</v>
      </c>
      <c r="M337" s="299"/>
      <c r="N337" s="312"/>
      <c r="O337" s="299"/>
      <c r="P337" s="323"/>
      <c r="Q337" s="316"/>
    </row>
    <row r="338" spans="2:17" ht="20.100000000000001" customHeight="1">
      <c r="B338" s="114" t="s">
        <v>373</v>
      </c>
      <c r="C338" s="136"/>
      <c r="D338" s="156"/>
      <c r="E338" s="175"/>
      <c r="F338" s="187"/>
      <c r="G338" s="206"/>
      <c r="H338" s="206"/>
      <c r="I338" s="239" t="s">
        <v>84</v>
      </c>
      <c r="J338" s="252"/>
      <c r="K338" s="271"/>
      <c r="L338" s="296">
        <f t="shared" si="20"/>
        <v>0</v>
      </c>
      <c r="M338" s="300"/>
      <c r="N338" s="313"/>
      <c r="O338" s="300"/>
      <c r="P338" s="324"/>
      <c r="Q338" s="317" t="s">
        <v>87</v>
      </c>
    </row>
    <row r="339" spans="2:17" ht="20.100000000000001" customHeight="1">
      <c r="B339" s="114"/>
      <c r="C339" s="136"/>
      <c r="D339" s="156"/>
      <c r="E339" s="175"/>
      <c r="F339" s="187"/>
      <c r="G339" s="206"/>
      <c r="H339" s="206"/>
      <c r="I339" s="239" t="s">
        <v>30</v>
      </c>
      <c r="J339" s="251"/>
      <c r="K339" s="270"/>
      <c r="L339" s="296">
        <f t="shared" si="20"/>
        <v>0</v>
      </c>
      <c r="M339" s="299"/>
      <c r="N339" s="312"/>
      <c r="O339" s="299"/>
      <c r="P339" s="323"/>
      <c r="Q339" s="316"/>
    </row>
    <row r="340" spans="2:17" ht="20.100000000000001" customHeight="1">
      <c r="B340" s="114" t="s">
        <v>374</v>
      </c>
      <c r="C340" s="136" t="s">
        <v>32</v>
      </c>
      <c r="D340" s="156"/>
      <c r="E340" s="175"/>
      <c r="F340" s="187" t="s">
        <v>287</v>
      </c>
      <c r="G340" s="206" t="s">
        <v>375</v>
      </c>
      <c r="H340" s="206" t="s">
        <v>174</v>
      </c>
      <c r="I340" s="239" t="s">
        <v>84</v>
      </c>
      <c r="J340" s="252">
        <v>26</v>
      </c>
      <c r="K340" s="271">
        <v>14</v>
      </c>
      <c r="L340" s="296">
        <f t="shared" si="20"/>
        <v>40</v>
      </c>
      <c r="M340" s="300" t="s">
        <v>87</v>
      </c>
      <c r="N340" s="313"/>
      <c r="O340" s="300"/>
      <c r="P340" s="324"/>
      <c r="Q340" s="317"/>
    </row>
    <row r="341" spans="2:17" ht="20.100000000000001" customHeight="1">
      <c r="B341" s="114"/>
      <c r="C341" s="136"/>
      <c r="D341" s="156"/>
      <c r="E341" s="175"/>
      <c r="F341" s="187"/>
      <c r="G341" s="206"/>
      <c r="H341" s="206"/>
      <c r="I341" s="239" t="s">
        <v>30</v>
      </c>
      <c r="J341" s="251">
        <v>18</v>
      </c>
      <c r="K341" s="270">
        <v>11</v>
      </c>
      <c r="L341" s="296">
        <f t="shared" si="20"/>
        <v>29</v>
      </c>
      <c r="M341" s="299"/>
      <c r="N341" s="312"/>
      <c r="O341" s="299"/>
      <c r="P341" s="323"/>
      <c r="Q341" s="316"/>
    </row>
    <row r="342" spans="2:17" ht="20.100000000000001" customHeight="1">
      <c r="B342" s="114" t="s">
        <v>207</v>
      </c>
      <c r="C342" s="136"/>
      <c r="D342" s="156"/>
      <c r="E342" s="175"/>
      <c r="F342" s="187"/>
      <c r="G342" s="206"/>
      <c r="H342" s="206"/>
      <c r="I342" s="239" t="s">
        <v>84</v>
      </c>
      <c r="J342" s="252"/>
      <c r="K342" s="271"/>
      <c r="L342" s="296">
        <f t="shared" si="20"/>
        <v>0</v>
      </c>
      <c r="M342" s="300"/>
      <c r="N342" s="313"/>
      <c r="O342" s="300"/>
      <c r="P342" s="324"/>
      <c r="Q342" s="317" t="s">
        <v>87</v>
      </c>
    </row>
    <row r="343" spans="2:17" ht="20.100000000000001" customHeight="1">
      <c r="B343" s="114"/>
      <c r="C343" s="136"/>
      <c r="D343" s="156"/>
      <c r="E343" s="175"/>
      <c r="F343" s="187"/>
      <c r="G343" s="206"/>
      <c r="H343" s="206"/>
      <c r="I343" s="239" t="s">
        <v>30</v>
      </c>
      <c r="J343" s="251"/>
      <c r="K343" s="270"/>
      <c r="L343" s="296">
        <f t="shared" si="20"/>
        <v>0</v>
      </c>
      <c r="M343" s="299"/>
      <c r="N343" s="312"/>
      <c r="O343" s="299"/>
      <c r="P343" s="323"/>
      <c r="Q343" s="316"/>
    </row>
    <row r="344" spans="2:17" ht="20.100000000000001" customHeight="1">
      <c r="B344" s="114" t="s">
        <v>327</v>
      </c>
      <c r="C344" s="136"/>
      <c r="D344" s="156"/>
      <c r="E344" s="175"/>
      <c r="F344" s="187"/>
      <c r="G344" s="206"/>
      <c r="H344" s="206"/>
      <c r="I344" s="239" t="s">
        <v>84</v>
      </c>
      <c r="J344" s="252"/>
      <c r="K344" s="271"/>
      <c r="L344" s="296">
        <f t="shared" si="20"/>
        <v>0</v>
      </c>
      <c r="M344" s="300"/>
      <c r="N344" s="313"/>
      <c r="O344" s="300"/>
      <c r="P344" s="324"/>
      <c r="Q344" s="317" t="s">
        <v>75</v>
      </c>
    </row>
    <row r="345" spans="2:17" ht="20.100000000000001" customHeight="1">
      <c r="B345" s="114"/>
      <c r="C345" s="136"/>
      <c r="D345" s="156"/>
      <c r="E345" s="175"/>
      <c r="F345" s="187"/>
      <c r="G345" s="206"/>
      <c r="H345" s="206"/>
      <c r="I345" s="239" t="s">
        <v>30</v>
      </c>
      <c r="J345" s="251"/>
      <c r="K345" s="270"/>
      <c r="L345" s="296">
        <f t="shared" si="20"/>
        <v>0</v>
      </c>
      <c r="M345" s="299"/>
      <c r="N345" s="312"/>
      <c r="O345" s="299"/>
      <c r="P345" s="323"/>
      <c r="Q345" s="316"/>
    </row>
    <row r="346" spans="2:17" ht="20.100000000000001" customHeight="1">
      <c r="B346" s="114" t="s">
        <v>340</v>
      </c>
      <c r="C346" s="136" t="s">
        <v>211</v>
      </c>
      <c r="D346" s="156"/>
      <c r="E346" s="175"/>
      <c r="F346" s="187" t="s">
        <v>294</v>
      </c>
      <c r="G346" s="206" t="s">
        <v>355</v>
      </c>
      <c r="H346" s="206" t="s">
        <v>174</v>
      </c>
      <c r="I346" s="239" t="s">
        <v>84</v>
      </c>
      <c r="J346" s="252">
        <v>4</v>
      </c>
      <c r="K346" s="271">
        <v>2</v>
      </c>
      <c r="L346" s="296">
        <f t="shared" si="20"/>
        <v>6</v>
      </c>
      <c r="M346" s="300"/>
      <c r="N346" s="313" t="s">
        <v>87</v>
      </c>
      <c r="O346" s="300"/>
      <c r="P346" s="324"/>
      <c r="Q346" s="317"/>
    </row>
    <row r="347" spans="2:17" ht="20.100000000000001" customHeight="1">
      <c r="B347" s="114"/>
      <c r="C347" s="136"/>
      <c r="D347" s="156"/>
      <c r="E347" s="175"/>
      <c r="F347" s="187"/>
      <c r="G347" s="206"/>
      <c r="H347" s="206"/>
      <c r="I347" s="239" t="s">
        <v>30</v>
      </c>
      <c r="J347" s="251">
        <v>7</v>
      </c>
      <c r="K347" s="270">
        <v>7</v>
      </c>
      <c r="L347" s="296">
        <f t="shared" si="20"/>
        <v>14</v>
      </c>
      <c r="M347" s="299"/>
      <c r="N347" s="312"/>
      <c r="O347" s="299"/>
      <c r="P347" s="323"/>
      <c r="Q347" s="316"/>
    </row>
    <row r="348" spans="2:17" ht="20.100000000000001" customHeight="1">
      <c r="B348" s="114" t="s">
        <v>376</v>
      </c>
      <c r="C348" s="136"/>
      <c r="D348" s="156"/>
      <c r="E348" s="175"/>
      <c r="F348" s="187"/>
      <c r="G348" s="206"/>
      <c r="H348" s="206"/>
      <c r="I348" s="239" t="s">
        <v>84</v>
      </c>
      <c r="J348" s="252"/>
      <c r="K348" s="271"/>
      <c r="L348" s="296">
        <f t="shared" si="20"/>
        <v>0</v>
      </c>
      <c r="M348" s="300"/>
      <c r="N348" s="313"/>
      <c r="O348" s="300"/>
      <c r="P348" s="324"/>
      <c r="Q348" s="317" t="s">
        <v>87</v>
      </c>
    </row>
    <row r="349" spans="2:17" ht="20.100000000000001" customHeight="1">
      <c r="B349" s="114"/>
      <c r="C349" s="136"/>
      <c r="D349" s="156"/>
      <c r="E349" s="175"/>
      <c r="F349" s="187"/>
      <c r="G349" s="206"/>
      <c r="H349" s="206"/>
      <c r="I349" s="239" t="s">
        <v>30</v>
      </c>
      <c r="J349" s="251"/>
      <c r="K349" s="270"/>
      <c r="L349" s="296">
        <f t="shared" si="20"/>
        <v>0</v>
      </c>
      <c r="M349" s="299"/>
      <c r="N349" s="312"/>
      <c r="O349" s="299"/>
      <c r="P349" s="323"/>
      <c r="Q349" s="316"/>
    </row>
    <row r="350" spans="2:17" ht="20.100000000000001" customHeight="1">
      <c r="B350" s="114" t="s">
        <v>147</v>
      </c>
      <c r="C350" s="136"/>
      <c r="D350" s="156"/>
      <c r="E350" s="175"/>
      <c r="F350" s="187"/>
      <c r="G350" s="206"/>
      <c r="H350" s="206"/>
      <c r="I350" s="239" t="s">
        <v>84</v>
      </c>
      <c r="J350" s="252"/>
      <c r="K350" s="271"/>
      <c r="L350" s="296">
        <f t="shared" si="20"/>
        <v>0</v>
      </c>
      <c r="M350" s="300"/>
      <c r="N350" s="313"/>
      <c r="O350" s="300"/>
      <c r="P350" s="324"/>
      <c r="Q350" s="317" t="s">
        <v>87</v>
      </c>
    </row>
    <row r="351" spans="2:17" ht="20.100000000000001" customHeight="1">
      <c r="B351" s="114"/>
      <c r="C351" s="136"/>
      <c r="D351" s="156"/>
      <c r="E351" s="175"/>
      <c r="F351" s="187"/>
      <c r="G351" s="206"/>
      <c r="H351" s="206"/>
      <c r="I351" s="239" t="s">
        <v>30</v>
      </c>
      <c r="J351" s="251"/>
      <c r="K351" s="270"/>
      <c r="L351" s="296">
        <f t="shared" si="20"/>
        <v>0</v>
      </c>
      <c r="M351" s="299"/>
      <c r="N351" s="312"/>
      <c r="O351" s="299"/>
      <c r="P351" s="323"/>
      <c r="Q351" s="316"/>
    </row>
    <row r="352" spans="2:17" ht="20.100000000000001" customHeight="1">
      <c r="B352" s="116" t="s">
        <v>100</v>
      </c>
      <c r="C352" s="31">
        <f>COUNTA(C316:E351)</f>
        <v>4</v>
      </c>
      <c r="D352" s="39"/>
      <c r="E352" s="42"/>
      <c r="F352" s="191">
        <v>0</v>
      </c>
      <c r="G352" s="211"/>
      <c r="H352" s="230"/>
      <c r="I352" s="238" t="s">
        <v>84</v>
      </c>
      <c r="J352" s="57">
        <f t="shared" ref="J352:L353" si="21">SUM(J316,J318,J320,J324,J326,J328,J330,J332,J334,J336,J338,J340,J342,J344,J346,J350,J348,J322)</f>
        <v>70</v>
      </c>
      <c r="K352" s="66">
        <f t="shared" si="21"/>
        <v>95</v>
      </c>
      <c r="L352" s="76">
        <f t="shared" si="21"/>
        <v>165</v>
      </c>
      <c r="M352" s="29">
        <f>COUNTA(M316:M351)</f>
        <v>2</v>
      </c>
      <c r="N352" s="83">
        <f>COUNTA(N316:N351)</f>
        <v>2</v>
      </c>
      <c r="O352" s="31">
        <f>COUNTA(O316:O351)</f>
        <v>0</v>
      </c>
      <c r="P352" s="326">
        <f>COUNTA(P316:P351)</f>
        <v>0</v>
      </c>
      <c r="Q352" s="86">
        <f>COUNTA(Q316:Q351)</f>
        <v>14</v>
      </c>
    </row>
    <row r="353" spans="2:17" ht="20.100000000000001" customHeight="1">
      <c r="B353" s="117"/>
      <c r="C353" s="32"/>
      <c r="D353" s="40"/>
      <c r="E353" s="87"/>
      <c r="F353" s="192"/>
      <c r="G353" s="212"/>
      <c r="H353" s="231"/>
      <c r="I353" s="241" t="s">
        <v>30</v>
      </c>
      <c r="J353" s="53">
        <f t="shared" si="21"/>
        <v>72</v>
      </c>
      <c r="K353" s="62">
        <f t="shared" si="21"/>
        <v>99</v>
      </c>
      <c r="L353" s="72">
        <f t="shared" si="21"/>
        <v>171</v>
      </c>
      <c r="M353" s="30"/>
      <c r="N353" s="84"/>
      <c r="O353" s="32"/>
      <c r="P353" s="40"/>
      <c r="Q353" s="87"/>
    </row>
    <row r="354" spans="2:17" ht="17.25" customHeight="1">
      <c r="B354" s="108" t="s">
        <v>223</v>
      </c>
      <c r="C354" s="127"/>
    </row>
    <row r="355" spans="2:17" s="105" customFormat="1" ht="21.95" customHeight="1">
      <c r="B355" s="109" t="s">
        <v>67</v>
      </c>
      <c r="C355" s="128" t="s">
        <v>68</v>
      </c>
      <c r="D355" s="148"/>
      <c r="E355" s="167"/>
      <c r="F355" s="185" t="s">
        <v>69</v>
      </c>
      <c r="G355" s="202" t="s">
        <v>71</v>
      </c>
      <c r="H355" s="128" t="s">
        <v>74</v>
      </c>
      <c r="I355" s="236" t="s">
        <v>4</v>
      </c>
      <c r="J355" s="248"/>
      <c r="K355" s="267"/>
      <c r="L355" s="285"/>
      <c r="M355" s="236" t="s">
        <v>15</v>
      </c>
      <c r="N355" s="309"/>
      <c r="O355" s="236" t="s">
        <v>23</v>
      </c>
      <c r="P355" s="267"/>
      <c r="Q355" s="309"/>
    </row>
    <row r="356" spans="2:17" s="105" customFormat="1" ht="21.95" customHeight="1">
      <c r="B356" s="110"/>
      <c r="C356" s="129"/>
      <c r="D356" s="149"/>
      <c r="E356" s="168"/>
      <c r="F356" s="186"/>
      <c r="G356" s="203"/>
      <c r="H356" s="129"/>
      <c r="I356" s="237" t="s">
        <v>24</v>
      </c>
      <c r="J356" s="249" t="s">
        <v>27</v>
      </c>
      <c r="K356" s="268" t="s">
        <v>28</v>
      </c>
      <c r="L356" s="286" t="s">
        <v>33</v>
      </c>
      <c r="M356" s="237" t="s">
        <v>35</v>
      </c>
      <c r="N356" s="310" t="s">
        <v>36</v>
      </c>
      <c r="O356" s="237" t="s">
        <v>35</v>
      </c>
      <c r="P356" s="321" t="s">
        <v>53</v>
      </c>
      <c r="Q356" s="310" t="s">
        <v>36</v>
      </c>
    </row>
    <row r="357" spans="2:17" ht="17.25" customHeight="1">
      <c r="B357" s="114" t="s">
        <v>377</v>
      </c>
      <c r="C357" s="136"/>
      <c r="D357" s="156"/>
      <c r="E357" s="175"/>
      <c r="F357" s="187"/>
      <c r="G357" s="206"/>
      <c r="H357" s="206"/>
      <c r="I357" s="239" t="s">
        <v>84</v>
      </c>
      <c r="J357" s="252"/>
      <c r="K357" s="271"/>
      <c r="L357" s="288">
        <f t="shared" ref="L357:L394" si="22">J357+K357</f>
        <v>0</v>
      </c>
      <c r="M357" s="300"/>
      <c r="N357" s="313"/>
      <c r="O357" s="300"/>
      <c r="P357" s="324"/>
      <c r="Q357" s="313" t="s">
        <v>87</v>
      </c>
    </row>
    <row r="358" spans="2:17" ht="17.25" customHeight="1">
      <c r="B358" s="114"/>
      <c r="C358" s="136"/>
      <c r="D358" s="156"/>
      <c r="E358" s="175"/>
      <c r="F358" s="187"/>
      <c r="G358" s="206"/>
      <c r="H358" s="206"/>
      <c r="I358" s="239" t="s">
        <v>30</v>
      </c>
      <c r="J358" s="251"/>
      <c r="K358" s="270"/>
      <c r="L358" s="288">
        <f t="shared" si="22"/>
        <v>0</v>
      </c>
      <c r="M358" s="299"/>
      <c r="N358" s="312"/>
      <c r="O358" s="299"/>
      <c r="P358" s="323"/>
      <c r="Q358" s="312"/>
    </row>
    <row r="359" spans="2:17" ht="17.25" customHeight="1">
      <c r="B359" s="114" t="s">
        <v>379</v>
      </c>
      <c r="C359" s="136" t="s">
        <v>50</v>
      </c>
      <c r="D359" s="156"/>
      <c r="E359" s="175"/>
      <c r="F359" s="187" t="s">
        <v>170</v>
      </c>
      <c r="G359" s="206" t="s">
        <v>381</v>
      </c>
      <c r="H359" s="206" t="s">
        <v>91</v>
      </c>
      <c r="I359" s="239" t="s">
        <v>84</v>
      </c>
      <c r="J359" s="252">
        <v>2</v>
      </c>
      <c r="K359" s="271"/>
      <c r="L359" s="288">
        <f t="shared" si="22"/>
        <v>2</v>
      </c>
      <c r="M359" s="300"/>
      <c r="N359" s="313" t="s">
        <v>87</v>
      </c>
      <c r="O359" s="300"/>
      <c r="P359" s="324"/>
      <c r="Q359" s="313"/>
    </row>
    <row r="360" spans="2:17" ht="17.25" customHeight="1">
      <c r="B360" s="114"/>
      <c r="C360" s="136"/>
      <c r="D360" s="156"/>
      <c r="E360" s="175"/>
      <c r="F360" s="187"/>
      <c r="G360" s="206"/>
      <c r="H360" s="206"/>
      <c r="I360" s="239" t="s">
        <v>30</v>
      </c>
      <c r="J360" s="251">
        <v>3</v>
      </c>
      <c r="K360" s="270">
        <v>1</v>
      </c>
      <c r="L360" s="288">
        <f t="shared" si="22"/>
        <v>4</v>
      </c>
      <c r="M360" s="299"/>
      <c r="N360" s="312"/>
      <c r="O360" s="299"/>
      <c r="P360" s="323"/>
      <c r="Q360" s="312"/>
    </row>
    <row r="361" spans="2:17" ht="17.25" customHeight="1">
      <c r="B361" s="114" t="s">
        <v>382</v>
      </c>
      <c r="C361" s="136" t="s">
        <v>383</v>
      </c>
      <c r="D361" s="156"/>
      <c r="E361" s="175"/>
      <c r="F361" s="187" t="s">
        <v>384</v>
      </c>
      <c r="G361" s="206" t="s">
        <v>385</v>
      </c>
      <c r="H361" s="206" t="s">
        <v>324</v>
      </c>
      <c r="I361" s="239" t="s">
        <v>84</v>
      </c>
      <c r="J361" s="252"/>
      <c r="K361" s="271"/>
      <c r="L361" s="288">
        <f t="shared" si="22"/>
        <v>0</v>
      </c>
      <c r="M361" s="300"/>
      <c r="N361" s="313" t="s">
        <v>87</v>
      </c>
      <c r="O361" s="300"/>
      <c r="P361" s="324"/>
      <c r="Q361" s="313"/>
    </row>
    <row r="362" spans="2:17" ht="17.25" customHeight="1">
      <c r="B362" s="114"/>
      <c r="C362" s="136"/>
      <c r="D362" s="156"/>
      <c r="E362" s="175"/>
      <c r="F362" s="187"/>
      <c r="G362" s="206"/>
      <c r="H362" s="206"/>
      <c r="I362" s="239" t="s">
        <v>30</v>
      </c>
      <c r="J362" s="251"/>
      <c r="K362" s="270"/>
      <c r="L362" s="288">
        <f t="shared" si="22"/>
        <v>0</v>
      </c>
      <c r="M362" s="299"/>
      <c r="N362" s="312"/>
      <c r="O362" s="299"/>
      <c r="P362" s="323"/>
      <c r="Q362" s="312"/>
    </row>
    <row r="363" spans="2:17" ht="17.25" customHeight="1">
      <c r="B363" s="114" t="s">
        <v>386</v>
      </c>
      <c r="C363" s="136"/>
      <c r="D363" s="156"/>
      <c r="E363" s="175"/>
      <c r="F363" s="187"/>
      <c r="G363" s="206"/>
      <c r="H363" s="206"/>
      <c r="I363" s="239" t="s">
        <v>84</v>
      </c>
      <c r="J363" s="252"/>
      <c r="K363" s="271"/>
      <c r="L363" s="288">
        <f t="shared" si="22"/>
        <v>0</v>
      </c>
      <c r="M363" s="300"/>
      <c r="N363" s="313"/>
      <c r="O363" s="300"/>
      <c r="P363" s="324"/>
      <c r="Q363" s="313" t="s">
        <v>87</v>
      </c>
    </row>
    <row r="364" spans="2:17" ht="17.25" customHeight="1">
      <c r="B364" s="114"/>
      <c r="C364" s="136"/>
      <c r="D364" s="156"/>
      <c r="E364" s="175"/>
      <c r="F364" s="187"/>
      <c r="G364" s="206"/>
      <c r="H364" s="206"/>
      <c r="I364" s="239" t="s">
        <v>30</v>
      </c>
      <c r="J364" s="251"/>
      <c r="K364" s="270"/>
      <c r="L364" s="288">
        <f t="shared" si="22"/>
        <v>0</v>
      </c>
      <c r="M364" s="299"/>
      <c r="N364" s="312"/>
      <c r="O364" s="299"/>
      <c r="P364" s="323"/>
      <c r="Q364" s="312"/>
    </row>
    <row r="365" spans="2:17" ht="17.25" customHeight="1">
      <c r="B365" s="114" t="s">
        <v>387</v>
      </c>
      <c r="C365" s="136"/>
      <c r="D365" s="156"/>
      <c r="E365" s="175"/>
      <c r="F365" s="187"/>
      <c r="G365" s="206"/>
      <c r="H365" s="206"/>
      <c r="I365" s="239" t="s">
        <v>84</v>
      </c>
      <c r="J365" s="252"/>
      <c r="K365" s="271"/>
      <c r="L365" s="288">
        <f t="shared" si="22"/>
        <v>0</v>
      </c>
      <c r="M365" s="300"/>
      <c r="N365" s="313"/>
      <c r="O365" s="300"/>
      <c r="P365" s="324"/>
      <c r="Q365" s="313" t="s">
        <v>87</v>
      </c>
    </row>
    <row r="366" spans="2:17" ht="17.25" customHeight="1">
      <c r="B366" s="114"/>
      <c r="C366" s="136"/>
      <c r="D366" s="156"/>
      <c r="E366" s="175"/>
      <c r="F366" s="187"/>
      <c r="G366" s="206"/>
      <c r="H366" s="206"/>
      <c r="I366" s="239" t="s">
        <v>30</v>
      </c>
      <c r="J366" s="251"/>
      <c r="K366" s="270"/>
      <c r="L366" s="288">
        <f t="shared" si="22"/>
        <v>0</v>
      </c>
      <c r="M366" s="299"/>
      <c r="N366" s="312"/>
      <c r="O366" s="299"/>
      <c r="P366" s="323"/>
      <c r="Q366" s="312"/>
    </row>
    <row r="367" spans="2:17" ht="17.25" customHeight="1">
      <c r="B367" s="114" t="s">
        <v>85</v>
      </c>
      <c r="C367" s="136" t="s">
        <v>157</v>
      </c>
      <c r="D367" s="156"/>
      <c r="E367" s="175"/>
      <c r="F367" s="187" t="s">
        <v>154</v>
      </c>
      <c r="G367" s="206" t="s">
        <v>388</v>
      </c>
      <c r="H367" s="206" t="s">
        <v>174</v>
      </c>
      <c r="I367" s="239" t="s">
        <v>84</v>
      </c>
      <c r="J367" s="252">
        <v>7</v>
      </c>
      <c r="K367" s="271">
        <v>3</v>
      </c>
      <c r="L367" s="288">
        <f t="shared" si="22"/>
        <v>10</v>
      </c>
      <c r="M367" s="300"/>
      <c r="N367" s="313" t="s">
        <v>87</v>
      </c>
      <c r="O367" s="300"/>
      <c r="P367" s="324"/>
      <c r="Q367" s="313"/>
    </row>
    <row r="368" spans="2:17" ht="17.25" customHeight="1">
      <c r="B368" s="114"/>
      <c r="C368" s="136"/>
      <c r="D368" s="156"/>
      <c r="E368" s="175"/>
      <c r="F368" s="187"/>
      <c r="G368" s="206"/>
      <c r="H368" s="206"/>
      <c r="I368" s="239" t="s">
        <v>30</v>
      </c>
      <c r="J368" s="251">
        <v>7</v>
      </c>
      <c r="K368" s="270">
        <v>3</v>
      </c>
      <c r="L368" s="288">
        <f t="shared" si="22"/>
        <v>10</v>
      </c>
      <c r="M368" s="299"/>
      <c r="N368" s="312"/>
      <c r="O368" s="299"/>
      <c r="P368" s="323"/>
      <c r="Q368" s="312"/>
    </row>
    <row r="369" spans="2:17" ht="17.25" customHeight="1">
      <c r="B369" s="114" t="s">
        <v>336</v>
      </c>
      <c r="C369" s="136"/>
      <c r="D369" s="156"/>
      <c r="E369" s="175"/>
      <c r="F369" s="187"/>
      <c r="G369" s="206"/>
      <c r="H369" s="206"/>
      <c r="I369" s="239" t="s">
        <v>84</v>
      </c>
      <c r="J369" s="252"/>
      <c r="K369" s="271"/>
      <c r="L369" s="288">
        <f t="shared" si="22"/>
        <v>0</v>
      </c>
      <c r="M369" s="300"/>
      <c r="N369" s="313"/>
      <c r="O369" s="300"/>
      <c r="P369" s="324"/>
      <c r="Q369" s="313" t="s">
        <v>87</v>
      </c>
    </row>
    <row r="370" spans="2:17" ht="17.25" customHeight="1">
      <c r="B370" s="114"/>
      <c r="C370" s="136"/>
      <c r="D370" s="156"/>
      <c r="E370" s="175"/>
      <c r="F370" s="187"/>
      <c r="G370" s="206"/>
      <c r="H370" s="206"/>
      <c r="I370" s="239" t="s">
        <v>30</v>
      </c>
      <c r="J370" s="251"/>
      <c r="K370" s="270"/>
      <c r="L370" s="288">
        <f t="shared" si="22"/>
        <v>0</v>
      </c>
      <c r="M370" s="299"/>
      <c r="N370" s="312"/>
      <c r="O370" s="299"/>
      <c r="P370" s="323"/>
      <c r="Q370" s="312"/>
    </row>
    <row r="371" spans="2:17" ht="17.25" customHeight="1">
      <c r="B371" s="114" t="s">
        <v>389</v>
      </c>
      <c r="C371" s="136" t="s">
        <v>137</v>
      </c>
      <c r="D371" s="156"/>
      <c r="E371" s="175"/>
      <c r="F371" s="187" t="s">
        <v>70</v>
      </c>
      <c r="G371" s="206" t="s">
        <v>168</v>
      </c>
      <c r="H371" s="206" t="s">
        <v>174</v>
      </c>
      <c r="I371" s="239" t="s">
        <v>84</v>
      </c>
      <c r="J371" s="252">
        <v>13</v>
      </c>
      <c r="K371" s="271">
        <v>10</v>
      </c>
      <c r="L371" s="288">
        <f t="shared" si="22"/>
        <v>23</v>
      </c>
      <c r="M371" s="300"/>
      <c r="N371" s="313" t="s">
        <v>87</v>
      </c>
      <c r="O371" s="300"/>
      <c r="P371" s="324"/>
      <c r="Q371" s="313"/>
    </row>
    <row r="372" spans="2:17" ht="17.25" customHeight="1">
      <c r="B372" s="114"/>
      <c r="C372" s="136"/>
      <c r="D372" s="156"/>
      <c r="E372" s="175"/>
      <c r="F372" s="187"/>
      <c r="G372" s="206"/>
      <c r="H372" s="206"/>
      <c r="I372" s="239" t="s">
        <v>30</v>
      </c>
      <c r="J372" s="251">
        <v>13</v>
      </c>
      <c r="K372" s="270">
        <v>10</v>
      </c>
      <c r="L372" s="288">
        <f t="shared" si="22"/>
        <v>23</v>
      </c>
      <c r="M372" s="299"/>
      <c r="N372" s="312"/>
      <c r="O372" s="299"/>
      <c r="P372" s="323"/>
      <c r="Q372" s="312"/>
    </row>
    <row r="373" spans="2:17" ht="17.25" customHeight="1">
      <c r="B373" s="114" t="s">
        <v>390</v>
      </c>
      <c r="C373" s="136"/>
      <c r="D373" s="156"/>
      <c r="E373" s="175"/>
      <c r="F373" s="187"/>
      <c r="G373" s="206"/>
      <c r="H373" s="206"/>
      <c r="I373" s="239" t="s">
        <v>84</v>
      </c>
      <c r="J373" s="252"/>
      <c r="K373" s="271"/>
      <c r="L373" s="288">
        <f t="shared" si="22"/>
        <v>0</v>
      </c>
      <c r="M373" s="300"/>
      <c r="N373" s="313"/>
      <c r="O373" s="300"/>
      <c r="P373" s="324"/>
      <c r="Q373" s="313" t="s">
        <v>87</v>
      </c>
    </row>
    <row r="374" spans="2:17" ht="17.25" customHeight="1">
      <c r="B374" s="114"/>
      <c r="C374" s="136"/>
      <c r="D374" s="156"/>
      <c r="E374" s="175"/>
      <c r="F374" s="187"/>
      <c r="G374" s="206"/>
      <c r="H374" s="206"/>
      <c r="I374" s="239" t="s">
        <v>30</v>
      </c>
      <c r="J374" s="251"/>
      <c r="K374" s="270"/>
      <c r="L374" s="288">
        <f t="shared" si="22"/>
        <v>0</v>
      </c>
      <c r="M374" s="299"/>
      <c r="N374" s="312"/>
      <c r="O374" s="299"/>
      <c r="P374" s="323"/>
      <c r="Q374" s="312"/>
    </row>
    <row r="375" spans="2:17" ht="17.25" customHeight="1">
      <c r="B375" s="114" t="s">
        <v>391</v>
      </c>
      <c r="C375" s="136" t="s">
        <v>378</v>
      </c>
      <c r="D375" s="156"/>
      <c r="E375" s="175"/>
      <c r="F375" s="187" t="s">
        <v>89</v>
      </c>
      <c r="G375" s="206" t="s">
        <v>126</v>
      </c>
      <c r="H375" s="206" t="s">
        <v>210</v>
      </c>
      <c r="I375" s="239" t="s">
        <v>84</v>
      </c>
      <c r="J375" s="252">
        <v>39</v>
      </c>
      <c r="K375" s="271">
        <v>5</v>
      </c>
      <c r="L375" s="288">
        <f t="shared" si="22"/>
        <v>44</v>
      </c>
      <c r="M375" s="300"/>
      <c r="N375" s="313" t="s">
        <v>87</v>
      </c>
      <c r="O375" s="300"/>
      <c r="P375" s="324"/>
      <c r="Q375" s="313"/>
    </row>
    <row r="376" spans="2:17" ht="17.25" customHeight="1">
      <c r="B376" s="114"/>
      <c r="C376" s="136"/>
      <c r="D376" s="156"/>
      <c r="E376" s="175"/>
      <c r="F376" s="187"/>
      <c r="G376" s="206"/>
      <c r="H376" s="206"/>
      <c r="I376" s="239" t="s">
        <v>30</v>
      </c>
      <c r="J376" s="251">
        <v>40</v>
      </c>
      <c r="K376" s="270">
        <v>6</v>
      </c>
      <c r="L376" s="288">
        <f t="shared" si="22"/>
        <v>46</v>
      </c>
      <c r="M376" s="299"/>
      <c r="N376" s="312"/>
      <c r="O376" s="299"/>
      <c r="P376" s="323"/>
      <c r="Q376" s="312"/>
    </row>
    <row r="377" spans="2:17" ht="17.25" customHeight="1">
      <c r="B377" s="114" t="s">
        <v>392</v>
      </c>
      <c r="C377" s="136" t="s">
        <v>393</v>
      </c>
      <c r="D377" s="156"/>
      <c r="E377" s="175"/>
      <c r="F377" s="187" t="s">
        <v>43</v>
      </c>
      <c r="G377" s="206" t="s">
        <v>318</v>
      </c>
      <c r="H377" s="206" t="s">
        <v>91</v>
      </c>
      <c r="I377" s="239" t="s">
        <v>84</v>
      </c>
      <c r="J377" s="252">
        <v>18</v>
      </c>
      <c r="K377" s="271">
        <v>25</v>
      </c>
      <c r="L377" s="288">
        <f t="shared" si="22"/>
        <v>43</v>
      </c>
      <c r="M377" s="300"/>
      <c r="N377" s="313" t="s">
        <v>87</v>
      </c>
      <c r="O377" s="300"/>
      <c r="P377" s="324"/>
      <c r="Q377" s="313"/>
    </row>
    <row r="378" spans="2:17" ht="17.25" customHeight="1">
      <c r="B378" s="114"/>
      <c r="C378" s="136"/>
      <c r="D378" s="156"/>
      <c r="E378" s="175"/>
      <c r="F378" s="187"/>
      <c r="G378" s="206"/>
      <c r="H378" s="206"/>
      <c r="I378" s="239" t="s">
        <v>30</v>
      </c>
      <c r="J378" s="251">
        <v>22</v>
      </c>
      <c r="K378" s="270">
        <v>21</v>
      </c>
      <c r="L378" s="288">
        <f t="shared" si="22"/>
        <v>43</v>
      </c>
      <c r="M378" s="299"/>
      <c r="N378" s="312"/>
      <c r="O378" s="299"/>
      <c r="P378" s="323"/>
      <c r="Q378" s="312"/>
    </row>
    <row r="379" spans="2:17" ht="17.25" customHeight="1">
      <c r="B379" s="114" t="s">
        <v>394</v>
      </c>
      <c r="C379" s="136"/>
      <c r="D379" s="156"/>
      <c r="E379" s="175"/>
      <c r="F379" s="187"/>
      <c r="G379" s="206"/>
      <c r="H379" s="206"/>
      <c r="I379" s="239" t="s">
        <v>84</v>
      </c>
      <c r="J379" s="252"/>
      <c r="K379" s="271"/>
      <c r="L379" s="288">
        <f t="shared" si="22"/>
        <v>0</v>
      </c>
      <c r="M379" s="300"/>
      <c r="N379" s="313"/>
      <c r="O379" s="300"/>
      <c r="P379" s="324"/>
      <c r="Q379" s="313" t="s">
        <v>87</v>
      </c>
    </row>
    <row r="380" spans="2:17" ht="17.25" customHeight="1">
      <c r="B380" s="114"/>
      <c r="C380" s="136"/>
      <c r="D380" s="156"/>
      <c r="E380" s="175"/>
      <c r="F380" s="187"/>
      <c r="G380" s="206"/>
      <c r="H380" s="206"/>
      <c r="I380" s="239" t="s">
        <v>30</v>
      </c>
      <c r="J380" s="251"/>
      <c r="K380" s="270"/>
      <c r="L380" s="288">
        <f t="shared" si="22"/>
        <v>0</v>
      </c>
      <c r="M380" s="299"/>
      <c r="N380" s="312"/>
      <c r="O380" s="299"/>
      <c r="P380" s="323"/>
      <c r="Q380" s="312"/>
    </row>
    <row r="381" spans="2:17" ht="17.25" customHeight="1">
      <c r="B381" s="114" t="s">
        <v>395</v>
      </c>
      <c r="C381" s="136" t="s">
        <v>92</v>
      </c>
      <c r="D381" s="156"/>
      <c r="E381" s="175"/>
      <c r="F381" s="187" t="s">
        <v>154</v>
      </c>
      <c r="G381" s="206" t="s">
        <v>397</v>
      </c>
      <c r="H381" s="206" t="s">
        <v>396</v>
      </c>
      <c r="I381" s="239" t="s">
        <v>84</v>
      </c>
      <c r="J381" s="252"/>
      <c r="K381" s="271"/>
      <c r="L381" s="288">
        <f t="shared" si="22"/>
        <v>0</v>
      </c>
      <c r="M381" s="300"/>
      <c r="N381" s="313" t="s">
        <v>87</v>
      </c>
      <c r="O381" s="300"/>
      <c r="P381" s="324"/>
      <c r="Q381" s="313"/>
    </row>
    <row r="382" spans="2:17" ht="17.25" customHeight="1">
      <c r="B382" s="114"/>
      <c r="C382" s="136"/>
      <c r="D382" s="156"/>
      <c r="E382" s="175"/>
      <c r="F382" s="187"/>
      <c r="G382" s="206"/>
      <c r="H382" s="206"/>
      <c r="I382" s="239" t="s">
        <v>30</v>
      </c>
      <c r="J382" s="251">
        <v>3</v>
      </c>
      <c r="K382" s="270"/>
      <c r="L382" s="288">
        <f t="shared" si="22"/>
        <v>3</v>
      </c>
      <c r="M382" s="299"/>
      <c r="N382" s="312"/>
      <c r="O382" s="299"/>
      <c r="P382" s="323"/>
      <c r="Q382" s="312"/>
    </row>
    <row r="383" spans="2:17" ht="17.25" customHeight="1">
      <c r="B383" s="114" t="s">
        <v>178</v>
      </c>
      <c r="C383" s="136" t="s">
        <v>291</v>
      </c>
      <c r="D383" s="156"/>
      <c r="E383" s="175"/>
      <c r="F383" s="187" t="s">
        <v>370</v>
      </c>
      <c r="G383" s="206" t="s">
        <v>54</v>
      </c>
      <c r="H383" s="206" t="s">
        <v>261</v>
      </c>
      <c r="I383" s="239" t="s">
        <v>84</v>
      </c>
      <c r="J383" s="252">
        <v>45</v>
      </c>
      <c r="K383" s="271">
        <v>13</v>
      </c>
      <c r="L383" s="288">
        <f t="shared" si="22"/>
        <v>58</v>
      </c>
      <c r="M383" s="300" t="s">
        <v>87</v>
      </c>
      <c r="N383" s="313"/>
      <c r="O383" s="300"/>
      <c r="P383" s="324"/>
      <c r="Q383" s="313"/>
    </row>
    <row r="384" spans="2:17" ht="17.25" customHeight="1">
      <c r="B384" s="114"/>
      <c r="C384" s="136"/>
      <c r="D384" s="156"/>
      <c r="E384" s="175"/>
      <c r="F384" s="187"/>
      <c r="G384" s="206"/>
      <c r="H384" s="206"/>
      <c r="I384" s="239" t="s">
        <v>30</v>
      </c>
      <c r="J384" s="251">
        <v>40</v>
      </c>
      <c r="K384" s="270">
        <v>15</v>
      </c>
      <c r="L384" s="288">
        <f t="shared" si="22"/>
        <v>55</v>
      </c>
      <c r="M384" s="299"/>
      <c r="N384" s="312"/>
      <c r="O384" s="299"/>
      <c r="P384" s="323"/>
      <c r="Q384" s="312"/>
    </row>
    <row r="385" spans="2:17" ht="17.25" customHeight="1">
      <c r="B385" s="114" t="s">
        <v>398</v>
      </c>
      <c r="C385" s="136"/>
      <c r="D385" s="156"/>
      <c r="E385" s="175"/>
      <c r="F385" s="187"/>
      <c r="G385" s="206"/>
      <c r="H385" s="206"/>
      <c r="I385" s="239" t="s">
        <v>84</v>
      </c>
      <c r="J385" s="252">
        <v>4</v>
      </c>
      <c r="K385" s="271"/>
      <c r="L385" s="288">
        <f t="shared" si="22"/>
        <v>4</v>
      </c>
      <c r="M385" s="300"/>
      <c r="N385" s="313"/>
      <c r="O385" s="300"/>
      <c r="P385" s="324"/>
      <c r="Q385" s="313" t="s">
        <v>75</v>
      </c>
    </row>
    <row r="386" spans="2:17" ht="17.25" customHeight="1">
      <c r="B386" s="114"/>
      <c r="C386" s="136"/>
      <c r="D386" s="156"/>
      <c r="E386" s="175"/>
      <c r="F386" s="187"/>
      <c r="G386" s="206"/>
      <c r="H386" s="206"/>
      <c r="I386" s="239" t="s">
        <v>30</v>
      </c>
      <c r="J386" s="251"/>
      <c r="K386" s="270"/>
      <c r="L386" s="288">
        <f t="shared" si="22"/>
        <v>0</v>
      </c>
      <c r="M386" s="299"/>
      <c r="N386" s="312"/>
      <c r="O386" s="299"/>
      <c r="P386" s="323"/>
      <c r="Q386" s="312"/>
    </row>
    <row r="387" spans="2:17" ht="17.25" customHeight="1">
      <c r="B387" s="114" t="s">
        <v>364</v>
      </c>
      <c r="C387" s="136"/>
      <c r="D387" s="156"/>
      <c r="E387" s="175"/>
      <c r="F387" s="187"/>
      <c r="G387" s="206"/>
      <c r="H387" s="206"/>
      <c r="I387" s="239" t="s">
        <v>84</v>
      </c>
      <c r="J387" s="252"/>
      <c r="K387" s="271"/>
      <c r="L387" s="288">
        <f t="shared" si="22"/>
        <v>0</v>
      </c>
      <c r="M387" s="300"/>
      <c r="N387" s="313"/>
      <c r="O387" s="300"/>
      <c r="P387" s="324"/>
      <c r="Q387" s="313" t="s">
        <v>87</v>
      </c>
    </row>
    <row r="388" spans="2:17" ht="17.25" customHeight="1">
      <c r="B388" s="114"/>
      <c r="C388" s="136"/>
      <c r="D388" s="156"/>
      <c r="E388" s="175"/>
      <c r="F388" s="187"/>
      <c r="G388" s="206"/>
      <c r="H388" s="206"/>
      <c r="I388" s="239" t="s">
        <v>30</v>
      </c>
      <c r="J388" s="251"/>
      <c r="K388" s="270"/>
      <c r="L388" s="288">
        <f t="shared" si="22"/>
        <v>0</v>
      </c>
      <c r="M388" s="299"/>
      <c r="N388" s="312"/>
      <c r="O388" s="299"/>
      <c r="P388" s="323"/>
      <c r="Q388" s="312"/>
    </row>
    <row r="389" spans="2:17" ht="17.25" customHeight="1">
      <c r="B389" s="114" t="s">
        <v>175</v>
      </c>
      <c r="C389" s="136"/>
      <c r="D389" s="156"/>
      <c r="E389" s="175"/>
      <c r="F389" s="187"/>
      <c r="G389" s="206"/>
      <c r="H389" s="206"/>
      <c r="I389" s="239" t="s">
        <v>84</v>
      </c>
      <c r="J389" s="252"/>
      <c r="K389" s="271"/>
      <c r="L389" s="288">
        <f t="shared" si="22"/>
        <v>0</v>
      </c>
      <c r="M389" s="300"/>
      <c r="N389" s="313"/>
      <c r="O389" s="300"/>
      <c r="P389" s="324"/>
      <c r="Q389" s="313" t="s">
        <v>87</v>
      </c>
    </row>
    <row r="390" spans="2:17" ht="17.25" customHeight="1">
      <c r="B390" s="114"/>
      <c r="C390" s="136"/>
      <c r="D390" s="156"/>
      <c r="E390" s="175"/>
      <c r="F390" s="187"/>
      <c r="G390" s="206"/>
      <c r="H390" s="206"/>
      <c r="I390" s="239" t="s">
        <v>30</v>
      </c>
      <c r="J390" s="251"/>
      <c r="K390" s="270"/>
      <c r="L390" s="288">
        <f t="shared" si="22"/>
        <v>0</v>
      </c>
      <c r="M390" s="299"/>
      <c r="N390" s="312"/>
      <c r="O390" s="299"/>
      <c r="P390" s="323"/>
      <c r="Q390" s="312"/>
    </row>
    <row r="391" spans="2:17" ht="17.25" customHeight="1">
      <c r="B391" s="114" t="s">
        <v>399</v>
      </c>
      <c r="C391" s="136"/>
      <c r="D391" s="156"/>
      <c r="E391" s="175"/>
      <c r="F391" s="187"/>
      <c r="G391" s="206"/>
      <c r="H391" s="206"/>
      <c r="I391" s="239" t="s">
        <v>84</v>
      </c>
      <c r="J391" s="252"/>
      <c r="K391" s="271"/>
      <c r="L391" s="288">
        <f t="shared" si="22"/>
        <v>0</v>
      </c>
      <c r="M391" s="300"/>
      <c r="N391" s="313"/>
      <c r="O391" s="300"/>
      <c r="P391" s="324"/>
      <c r="Q391" s="313" t="s">
        <v>87</v>
      </c>
    </row>
    <row r="392" spans="2:17" ht="17.25" customHeight="1">
      <c r="B392" s="114"/>
      <c r="C392" s="136"/>
      <c r="D392" s="156"/>
      <c r="E392" s="175"/>
      <c r="F392" s="187"/>
      <c r="G392" s="206"/>
      <c r="H392" s="206"/>
      <c r="I392" s="239" t="s">
        <v>30</v>
      </c>
      <c r="J392" s="251"/>
      <c r="K392" s="270"/>
      <c r="L392" s="288">
        <f t="shared" si="22"/>
        <v>0</v>
      </c>
      <c r="M392" s="299"/>
      <c r="N392" s="312"/>
      <c r="O392" s="299"/>
      <c r="P392" s="323"/>
      <c r="Q392" s="312"/>
    </row>
    <row r="393" spans="2:17" ht="17.25" customHeight="1">
      <c r="B393" s="114" t="s">
        <v>400</v>
      </c>
      <c r="C393" s="136"/>
      <c r="D393" s="156"/>
      <c r="E393" s="175"/>
      <c r="F393" s="187"/>
      <c r="G393" s="206"/>
      <c r="H393" s="206"/>
      <c r="I393" s="239" t="s">
        <v>84</v>
      </c>
      <c r="J393" s="252"/>
      <c r="K393" s="271"/>
      <c r="L393" s="288">
        <f t="shared" si="22"/>
        <v>0</v>
      </c>
      <c r="M393" s="300"/>
      <c r="N393" s="313"/>
      <c r="O393" s="300"/>
      <c r="P393" s="324"/>
      <c r="Q393" s="313" t="s">
        <v>87</v>
      </c>
    </row>
    <row r="394" spans="2:17" ht="17.25" customHeight="1">
      <c r="B394" s="114"/>
      <c r="C394" s="136"/>
      <c r="D394" s="156"/>
      <c r="E394" s="175"/>
      <c r="F394" s="187"/>
      <c r="G394" s="206"/>
      <c r="H394" s="206"/>
      <c r="I394" s="239" t="s">
        <v>30</v>
      </c>
      <c r="J394" s="251"/>
      <c r="K394" s="270"/>
      <c r="L394" s="288">
        <f t="shared" si="22"/>
        <v>0</v>
      </c>
      <c r="M394" s="299"/>
      <c r="N394" s="312"/>
      <c r="O394" s="299"/>
      <c r="P394" s="323"/>
      <c r="Q394" s="312"/>
    </row>
    <row r="395" spans="2:17" ht="17.25" customHeight="1">
      <c r="B395" s="116" t="s">
        <v>312</v>
      </c>
      <c r="C395" s="31">
        <f>COUNTA(C357:E394)</f>
        <v>8</v>
      </c>
      <c r="D395" s="39"/>
      <c r="E395" s="42"/>
      <c r="F395" s="191">
        <v>0</v>
      </c>
      <c r="G395" s="208"/>
      <c r="H395" s="226"/>
      <c r="I395" s="238" t="s">
        <v>84</v>
      </c>
      <c r="J395" s="57">
        <f t="shared" ref="J395:L396" si="23">SUM(J359,J361,J363,J365,J367,J369,J371,J391,J393,J373,J375,J377,J379,J389,J387,J381,J383,J385,J357)</f>
        <v>128</v>
      </c>
      <c r="K395" s="66">
        <f t="shared" si="23"/>
        <v>56</v>
      </c>
      <c r="L395" s="76">
        <f t="shared" si="23"/>
        <v>184</v>
      </c>
      <c r="M395" s="29">
        <f>COUNTA(M357:M394)</f>
        <v>1</v>
      </c>
      <c r="N395" s="83">
        <f>COUNTA(N357:N394)</f>
        <v>7</v>
      </c>
      <c r="O395" s="31">
        <f>COUNTA(O357:O394)</f>
        <v>0</v>
      </c>
      <c r="P395" s="326">
        <f>COUNTA(P357:P394)</f>
        <v>0</v>
      </c>
      <c r="Q395" s="86">
        <f>COUNTA(Q357:Q394)</f>
        <v>11</v>
      </c>
    </row>
    <row r="396" spans="2:17" ht="17.25" customHeight="1">
      <c r="B396" s="117"/>
      <c r="C396" s="32"/>
      <c r="D396" s="40"/>
      <c r="E396" s="87"/>
      <c r="F396" s="192"/>
      <c r="G396" s="209"/>
      <c r="H396" s="227"/>
      <c r="I396" s="241" t="s">
        <v>30</v>
      </c>
      <c r="J396" s="53">
        <f t="shared" si="23"/>
        <v>128</v>
      </c>
      <c r="K396" s="62">
        <f t="shared" si="23"/>
        <v>56</v>
      </c>
      <c r="L396" s="72">
        <f t="shared" si="23"/>
        <v>184</v>
      </c>
      <c r="M396" s="30"/>
      <c r="N396" s="84"/>
      <c r="O396" s="32"/>
      <c r="P396" s="40"/>
      <c r="Q396" s="87"/>
    </row>
    <row r="397" spans="2:17" ht="17.25" customHeight="1">
      <c r="B397" s="108" t="s">
        <v>380</v>
      </c>
      <c r="C397" s="127"/>
    </row>
    <row r="398" spans="2:17" s="105" customFormat="1" ht="21.95" customHeight="1">
      <c r="B398" s="109" t="s">
        <v>67</v>
      </c>
      <c r="C398" s="128" t="s">
        <v>68</v>
      </c>
      <c r="D398" s="148"/>
      <c r="E398" s="167"/>
      <c r="F398" s="185" t="s">
        <v>69</v>
      </c>
      <c r="G398" s="202" t="s">
        <v>71</v>
      </c>
      <c r="H398" s="128" t="s">
        <v>74</v>
      </c>
      <c r="I398" s="236" t="s">
        <v>4</v>
      </c>
      <c r="J398" s="248"/>
      <c r="K398" s="267"/>
      <c r="L398" s="285"/>
      <c r="M398" s="236" t="s">
        <v>15</v>
      </c>
      <c r="N398" s="309"/>
      <c r="O398" s="236" t="s">
        <v>23</v>
      </c>
      <c r="P398" s="267"/>
      <c r="Q398" s="309"/>
    </row>
    <row r="399" spans="2:17" s="105" customFormat="1" ht="21.95" customHeight="1">
      <c r="B399" s="110"/>
      <c r="C399" s="129"/>
      <c r="D399" s="149"/>
      <c r="E399" s="168"/>
      <c r="F399" s="186"/>
      <c r="G399" s="203"/>
      <c r="H399" s="129"/>
      <c r="I399" s="237" t="s">
        <v>24</v>
      </c>
      <c r="J399" s="249" t="s">
        <v>27</v>
      </c>
      <c r="K399" s="268" t="s">
        <v>28</v>
      </c>
      <c r="L399" s="286" t="s">
        <v>33</v>
      </c>
      <c r="M399" s="237" t="s">
        <v>35</v>
      </c>
      <c r="N399" s="310" t="s">
        <v>36</v>
      </c>
      <c r="O399" s="237" t="s">
        <v>35</v>
      </c>
      <c r="P399" s="321" t="s">
        <v>53</v>
      </c>
      <c r="Q399" s="310" t="s">
        <v>36</v>
      </c>
    </row>
    <row r="400" spans="2:17" ht="17.25" customHeight="1">
      <c r="B400" s="114" t="s">
        <v>401</v>
      </c>
      <c r="C400" s="136" t="s">
        <v>402</v>
      </c>
      <c r="D400" s="156"/>
      <c r="E400" s="175"/>
      <c r="F400" s="187" t="s">
        <v>121</v>
      </c>
      <c r="G400" s="206" t="s">
        <v>105</v>
      </c>
      <c r="H400" s="206" t="s">
        <v>403</v>
      </c>
      <c r="I400" s="239" t="s">
        <v>84</v>
      </c>
      <c r="J400" s="263"/>
      <c r="K400" s="281"/>
      <c r="L400" s="288">
        <v>853</v>
      </c>
      <c r="M400" s="300"/>
      <c r="N400" s="313" t="s">
        <v>87</v>
      </c>
      <c r="O400" s="300"/>
      <c r="P400" s="324"/>
      <c r="Q400" s="313"/>
    </row>
    <row r="401" spans="2:17" ht="17.25" customHeight="1">
      <c r="B401" s="114"/>
      <c r="C401" s="136"/>
      <c r="D401" s="156"/>
      <c r="E401" s="175"/>
      <c r="F401" s="187"/>
      <c r="G401" s="206"/>
      <c r="H401" s="206"/>
      <c r="I401" s="239" t="s">
        <v>30</v>
      </c>
      <c r="J401" s="264"/>
      <c r="K401" s="282"/>
      <c r="L401" s="288">
        <v>694</v>
      </c>
      <c r="M401" s="299"/>
      <c r="N401" s="312"/>
      <c r="O401" s="299"/>
      <c r="P401" s="323"/>
      <c r="Q401" s="312"/>
    </row>
    <row r="402" spans="2:17" ht="17.25" customHeight="1">
      <c r="B402" s="114" t="s">
        <v>404</v>
      </c>
      <c r="C402" s="136"/>
      <c r="D402" s="156"/>
      <c r="E402" s="175"/>
      <c r="F402" s="187"/>
      <c r="G402" s="206"/>
      <c r="H402" s="206"/>
      <c r="I402" s="239" t="s">
        <v>84</v>
      </c>
      <c r="J402" s="252"/>
      <c r="K402" s="271"/>
      <c r="L402" s="288">
        <f t="shared" ref="L402:L415" si="24">J402+K402</f>
        <v>0</v>
      </c>
      <c r="M402" s="300"/>
      <c r="N402" s="313"/>
      <c r="O402" s="300"/>
      <c r="P402" s="324"/>
      <c r="Q402" s="313" t="s">
        <v>87</v>
      </c>
    </row>
    <row r="403" spans="2:17" ht="17.25" customHeight="1">
      <c r="B403" s="114"/>
      <c r="C403" s="136"/>
      <c r="D403" s="156"/>
      <c r="E403" s="175"/>
      <c r="F403" s="187"/>
      <c r="G403" s="206"/>
      <c r="H403" s="206"/>
      <c r="I403" s="239" t="s">
        <v>30</v>
      </c>
      <c r="J403" s="251"/>
      <c r="K403" s="270"/>
      <c r="L403" s="288">
        <f t="shared" si="24"/>
        <v>0</v>
      </c>
      <c r="M403" s="299"/>
      <c r="N403" s="312"/>
      <c r="O403" s="299"/>
      <c r="P403" s="323"/>
      <c r="Q403" s="312"/>
    </row>
    <row r="404" spans="2:17" ht="17.25" customHeight="1">
      <c r="B404" s="114" t="s">
        <v>405</v>
      </c>
      <c r="C404" s="136"/>
      <c r="D404" s="156"/>
      <c r="E404" s="175"/>
      <c r="F404" s="187"/>
      <c r="G404" s="206"/>
      <c r="H404" s="206"/>
      <c r="I404" s="239" t="s">
        <v>84</v>
      </c>
      <c r="J404" s="252"/>
      <c r="K404" s="271"/>
      <c r="L404" s="288">
        <f t="shared" si="24"/>
        <v>0</v>
      </c>
      <c r="M404" s="300"/>
      <c r="N404" s="313"/>
      <c r="O404" s="300"/>
      <c r="P404" s="324"/>
      <c r="Q404" s="313" t="s">
        <v>87</v>
      </c>
    </row>
    <row r="405" spans="2:17" ht="17.25" customHeight="1">
      <c r="B405" s="114"/>
      <c r="C405" s="132"/>
      <c r="D405" s="152"/>
      <c r="E405" s="171"/>
      <c r="F405" s="187"/>
      <c r="G405" s="206"/>
      <c r="H405" s="206"/>
      <c r="I405" s="239" t="s">
        <v>30</v>
      </c>
      <c r="J405" s="251"/>
      <c r="K405" s="270"/>
      <c r="L405" s="288">
        <f t="shared" si="24"/>
        <v>0</v>
      </c>
      <c r="M405" s="299"/>
      <c r="N405" s="312"/>
      <c r="O405" s="299"/>
      <c r="P405" s="323"/>
      <c r="Q405" s="312"/>
    </row>
    <row r="406" spans="2:17" ht="17.25" customHeight="1">
      <c r="B406" s="114" t="s">
        <v>406</v>
      </c>
      <c r="C406" s="132"/>
      <c r="D406" s="152"/>
      <c r="E406" s="171"/>
      <c r="F406" s="187"/>
      <c r="G406" s="206"/>
      <c r="H406" s="206"/>
      <c r="I406" s="239" t="s">
        <v>84</v>
      </c>
      <c r="J406" s="252"/>
      <c r="K406" s="271"/>
      <c r="L406" s="288">
        <f t="shared" si="24"/>
        <v>0</v>
      </c>
      <c r="M406" s="300"/>
      <c r="N406" s="313"/>
      <c r="O406" s="300"/>
      <c r="P406" s="324"/>
      <c r="Q406" s="313" t="s">
        <v>87</v>
      </c>
    </row>
    <row r="407" spans="2:17" ht="17.25" customHeight="1">
      <c r="B407" s="114"/>
      <c r="C407" s="146"/>
      <c r="D407" s="166"/>
      <c r="E407" s="184"/>
      <c r="F407" s="187"/>
      <c r="G407" s="206"/>
      <c r="H407" s="206"/>
      <c r="I407" s="239" t="s">
        <v>30</v>
      </c>
      <c r="J407" s="251"/>
      <c r="K407" s="270"/>
      <c r="L407" s="288">
        <f t="shared" si="24"/>
        <v>0</v>
      </c>
      <c r="M407" s="299"/>
      <c r="N407" s="312"/>
      <c r="O407" s="299"/>
      <c r="P407" s="323"/>
      <c r="Q407" s="312"/>
    </row>
    <row r="408" spans="2:17" ht="17.25" customHeight="1">
      <c r="B408" s="125" t="s">
        <v>206</v>
      </c>
      <c r="C408" s="147" t="s">
        <v>171</v>
      </c>
      <c r="D408" s="147"/>
      <c r="E408" s="147"/>
      <c r="F408" s="201" t="s">
        <v>131</v>
      </c>
      <c r="G408" s="147" t="s">
        <v>78</v>
      </c>
      <c r="H408" s="147" t="s">
        <v>407</v>
      </c>
      <c r="I408" s="239" t="s">
        <v>84</v>
      </c>
      <c r="J408" s="265">
        <v>11</v>
      </c>
      <c r="K408" s="283">
        <v>9</v>
      </c>
      <c r="L408" s="297">
        <f t="shared" si="24"/>
        <v>20</v>
      </c>
      <c r="M408" s="308"/>
      <c r="N408" s="320" t="s">
        <v>87</v>
      </c>
      <c r="O408" s="308"/>
      <c r="P408" s="335"/>
      <c r="Q408" s="320"/>
    </row>
    <row r="409" spans="2:17" ht="17.25" customHeight="1">
      <c r="B409" s="125"/>
      <c r="C409" s="147"/>
      <c r="D409" s="147"/>
      <c r="E409" s="147"/>
      <c r="F409" s="201"/>
      <c r="G409" s="147"/>
      <c r="H409" s="147"/>
      <c r="I409" s="239" t="s">
        <v>30</v>
      </c>
      <c r="J409" s="266">
        <v>7</v>
      </c>
      <c r="K409" s="284">
        <v>1</v>
      </c>
      <c r="L409" s="297">
        <f t="shared" si="24"/>
        <v>8</v>
      </c>
      <c r="M409" s="308"/>
      <c r="N409" s="320"/>
      <c r="O409" s="308"/>
      <c r="P409" s="335"/>
      <c r="Q409" s="320"/>
    </row>
    <row r="410" spans="2:17" ht="17.25" customHeight="1">
      <c r="B410" s="114" t="s">
        <v>408</v>
      </c>
      <c r="C410" s="136"/>
      <c r="D410" s="156"/>
      <c r="E410" s="175"/>
      <c r="F410" s="187"/>
      <c r="G410" s="206"/>
      <c r="H410" s="206"/>
      <c r="I410" s="239" t="s">
        <v>84</v>
      </c>
      <c r="J410" s="252"/>
      <c r="K410" s="271"/>
      <c r="L410" s="288">
        <f t="shared" si="24"/>
        <v>0</v>
      </c>
      <c r="M410" s="300"/>
      <c r="N410" s="313"/>
      <c r="O410" s="300"/>
      <c r="P410" s="324"/>
      <c r="Q410" s="313" t="s">
        <v>87</v>
      </c>
    </row>
    <row r="411" spans="2:17" ht="17.25" customHeight="1">
      <c r="B411" s="114"/>
      <c r="C411" s="136"/>
      <c r="D411" s="156"/>
      <c r="E411" s="175"/>
      <c r="F411" s="187"/>
      <c r="G411" s="206"/>
      <c r="H411" s="206"/>
      <c r="I411" s="239" t="s">
        <v>30</v>
      </c>
      <c r="J411" s="251"/>
      <c r="K411" s="270"/>
      <c r="L411" s="288">
        <f t="shared" si="24"/>
        <v>0</v>
      </c>
      <c r="M411" s="299"/>
      <c r="N411" s="312"/>
      <c r="O411" s="299"/>
      <c r="P411" s="323"/>
      <c r="Q411" s="312"/>
    </row>
    <row r="412" spans="2:17" ht="17.25" customHeight="1">
      <c r="B412" s="114" t="s">
        <v>34</v>
      </c>
      <c r="C412" s="136"/>
      <c r="D412" s="156"/>
      <c r="E412" s="175"/>
      <c r="F412" s="187"/>
      <c r="G412" s="206"/>
      <c r="H412" s="206"/>
      <c r="I412" s="239" t="s">
        <v>84</v>
      </c>
      <c r="J412" s="252"/>
      <c r="K412" s="271"/>
      <c r="L412" s="288">
        <f t="shared" si="24"/>
        <v>0</v>
      </c>
      <c r="M412" s="300"/>
      <c r="N412" s="313"/>
      <c r="O412" s="300"/>
      <c r="P412" s="324"/>
      <c r="Q412" s="313" t="s">
        <v>87</v>
      </c>
    </row>
    <row r="413" spans="2:17" ht="17.25" customHeight="1">
      <c r="B413" s="114"/>
      <c r="C413" s="136"/>
      <c r="D413" s="156"/>
      <c r="E413" s="175"/>
      <c r="F413" s="187"/>
      <c r="G413" s="206"/>
      <c r="H413" s="206"/>
      <c r="I413" s="239" t="s">
        <v>30</v>
      </c>
      <c r="J413" s="251"/>
      <c r="K413" s="270"/>
      <c r="L413" s="288">
        <f t="shared" si="24"/>
        <v>0</v>
      </c>
      <c r="M413" s="299"/>
      <c r="N413" s="312"/>
      <c r="O413" s="299"/>
      <c r="P413" s="323"/>
      <c r="Q413" s="312"/>
    </row>
    <row r="414" spans="2:17" ht="17.25" customHeight="1">
      <c r="B414" s="114" t="s">
        <v>409</v>
      </c>
      <c r="C414" s="136"/>
      <c r="D414" s="156"/>
      <c r="E414" s="175"/>
      <c r="F414" s="187"/>
      <c r="G414" s="206"/>
      <c r="H414" s="206"/>
      <c r="I414" s="239" t="s">
        <v>84</v>
      </c>
      <c r="J414" s="252"/>
      <c r="K414" s="271"/>
      <c r="L414" s="288">
        <f t="shared" si="24"/>
        <v>0</v>
      </c>
      <c r="M414" s="300"/>
      <c r="N414" s="313"/>
      <c r="O414" s="300"/>
      <c r="P414" s="324"/>
      <c r="Q414" s="313" t="s">
        <v>75</v>
      </c>
    </row>
    <row r="415" spans="2:17" ht="17.25" customHeight="1">
      <c r="B415" s="114"/>
      <c r="C415" s="136"/>
      <c r="D415" s="156"/>
      <c r="E415" s="175"/>
      <c r="F415" s="187"/>
      <c r="G415" s="206"/>
      <c r="H415" s="206"/>
      <c r="I415" s="239" t="s">
        <v>30</v>
      </c>
      <c r="J415" s="251"/>
      <c r="K415" s="270"/>
      <c r="L415" s="288">
        <f t="shared" si="24"/>
        <v>0</v>
      </c>
      <c r="M415" s="299"/>
      <c r="N415" s="312"/>
      <c r="O415" s="299"/>
      <c r="P415" s="323"/>
      <c r="Q415" s="312"/>
    </row>
    <row r="416" spans="2:17" ht="17.25" customHeight="1">
      <c r="B416" s="116" t="s">
        <v>410</v>
      </c>
      <c r="C416" s="31">
        <f>COUNTA(C400:E415)</f>
        <v>2</v>
      </c>
      <c r="D416" s="39"/>
      <c r="E416" s="42"/>
      <c r="F416" s="191">
        <v>0</v>
      </c>
      <c r="G416" s="211"/>
      <c r="H416" s="230"/>
      <c r="I416" s="238" t="s">
        <v>84</v>
      </c>
      <c r="J416" s="57">
        <f t="shared" ref="J416:L417" si="25">SUM(J400,J414,J402,J404,J406,J408,J412,J410)</f>
        <v>11</v>
      </c>
      <c r="K416" s="66">
        <f t="shared" si="25"/>
        <v>9</v>
      </c>
      <c r="L416" s="76">
        <f t="shared" si="25"/>
        <v>873</v>
      </c>
      <c r="M416" s="29">
        <f>COUNTA(M400:M415)</f>
        <v>0</v>
      </c>
      <c r="N416" s="83">
        <f>COUNTA(N400:N415)</f>
        <v>2</v>
      </c>
      <c r="O416" s="31">
        <f>COUNTA(O400:O415)</f>
        <v>0</v>
      </c>
      <c r="P416" s="326">
        <f>COUNTA(P400:P415)</f>
        <v>0</v>
      </c>
      <c r="Q416" s="86">
        <f>COUNTA(Q400:Q415)</f>
        <v>6</v>
      </c>
    </row>
    <row r="417" spans="2:17" ht="17.25" customHeight="1">
      <c r="B417" s="117"/>
      <c r="C417" s="32"/>
      <c r="D417" s="40"/>
      <c r="E417" s="87"/>
      <c r="F417" s="192"/>
      <c r="G417" s="212"/>
      <c r="H417" s="231"/>
      <c r="I417" s="241" t="s">
        <v>30</v>
      </c>
      <c r="J417" s="53">
        <f t="shared" si="25"/>
        <v>7</v>
      </c>
      <c r="K417" s="62">
        <f t="shared" si="25"/>
        <v>1</v>
      </c>
      <c r="L417" s="72">
        <f t="shared" si="25"/>
        <v>702</v>
      </c>
      <c r="M417" s="30"/>
      <c r="N417" s="84"/>
      <c r="O417" s="32"/>
      <c r="P417" s="40"/>
      <c r="Q417" s="87"/>
    </row>
    <row r="418" spans="2:17" ht="17.25" customHeight="1">
      <c r="B418" s="108" t="s">
        <v>411</v>
      </c>
      <c r="C418" s="127"/>
    </row>
    <row r="419" spans="2:17" s="105" customFormat="1" ht="21.95" customHeight="1">
      <c r="B419" s="109" t="s">
        <v>67</v>
      </c>
      <c r="C419" s="128" t="s">
        <v>68</v>
      </c>
      <c r="D419" s="148"/>
      <c r="E419" s="167"/>
      <c r="F419" s="185" t="s">
        <v>69</v>
      </c>
      <c r="G419" s="202" t="s">
        <v>71</v>
      </c>
      <c r="H419" s="128" t="s">
        <v>74</v>
      </c>
      <c r="I419" s="236" t="s">
        <v>4</v>
      </c>
      <c r="J419" s="248"/>
      <c r="K419" s="267"/>
      <c r="L419" s="285"/>
      <c r="M419" s="236" t="s">
        <v>15</v>
      </c>
      <c r="N419" s="309"/>
      <c r="O419" s="236" t="s">
        <v>23</v>
      </c>
      <c r="P419" s="267"/>
      <c r="Q419" s="309"/>
    </row>
    <row r="420" spans="2:17" s="105" customFormat="1" ht="21.95" customHeight="1">
      <c r="B420" s="110"/>
      <c r="C420" s="129"/>
      <c r="D420" s="149"/>
      <c r="E420" s="168"/>
      <c r="F420" s="186"/>
      <c r="G420" s="203"/>
      <c r="H420" s="129"/>
      <c r="I420" s="237" t="s">
        <v>24</v>
      </c>
      <c r="J420" s="249" t="s">
        <v>27</v>
      </c>
      <c r="K420" s="268" t="s">
        <v>28</v>
      </c>
      <c r="L420" s="286" t="s">
        <v>33</v>
      </c>
      <c r="M420" s="237" t="s">
        <v>35</v>
      </c>
      <c r="N420" s="310" t="s">
        <v>36</v>
      </c>
      <c r="O420" s="237" t="s">
        <v>35</v>
      </c>
      <c r="P420" s="321" t="s">
        <v>53</v>
      </c>
      <c r="Q420" s="310" t="s">
        <v>36</v>
      </c>
    </row>
    <row r="421" spans="2:17" ht="17.25" customHeight="1">
      <c r="B421" s="109" t="s">
        <v>412</v>
      </c>
      <c r="C421" s="142"/>
      <c r="D421" s="162"/>
      <c r="E421" s="180"/>
      <c r="F421" s="199"/>
      <c r="G421" s="220"/>
      <c r="H421" s="220"/>
      <c r="I421" s="239" t="s">
        <v>84</v>
      </c>
      <c r="J421" s="252"/>
      <c r="K421" s="271"/>
      <c r="L421" s="288">
        <f t="shared" ref="L421:L430" si="26">J421+K421</f>
        <v>0</v>
      </c>
      <c r="M421" s="298"/>
      <c r="N421" s="311"/>
      <c r="O421" s="298"/>
      <c r="P421" s="322"/>
      <c r="Q421" s="311" t="s">
        <v>75</v>
      </c>
    </row>
    <row r="422" spans="2:17" ht="17.25" customHeight="1">
      <c r="B422" s="121"/>
      <c r="C422" s="133"/>
      <c r="D422" s="153"/>
      <c r="E422" s="172"/>
      <c r="F422" s="194"/>
      <c r="G422" s="221"/>
      <c r="H422" s="221"/>
      <c r="I422" s="239" t="s">
        <v>30</v>
      </c>
      <c r="J422" s="251"/>
      <c r="K422" s="270"/>
      <c r="L422" s="288">
        <f t="shared" si="26"/>
        <v>0</v>
      </c>
      <c r="M422" s="299"/>
      <c r="N422" s="312"/>
      <c r="O422" s="299"/>
      <c r="P422" s="323"/>
      <c r="Q422" s="312"/>
    </row>
    <row r="423" spans="2:17" ht="17.25" customHeight="1">
      <c r="B423" s="115" t="s">
        <v>413</v>
      </c>
      <c r="C423" s="132"/>
      <c r="D423" s="152"/>
      <c r="E423" s="171"/>
      <c r="F423" s="188"/>
      <c r="G423" s="222"/>
      <c r="H423" s="222"/>
      <c r="I423" s="239" t="s">
        <v>84</v>
      </c>
      <c r="J423" s="252"/>
      <c r="K423" s="271"/>
      <c r="L423" s="288">
        <f t="shared" si="26"/>
        <v>0</v>
      </c>
      <c r="M423" s="300"/>
      <c r="N423" s="313"/>
      <c r="O423" s="300"/>
      <c r="P423" s="324"/>
      <c r="Q423" s="313" t="s">
        <v>87</v>
      </c>
    </row>
    <row r="424" spans="2:17" ht="17.25" customHeight="1">
      <c r="B424" s="121"/>
      <c r="C424" s="133"/>
      <c r="D424" s="153"/>
      <c r="E424" s="172"/>
      <c r="F424" s="194"/>
      <c r="G424" s="221"/>
      <c r="H424" s="221"/>
      <c r="I424" s="239" t="s">
        <v>30</v>
      </c>
      <c r="J424" s="251"/>
      <c r="K424" s="270"/>
      <c r="L424" s="288">
        <f t="shared" si="26"/>
        <v>0</v>
      </c>
      <c r="M424" s="299"/>
      <c r="N424" s="312"/>
      <c r="O424" s="299"/>
      <c r="P424" s="323"/>
      <c r="Q424" s="312"/>
    </row>
    <row r="425" spans="2:17" ht="17.25" customHeight="1">
      <c r="B425" s="115" t="s">
        <v>6</v>
      </c>
      <c r="C425" s="132"/>
      <c r="D425" s="152"/>
      <c r="E425" s="171"/>
      <c r="F425" s="188"/>
      <c r="G425" s="222"/>
      <c r="H425" s="222"/>
      <c r="I425" s="239" t="s">
        <v>84</v>
      </c>
      <c r="J425" s="252"/>
      <c r="K425" s="271"/>
      <c r="L425" s="288">
        <f t="shared" si="26"/>
        <v>0</v>
      </c>
      <c r="M425" s="300"/>
      <c r="N425" s="313"/>
      <c r="O425" s="300"/>
      <c r="P425" s="324"/>
      <c r="Q425" s="313" t="s">
        <v>87</v>
      </c>
    </row>
    <row r="426" spans="2:17" ht="17.25" customHeight="1">
      <c r="B426" s="121"/>
      <c r="C426" s="133"/>
      <c r="D426" s="153"/>
      <c r="E426" s="172"/>
      <c r="F426" s="194"/>
      <c r="G426" s="221"/>
      <c r="H426" s="221"/>
      <c r="I426" s="239" t="s">
        <v>30</v>
      </c>
      <c r="J426" s="251"/>
      <c r="K426" s="270"/>
      <c r="L426" s="288">
        <f t="shared" si="26"/>
        <v>0</v>
      </c>
      <c r="M426" s="299"/>
      <c r="N426" s="312"/>
      <c r="O426" s="299"/>
      <c r="P426" s="323"/>
      <c r="Q426" s="312"/>
    </row>
    <row r="427" spans="2:17" ht="17.25" customHeight="1">
      <c r="B427" s="115" t="s">
        <v>180</v>
      </c>
      <c r="C427" s="132" t="s">
        <v>414</v>
      </c>
      <c r="D427" s="152"/>
      <c r="E427" s="171"/>
      <c r="F427" s="188" t="s">
        <v>89</v>
      </c>
      <c r="G427" s="207" t="s">
        <v>415</v>
      </c>
      <c r="H427" s="207" t="s">
        <v>416</v>
      </c>
      <c r="I427" s="239" t="s">
        <v>84</v>
      </c>
      <c r="J427" s="252">
        <v>33</v>
      </c>
      <c r="K427" s="271">
        <v>9</v>
      </c>
      <c r="L427" s="288">
        <f t="shared" si="26"/>
        <v>42</v>
      </c>
      <c r="M427" s="300"/>
      <c r="N427" s="313" t="s">
        <v>87</v>
      </c>
      <c r="O427" s="300"/>
      <c r="P427" s="324"/>
      <c r="Q427" s="313"/>
    </row>
    <row r="428" spans="2:17" ht="17.25" customHeight="1">
      <c r="B428" s="121"/>
      <c r="C428" s="133"/>
      <c r="D428" s="153"/>
      <c r="E428" s="172"/>
      <c r="F428" s="194"/>
      <c r="G428" s="214"/>
      <c r="H428" s="214"/>
      <c r="I428" s="239" t="s">
        <v>30</v>
      </c>
      <c r="J428" s="251"/>
      <c r="K428" s="270"/>
      <c r="L428" s="288">
        <f t="shared" si="26"/>
        <v>0</v>
      </c>
      <c r="M428" s="299"/>
      <c r="N428" s="312"/>
      <c r="O428" s="299"/>
      <c r="P428" s="323"/>
      <c r="Q428" s="312"/>
    </row>
    <row r="429" spans="2:17" ht="17.25" customHeight="1">
      <c r="B429" s="115" t="s">
        <v>209</v>
      </c>
      <c r="C429" s="132" t="s">
        <v>417</v>
      </c>
      <c r="D429" s="152"/>
      <c r="E429" s="171"/>
      <c r="F429" s="188" t="s">
        <v>300</v>
      </c>
      <c r="G429" s="207" t="s">
        <v>257</v>
      </c>
      <c r="H429" s="207" t="s">
        <v>174</v>
      </c>
      <c r="I429" s="239" t="s">
        <v>84</v>
      </c>
      <c r="J429" s="252">
        <v>18</v>
      </c>
      <c r="K429" s="271">
        <v>20</v>
      </c>
      <c r="L429" s="288">
        <f t="shared" si="26"/>
        <v>38</v>
      </c>
      <c r="M429" s="300"/>
      <c r="N429" s="313" t="s">
        <v>87</v>
      </c>
      <c r="O429" s="300"/>
      <c r="P429" s="324"/>
      <c r="Q429" s="313" t="s">
        <v>87</v>
      </c>
    </row>
    <row r="430" spans="2:17" ht="17.25" customHeight="1">
      <c r="B430" s="121"/>
      <c r="C430" s="133"/>
      <c r="D430" s="153"/>
      <c r="E430" s="172"/>
      <c r="F430" s="194"/>
      <c r="G430" s="214"/>
      <c r="H430" s="214"/>
      <c r="I430" s="239" t="s">
        <v>30</v>
      </c>
      <c r="J430" s="251">
        <v>18</v>
      </c>
      <c r="K430" s="270">
        <v>20</v>
      </c>
      <c r="L430" s="288">
        <f t="shared" si="26"/>
        <v>38</v>
      </c>
      <c r="M430" s="299"/>
      <c r="N430" s="312"/>
      <c r="O430" s="299"/>
      <c r="P430" s="323"/>
      <c r="Q430" s="312"/>
    </row>
    <row r="431" spans="2:17" ht="17.25" customHeight="1">
      <c r="B431" s="116" t="s">
        <v>418</v>
      </c>
      <c r="C431" s="31">
        <f>COUNTA(C421:E430)</f>
        <v>2</v>
      </c>
      <c r="D431" s="39"/>
      <c r="E431" s="42"/>
      <c r="F431" s="191">
        <v>0</v>
      </c>
      <c r="G431" s="211"/>
      <c r="H431" s="230"/>
      <c r="I431" s="238" t="s">
        <v>84</v>
      </c>
      <c r="J431" s="57">
        <f t="shared" ref="J431:L432" si="27">SUM(J421,J423,J425,J427,J429)</f>
        <v>51</v>
      </c>
      <c r="K431" s="66">
        <f t="shared" si="27"/>
        <v>29</v>
      </c>
      <c r="L431" s="76">
        <f t="shared" si="27"/>
        <v>80</v>
      </c>
      <c r="M431" s="29">
        <f>COUNTA(M421:M430)</f>
        <v>0</v>
      </c>
      <c r="N431" s="83">
        <f>COUNTA(N421:N430)</f>
        <v>2</v>
      </c>
      <c r="O431" s="31">
        <f>COUNTA(O421:O430)</f>
        <v>0</v>
      </c>
      <c r="P431" s="326">
        <f>COUNTA(P421:P430)</f>
        <v>0</v>
      </c>
      <c r="Q431" s="86">
        <f>COUNTA(Q421:Q430)</f>
        <v>4</v>
      </c>
    </row>
    <row r="432" spans="2:17" ht="17.25" customHeight="1">
      <c r="B432" s="117"/>
      <c r="C432" s="32"/>
      <c r="D432" s="40"/>
      <c r="E432" s="87"/>
      <c r="F432" s="192"/>
      <c r="G432" s="212"/>
      <c r="H432" s="231"/>
      <c r="I432" s="241" t="s">
        <v>30</v>
      </c>
      <c r="J432" s="53">
        <f t="shared" si="27"/>
        <v>18</v>
      </c>
      <c r="K432" s="62">
        <f t="shared" si="27"/>
        <v>20</v>
      </c>
      <c r="L432" s="72">
        <f t="shared" si="27"/>
        <v>38</v>
      </c>
      <c r="M432" s="30"/>
      <c r="N432" s="84"/>
      <c r="O432" s="32"/>
      <c r="P432" s="40"/>
      <c r="Q432" s="87"/>
    </row>
  </sheetData>
  <mergeCells count="2059">
    <mergeCell ref="B2:Q2"/>
    <mergeCell ref="P3:Q3"/>
    <mergeCell ref="B4:C4"/>
    <mergeCell ref="I5:L5"/>
    <mergeCell ref="M5:N5"/>
    <mergeCell ref="O5:Q5"/>
    <mergeCell ref="B58:C58"/>
    <mergeCell ref="P58:Q58"/>
    <mergeCell ref="I59:L59"/>
    <mergeCell ref="M59:N59"/>
    <mergeCell ref="O59:Q59"/>
    <mergeCell ref="B79:C79"/>
    <mergeCell ref="I80:L80"/>
    <mergeCell ref="M80:N80"/>
    <mergeCell ref="O80:Q80"/>
    <mergeCell ref="B124:C124"/>
    <mergeCell ref="I125:L125"/>
    <mergeCell ref="M125:N125"/>
    <mergeCell ref="O125:Q125"/>
    <mergeCell ref="B151:C151"/>
    <mergeCell ref="I152:L152"/>
    <mergeCell ref="M152:N152"/>
    <mergeCell ref="O152:Q152"/>
    <mergeCell ref="B170:C170"/>
    <mergeCell ref="I171:L171"/>
    <mergeCell ref="M171:N171"/>
    <mergeCell ref="O171:Q171"/>
    <mergeCell ref="B197:C197"/>
    <mergeCell ref="I198:L198"/>
    <mergeCell ref="M198:N198"/>
    <mergeCell ref="O198:Q198"/>
    <mergeCell ref="B216:C216"/>
    <mergeCell ref="I217:L217"/>
    <mergeCell ref="M217:N217"/>
    <mergeCell ref="O217:Q217"/>
    <mergeCell ref="B267:C267"/>
    <mergeCell ref="I268:L268"/>
    <mergeCell ref="M268:N268"/>
    <mergeCell ref="O268:Q268"/>
    <mergeCell ref="B288:C288"/>
    <mergeCell ref="I289:L289"/>
    <mergeCell ref="M289:N289"/>
    <mergeCell ref="O289:Q289"/>
    <mergeCell ref="B313:C313"/>
    <mergeCell ref="I314:L314"/>
    <mergeCell ref="M314:N314"/>
    <mergeCell ref="O314:Q314"/>
    <mergeCell ref="B354:C354"/>
    <mergeCell ref="I355:L355"/>
    <mergeCell ref="M355:N355"/>
    <mergeCell ref="O355:Q355"/>
    <mergeCell ref="B397:C397"/>
    <mergeCell ref="I398:L398"/>
    <mergeCell ref="M398:N398"/>
    <mergeCell ref="O398:Q398"/>
    <mergeCell ref="B418:C418"/>
    <mergeCell ref="I419:L419"/>
    <mergeCell ref="M419:N419"/>
    <mergeCell ref="O419:Q419"/>
    <mergeCell ref="B5:B6"/>
    <mergeCell ref="C5:E6"/>
    <mergeCell ref="F5:F6"/>
    <mergeCell ref="G5:G6"/>
    <mergeCell ref="H5:H6"/>
    <mergeCell ref="B7:B8"/>
    <mergeCell ref="C7:E8"/>
    <mergeCell ref="F7:F8"/>
    <mergeCell ref="G7:G8"/>
    <mergeCell ref="H7:H8"/>
    <mergeCell ref="M7:M8"/>
    <mergeCell ref="N7:N8"/>
    <mergeCell ref="O7:O8"/>
    <mergeCell ref="P7:P8"/>
    <mergeCell ref="Q7:Q8"/>
    <mergeCell ref="B9:B10"/>
    <mergeCell ref="C9:E10"/>
    <mergeCell ref="F9:F10"/>
    <mergeCell ref="G9:G10"/>
    <mergeCell ref="H9:H10"/>
    <mergeCell ref="M9:M10"/>
    <mergeCell ref="N9:N10"/>
    <mergeCell ref="O9:O10"/>
    <mergeCell ref="P9:P10"/>
    <mergeCell ref="Q9:Q10"/>
    <mergeCell ref="B11:B12"/>
    <mergeCell ref="C11:E12"/>
    <mergeCell ref="F11:F12"/>
    <mergeCell ref="G11:G12"/>
    <mergeCell ref="H11:H12"/>
    <mergeCell ref="M11:M12"/>
    <mergeCell ref="N11:N12"/>
    <mergeCell ref="O11:O12"/>
    <mergeCell ref="P11:P12"/>
    <mergeCell ref="Q11:Q12"/>
    <mergeCell ref="B13:B14"/>
    <mergeCell ref="C13:E14"/>
    <mergeCell ref="F13:F14"/>
    <mergeCell ref="G13:G14"/>
    <mergeCell ref="H13:H14"/>
    <mergeCell ref="M13:M14"/>
    <mergeCell ref="N13:N14"/>
    <mergeCell ref="O13:O14"/>
    <mergeCell ref="P13:P14"/>
    <mergeCell ref="Q13:Q14"/>
    <mergeCell ref="B15:B16"/>
    <mergeCell ref="C15:E16"/>
    <mergeCell ref="F15:F16"/>
    <mergeCell ref="G15:G16"/>
    <mergeCell ref="H15:H16"/>
    <mergeCell ref="M15:M16"/>
    <mergeCell ref="N15:N16"/>
    <mergeCell ref="O15:O16"/>
    <mergeCell ref="P15:P16"/>
    <mergeCell ref="Q15:Q16"/>
    <mergeCell ref="B17:B18"/>
    <mergeCell ref="C17:E18"/>
    <mergeCell ref="F17:F18"/>
    <mergeCell ref="G17:G18"/>
    <mergeCell ref="H17:H18"/>
    <mergeCell ref="M17:M18"/>
    <mergeCell ref="N17:N18"/>
    <mergeCell ref="O17:O18"/>
    <mergeCell ref="P17:P18"/>
    <mergeCell ref="Q17:Q18"/>
    <mergeCell ref="B19:B20"/>
    <mergeCell ref="C19:E20"/>
    <mergeCell ref="F19:F20"/>
    <mergeCell ref="G19:G20"/>
    <mergeCell ref="H19:H20"/>
    <mergeCell ref="M19:M20"/>
    <mergeCell ref="N19:N20"/>
    <mergeCell ref="O19:O20"/>
    <mergeCell ref="P19:P20"/>
    <mergeCell ref="Q19:Q20"/>
    <mergeCell ref="B21:B22"/>
    <mergeCell ref="C21:E22"/>
    <mergeCell ref="F21:F22"/>
    <mergeCell ref="G21:G22"/>
    <mergeCell ref="H21:H22"/>
    <mergeCell ref="M21:M22"/>
    <mergeCell ref="N21:N22"/>
    <mergeCell ref="O21:O22"/>
    <mergeCell ref="P21:P22"/>
    <mergeCell ref="Q21:Q22"/>
    <mergeCell ref="B23:B24"/>
    <mergeCell ref="C23:E24"/>
    <mergeCell ref="F23:F24"/>
    <mergeCell ref="G23:G24"/>
    <mergeCell ref="H23:H24"/>
    <mergeCell ref="M23:M24"/>
    <mergeCell ref="N23:N24"/>
    <mergeCell ref="O23:O24"/>
    <mergeCell ref="P23:P24"/>
    <mergeCell ref="Q23:Q24"/>
    <mergeCell ref="B25:B26"/>
    <mergeCell ref="C25:E26"/>
    <mergeCell ref="F25:F26"/>
    <mergeCell ref="G25:G26"/>
    <mergeCell ref="H25:H26"/>
    <mergeCell ref="M25:M26"/>
    <mergeCell ref="N25:N26"/>
    <mergeCell ref="O25:O26"/>
    <mergeCell ref="P25:P26"/>
    <mergeCell ref="Q25:Q26"/>
    <mergeCell ref="B27:B28"/>
    <mergeCell ref="C27:E28"/>
    <mergeCell ref="F27:F28"/>
    <mergeCell ref="G27:G28"/>
    <mergeCell ref="H27:H28"/>
    <mergeCell ref="M27:M28"/>
    <mergeCell ref="N27:N28"/>
    <mergeCell ref="O27:O28"/>
    <mergeCell ref="P27:P28"/>
    <mergeCell ref="Q27:Q28"/>
    <mergeCell ref="B29:B30"/>
    <mergeCell ref="C29:E30"/>
    <mergeCell ref="F29:F30"/>
    <mergeCell ref="G29:G30"/>
    <mergeCell ref="H29:H30"/>
    <mergeCell ref="M29:M30"/>
    <mergeCell ref="N29:N30"/>
    <mergeCell ref="O29:O30"/>
    <mergeCell ref="P29:P30"/>
    <mergeCell ref="Q29:Q30"/>
    <mergeCell ref="B31:B32"/>
    <mergeCell ref="C31:E32"/>
    <mergeCell ref="F31:F32"/>
    <mergeCell ref="G31:G32"/>
    <mergeCell ref="H31:H32"/>
    <mergeCell ref="M31:M32"/>
    <mergeCell ref="N31:N32"/>
    <mergeCell ref="O31:O32"/>
    <mergeCell ref="P31:P32"/>
    <mergeCell ref="Q31:Q32"/>
    <mergeCell ref="B33:B34"/>
    <mergeCell ref="C33:E34"/>
    <mergeCell ref="F33:F34"/>
    <mergeCell ref="G33:G34"/>
    <mergeCell ref="H33:H34"/>
    <mergeCell ref="M33:M34"/>
    <mergeCell ref="N33:N34"/>
    <mergeCell ref="O33:O34"/>
    <mergeCell ref="P33:P34"/>
    <mergeCell ref="Q33:Q34"/>
    <mergeCell ref="B35:B36"/>
    <mergeCell ref="C35:E36"/>
    <mergeCell ref="F35:F36"/>
    <mergeCell ref="G35:G36"/>
    <mergeCell ref="H35:H36"/>
    <mergeCell ref="M35:M36"/>
    <mergeCell ref="N35:N36"/>
    <mergeCell ref="O35:O36"/>
    <mergeCell ref="P35:P36"/>
    <mergeCell ref="Q35:Q36"/>
    <mergeCell ref="B37:B38"/>
    <mergeCell ref="C37:E38"/>
    <mergeCell ref="F37:F38"/>
    <mergeCell ref="G37:G38"/>
    <mergeCell ref="H37:H38"/>
    <mergeCell ref="M37:M38"/>
    <mergeCell ref="N37:N38"/>
    <mergeCell ref="O37:O38"/>
    <mergeCell ref="P37:P38"/>
    <mergeCell ref="Q37:Q38"/>
    <mergeCell ref="B39:B40"/>
    <mergeCell ref="C39:E40"/>
    <mergeCell ref="F39:F40"/>
    <mergeCell ref="G39:G40"/>
    <mergeCell ref="H39:H40"/>
    <mergeCell ref="M39:M40"/>
    <mergeCell ref="N39:N40"/>
    <mergeCell ref="O39:O40"/>
    <mergeCell ref="P39:P40"/>
    <mergeCell ref="Q39:Q40"/>
    <mergeCell ref="B41:B42"/>
    <mergeCell ref="C41:E42"/>
    <mergeCell ref="F41:F42"/>
    <mergeCell ref="G41:G42"/>
    <mergeCell ref="H41:H42"/>
    <mergeCell ref="M41:M42"/>
    <mergeCell ref="N41:N42"/>
    <mergeCell ref="O41:O42"/>
    <mergeCell ref="P41:P42"/>
    <mergeCell ref="Q41:Q42"/>
    <mergeCell ref="B43:B44"/>
    <mergeCell ref="C43:E44"/>
    <mergeCell ref="F43:F44"/>
    <mergeCell ref="G43:G44"/>
    <mergeCell ref="H43:H44"/>
    <mergeCell ref="M43:M44"/>
    <mergeCell ref="N43:N44"/>
    <mergeCell ref="O43:O44"/>
    <mergeCell ref="P43:P44"/>
    <mergeCell ref="Q43:Q44"/>
    <mergeCell ref="B45:B46"/>
    <mergeCell ref="C45:E46"/>
    <mergeCell ref="F45:F46"/>
    <mergeCell ref="G45:G46"/>
    <mergeCell ref="H45:H46"/>
    <mergeCell ref="M45:M46"/>
    <mergeCell ref="N45:N46"/>
    <mergeCell ref="O45:O46"/>
    <mergeCell ref="P45:P46"/>
    <mergeCell ref="Q45:Q46"/>
    <mergeCell ref="B47:B48"/>
    <mergeCell ref="C47:E48"/>
    <mergeCell ref="F47:F48"/>
    <mergeCell ref="G47:G48"/>
    <mergeCell ref="H47:H48"/>
    <mergeCell ref="M47:M48"/>
    <mergeCell ref="N47:N48"/>
    <mergeCell ref="O47:O48"/>
    <mergeCell ref="P47:P48"/>
    <mergeCell ref="Q47:Q48"/>
    <mergeCell ref="B49:B50"/>
    <mergeCell ref="C49:E50"/>
    <mergeCell ref="F49:F50"/>
    <mergeCell ref="G49:G50"/>
    <mergeCell ref="H49:H50"/>
    <mergeCell ref="M49:M50"/>
    <mergeCell ref="N49:N50"/>
    <mergeCell ref="O49:O50"/>
    <mergeCell ref="P49:P50"/>
    <mergeCell ref="Q49:Q50"/>
    <mergeCell ref="B51:B52"/>
    <mergeCell ref="C51:E52"/>
    <mergeCell ref="F51:F52"/>
    <mergeCell ref="G51:G52"/>
    <mergeCell ref="H51:H52"/>
    <mergeCell ref="M51:M52"/>
    <mergeCell ref="N51:N52"/>
    <mergeCell ref="O51:O52"/>
    <mergeCell ref="P51:P52"/>
    <mergeCell ref="Q51:Q52"/>
    <mergeCell ref="B53:B54"/>
    <mergeCell ref="C53:E54"/>
    <mergeCell ref="F53:F54"/>
    <mergeCell ref="G53:G54"/>
    <mergeCell ref="H53:H54"/>
    <mergeCell ref="M53:M54"/>
    <mergeCell ref="N53:N54"/>
    <mergeCell ref="O53:O54"/>
    <mergeCell ref="P53:P54"/>
    <mergeCell ref="Q53:Q54"/>
    <mergeCell ref="B55:B56"/>
    <mergeCell ref="C55:E56"/>
    <mergeCell ref="F55:F56"/>
    <mergeCell ref="G55:G56"/>
    <mergeCell ref="H55:H56"/>
    <mergeCell ref="M55:M56"/>
    <mergeCell ref="N55:N56"/>
    <mergeCell ref="O55:O56"/>
    <mergeCell ref="P55:P56"/>
    <mergeCell ref="Q55:Q56"/>
    <mergeCell ref="B59:B60"/>
    <mergeCell ref="C59:E60"/>
    <mergeCell ref="F59:F60"/>
    <mergeCell ref="G59:G60"/>
    <mergeCell ref="H59:H60"/>
    <mergeCell ref="B61:B62"/>
    <mergeCell ref="C61:E62"/>
    <mergeCell ref="F61:F62"/>
    <mergeCell ref="G61:G62"/>
    <mergeCell ref="H61:H62"/>
    <mergeCell ref="M61:M62"/>
    <mergeCell ref="N61:N62"/>
    <mergeCell ref="O61:O62"/>
    <mergeCell ref="P61:P62"/>
    <mergeCell ref="Q61:Q62"/>
    <mergeCell ref="B63:B64"/>
    <mergeCell ref="C63:E64"/>
    <mergeCell ref="F63:F64"/>
    <mergeCell ref="G63:G64"/>
    <mergeCell ref="H63:H64"/>
    <mergeCell ref="M63:M64"/>
    <mergeCell ref="N63:N64"/>
    <mergeCell ref="O63:O64"/>
    <mergeCell ref="P63:P64"/>
    <mergeCell ref="Q63:Q64"/>
    <mergeCell ref="B65:B66"/>
    <mergeCell ref="C65:E66"/>
    <mergeCell ref="F65:F66"/>
    <mergeCell ref="G65:G66"/>
    <mergeCell ref="H65:H66"/>
    <mergeCell ref="M65:M66"/>
    <mergeCell ref="N65:N66"/>
    <mergeCell ref="O65:O66"/>
    <mergeCell ref="P65:P66"/>
    <mergeCell ref="Q65:Q66"/>
    <mergeCell ref="B67:B68"/>
    <mergeCell ref="C67:E68"/>
    <mergeCell ref="F67:F68"/>
    <mergeCell ref="G67:G68"/>
    <mergeCell ref="H67:H68"/>
    <mergeCell ref="M67:M68"/>
    <mergeCell ref="N67:N68"/>
    <mergeCell ref="O67:O68"/>
    <mergeCell ref="P67:P68"/>
    <mergeCell ref="Q67:Q68"/>
    <mergeCell ref="B69:B70"/>
    <mergeCell ref="C69:E70"/>
    <mergeCell ref="F69:F70"/>
    <mergeCell ref="G69:G70"/>
    <mergeCell ref="H69:H70"/>
    <mergeCell ref="M69:M70"/>
    <mergeCell ref="N69:N70"/>
    <mergeCell ref="O69:O70"/>
    <mergeCell ref="P69:P70"/>
    <mergeCell ref="Q69:Q70"/>
    <mergeCell ref="B71:B72"/>
    <mergeCell ref="C71:E72"/>
    <mergeCell ref="F71:F72"/>
    <mergeCell ref="G71:G72"/>
    <mergeCell ref="H71:H72"/>
    <mergeCell ref="M71:M72"/>
    <mergeCell ref="N71:N72"/>
    <mergeCell ref="O71:O72"/>
    <mergeCell ref="P71:P72"/>
    <mergeCell ref="Q71:Q72"/>
    <mergeCell ref="B73:B74"/>
    <mergeCell ref="C73:E74"/>
    <mergeCell ref="F73:F74"/>
    <mergeCell ref="G73:G74"/>
    <mergeCell ref="H73:H74"/>
    <mergeCell ref="M73:M74"/>
    <mergeCell ref="N73:N74"/>
    <mergeCell ref="O73:O74"/>
    <mergeCell ref="P73:P74"/>
    <mergeCell ref="Q73:Q74"/>
    <mergeCell ref="B75:B76"/>
    <mergeCell ref="C75:E76"/>
    <mergeCell ref="F75:F76"/>
    <mergeCell ref="G75:G76"/>
    <mergeCell ref="H75:H76"/>
    <mergeCell ref="M75:M76"/>
    <mergeCell ref="N75:N76"/>
    <mergeCell ref="O75:O76"/>
    <mergeCell ref="P75:P76"/>
    <mergeCell ref="Q75:Q76"/>
    <mergeCell ref="B77:B78"/>
    <mergeCell ref="C77:E78"/>
    <mergeCell ref="F77:F78"/>
    <mergeCell ref="G77:G78"/>
    <mergeCell ref="H77:H78"/>
    <mergeCell ref="M77:M78"/>
    <mergeCell ref="N77:N78"/>
    <mergeCell ref="O77:O78"/>
    <mergeCell ref="P77:P78"/>
    <mergeCell ref="Q77:Q78"/>
    <mergeCell ref="B80:B81"/>
    <mergeCell ref="C80:E81"/>
    <mergeCell ref="F80:F81"/>
    <mergeCell ref="G80:G81"/>
    <mergeCell ref="H80:H81"/>
    <mergeCell ref="B82:B83"/>
    <mergeCell ref="C82:E83"/>
    <mergeCell ref="F82:F83"/>
    <mergeCell ref="G82:G83"/>
    <mergeCell ref="H82:H83"/>
    <mergeCell ref="M82:M83"/>
    <mergeCell ref="N82:N83"/>
    <mergeCell ref="O82:O83"/>
    <mergeCell ref="P82:P83"/>
    <mergeCell ref="Q82:Q83"/>
    <mergeCell ref="B84:B85"/>
    <mergeCell ref="C84:E85"/>
    <mergeCell ref="F84:F85"/>
    <mergeCell ref="G84:G85"/>
    <mergeCell ref="H84:H85"/>
    <mergeCell ref="M84:M85"/>
    <mergeCell ref="N84:N85"/>
    <mergeCell ref="O84:O85"/>
    <mergeCell ref="P84:P85"/>
    <mergeCell ref="Q84:Q85"/>
    <mergeCell ref="B86:B87"/>
    <mergeCell ref="C86:E87"/>
    <mergeCell ref="F86:F87"/>
    <mergeCell ref="G86:G87"/>
    <mergeCell ref="H86:H87"/>
    <mergeCell ref="M86:M87"/>
    <mergeCell ref="N86:N87"/>
    <mergeCell ref="O86:O87"/>
    <mergeCell ref="P86:P87"/>
    <mergeCell ref="Q86:Q87"/>
    <mergeCell ref="B88:B89"/>
    <mergeCell ref="C88:E89"/>
    <mergeCell ref="F88:F89"/>
    <mergeCell ref="G88:G89"/>
    <mergeCell ref="H88:H89"/>
    <mergeCell ref="M88:M89"/>
    <mergeCell ref="N88:N89"/>
    <mergeCell ref="O88:O89"/>
    <mergeCell ref="P88:P89"/>
    <mergeCell ref="Q88:Q89"/>
    <mergeCell ref="B90:B91"/>
    <mergeCell ref="C90:E91"/>
    <mergeCell ref="F90:F91"/>
    <mergeCell ref="G90:G91"/>
    <mergeCell ref="H90:H91"/>
    <mergeCell ref="M90:M91"/>
    <mergeCell ref="N90:N91"/>
    <mergeCell ref="O90:O91"/>
    <mergeCell ref="P90:P91"/>
    <mergeCell ref="Q90:Q91"/>
    <mergeCell ref="B92:B93"/>
    <mergeCell ref="C92:E93"/>
    <mergeCell ref="F92:F93"/>
    <mergeCell ref="G92:G93"/>
    <mergeCell ref="H92:H93"/>
    <mergeCell ref="M92:M93"/>
    <mergeCell ref="N92:N93"/>
    <mergeCell ref="O92:O93"/>
    <mergeCell ref="P92:P93"/>
    <mergeCell ref="Q92:Q93"/>
    <mergeCell ref="B94:B95"/>
    <mergeCell ref="C94:E95"/>
    <mergeCell ref="F94:F95"/>
    <mergeCell ref="G94:G95"/>
    <mergeCell ref="H94:H95"/>
    <mergeCell ref="M94:M95"/>
    <mergeCell ref="N94:N95"/>
    <mergeCell ref="O94:O95"/>
    <mergeCell ref="P94:P95"/>
    <mergeCell ref="Q94:Q95"/>
    <mergeCell ref="B96:B97"/>
    <mergeCell ref="C96:E97"/>
    <mergeCell ref="F96:F97"/>
    <mergeCell ref="G96:G97"/>
    <mergeCell ref="H96:H97"/>
    <mergeCell ref="M96:M97"/>
    <mergeCell ref="N96:N97"/>
    <mergeCell ref="O96:O97"/>
    <mergeCell ref="P96:P97"/>
    <mergeCell ref="Q96:Q97"/>
    <mergeCell ref="B98:B99"/>
    <mergeCell ref="C98:E99"/>
    <mergeCell ref="F98:F99"/>
    <mergeCell ref="G98:G99"/>
    <mergeCell ref="H98:H99"/>
    <mergeCell ref="M98:M99"/>
    <mergeCell ref="N98:N99"/>
    <mergeCell ref="O98:O99"/>
    <mergeCell ref="P98:P99"/>
    <mergeCell ref="Q98:Q99"/>
    <mergeCell ref="B100:B101"/>
    <mergeCell ref="C100:E101"/>
    <mergeCell ref="F100:F101"/>
    <mergeCell ref="G100:G101"/>
    <mergeCell ref="H100:H101"/>
    <mergeCell ref="M100:M101"/>
    <mergeCell ref="N100:N101"/>
    <mergeCell ref="O100:O101"/>
    <mergeCell ref="P100:P101"/>
    <mergeCell ref="Q100:Q101"/>
    <mergeCell ref="B102:B103"/>
    <mergeCell ref="C102:E103"/>
    <mergeCell ref="F102:F103"/>
    <mergeCell ref="G102:G103"/>
    <mergeCell ref="H102:H103"/>
    <mergeCell ref="M102:M103"/>
    <mergeCell ref="N102:N103"/>
    <mergeCell ref="O102:O103"/>
    <mergeCell ref="P102:P103"/>
    <mergeCell ref="Q102:Q103"/>
    <mergeCell ref="B104:B105"/>
    <mergeCell ref="C104:E105"/>
    <mergeCell ref="F104:F105"/>
    <mergeCell ref="G104:G105"/>
    <mergeCell ref="H104:H105"/>
    <mergeCell ref="M104:M105"/>
    <mergeCell ref="N104:N105"/>
    <mergeCell ref="O104:O105"/>
    <mergeCell ref="P104:P105"/>
    <mergeCell ref="Q104:Q105"/>
    <mergeCell ref="B106:B107"/>
    <mergeCell ref="C106:E107"/>
    <mergeCell ref="F106:F107"/>
    <mergeCell ref="G106:G107"/>
    <mergeCell ref="H106:H107"/>
    <mergeCell ref="M106:M107"/>
    <mergeCell ref="N106:N107"/>
    <mergeCell ref="O106:O107"/>
    <mergeCell ref="P106:P107"/>
    <mergeCell ref="Q106:Q107"/>
    <mergeCell ref="B108:B109"/>
    <mergeCell ref="C108:E109"/>
    <mergeCell ref="F108:F109"/>
    <mergeCell ref="G108:G109"/>
    <mergeCell ref="H108:H109"/>
    <mergeCell ref="M108:M109"/>
    <mergeCell ref="N108:N109"/>
    <mergeCell ref="O108:O109"/>
    <mergeCell ref="P108:P109"/>
    <mergeCell ref="Q108:Q109"/>
    <mergeCell ref="B110:B111"/>
    <mergeCell ref="C110:E111"/>
    <mergeCell ref="F110:F111"/>
    <mergeCell ref="G110:G111"/>
    <mergeCell ref="H110:H111"/>
    <mergeCell ref="M110:M111"/>
    <mergeCell ref="N110:N111"/>
    <mergeCell ref="O110:O111"/>
    <mergeCell ref="P110:P111"/>
    <mergeCell ref="Q110:Q111"/>
    <mergeCell ref="B112:B113"/>
    <mergeCell ref="C112:E113"/>
    <mergeCell ref="F112:F113"/>
    <mergeCell ref="G112:G113"/>
    <mergeCell ref="H112:H113"/>
    <mergeCell ref="M112:M113"/>
    <mergeCell ref="N112:N113"/>
    <mergeCell ref="O112:O113"/>
    <mergeCell ref="P112:P113"/>
    <mergeCell ref="Q112:Q113"/>
    <mergeCell ref="B114:B115"/>
    <mergeCell ref="C114:E115"/>
    <mergeCell ref="F114:F115"/>
    <mergeCell ref="G114:G115"/>
    <mergeCell ref="H114:H115"/>
    <mergeCell ref="M114:M115"/>
    <mergeCell ref="N114:N115"/>
    <mergeCell ref="O114:O115"/>
    <mergeCell ref="P114:P115"/>
    <mergeCell ref="Q114:Q115"/>
    <mergeCell ref="B116:B117"/>
    <mergeCell ref="C116:E117"/>
    <mergeCell ref="F116:F117"/>
    <mergeCell ref="G116:G117"/>
    <mergeCell ref="H116:H117"/>
    <mergeCell ref="M116:M117"/>
    <mergeCell ref="N116:N117"/>
    <mergeCell ref="O116:O117"/>
    <mergeCell ref="P116:P117"/>
    <mergeCell ref="Q116:Q117"/>
    <mergeCell ref="B118:B119"/>
    <mergeCell ref="C118:E119"/>
    <mergeCell ref="F118:F119"/>
    <mergeCell ref="G118:G119"/>
    <mergeCell ref="H118:H119"/>
    <mergeCell ref="M118:M119"/>
    <mergeCell ref="N118:N119"/>
    <mergeCell ref="O118:O119"/>
    <mergeCell ref="P118:P119"/>
    <mergeCell ref="Q118:Q119"/>
    <mergeCell ref="B120:B121"/>
    <mergeCell ref="C120:E121"/>
    <mergeCell ref="F120:F121"/>
    <mergeCell ref="G120:G121"/>
    <mergeCell ref="H120:H121"/>
    <mergeCell ref="M120:M121"/>
    <mergeCell ref="N120:N121"/>
    <mergeCell ref="O120:O121"/>
    <mergeCell ref="P120:P121"/>
    <mergeCell ref="Q120:Q121"/>
    <mergeCell ref="B122:B123"/>
    <mergeCell ref="C122:E123"/>
    <mergeCell ref="F122:F123"/>
    <mergeCell ref="G122:G123"/>
    <mergeCell ref="H122:H123"/>
    <mergeCell ref="M122:M123"/>
    <mergeCell ref="N122:N123"/>
    <mergeCell ref="O122:O123"/>
    <mergeCell ref="P122:P123"/>
    <mergeCell ref="Q122:Q123"/>
    <mergeCell ref="B125:B126"/>
    <mergeCell ref="C125:E126"/>
    <mergeCell ref="F125:F126"/>
    <mergeCell ref="G125:G126"/>
    <mergeCell ref="H125:H126"/>
    <mergeCell ref="B127:B128"/>
    <mergeCell ref="C127:E128"/>
    <mergeCell ref="F127:F128"/>
    <mergeCell ref="G127:G128"/>
    <mergeCell ref="H127:H128"/>
    <mergeCell ref="M127:M128"/>
    <mergeCell ref="N127:N128"/>
    <mergeCell ref="O127:O128"/>
    <mergeCell ref="P127:P128"/>
    <mergeCell ref="Q127:Q128"/>
    <mergeCell ref="B129:B130"/>
    <mergeCell ref="C129:E130"/>
    <mergeCell ref="F129:F130"/>
    <mergeCell ref="G129:G130"/>
    <mergeCell ref="H129:H130"/>
    <mergeCell ref="M129:M130"/>
    <mergeCell ref="N129:N130"/>
    <mergeCell ref="O129:O130"/>
    <mergeCell ref="P129:P130"/>
    <mergeCell ref="Q129:Q130"/>
    <mergeCell ref="B131:B132"/>
    <mergeCell ref="C131:E132"/>
    <mergeCell ref="F131:F132"/>
    <mergeCell ref="G131:G132"/>
    <mergeCell ref="H131:H132"/>
    <mergeCell ref="M131:M132"/>
    <mergeCell ref="N131:N132"/>
    <mergeCell ref="O131:O132"/>
    <mergeCell ref="P131:P132"/>
    <mergeCell ref="Q131:Q132"/>
    <mergeCell ref="B133:B134"/>
    <mergeCell ref="C133:E134"/>
    <mergeCell ref="F133:F134"/>
    <mergeCell ref="G133:G134"/>
    <mergeCell ref="H133:H134"/>
    <mergeCell ref="M133:M134"/>
    <mergeCell ref="N133:N134"/>
    <mergeCell ref="O133:O134"/>
    <mergeCell ref="P133:P134"/>
    <mergeCell ref="Q133:Q134"/>
    <mergeCell ref="B135:B136"/>
    <mergeCell ref="C135:E136"/>
    <mergeCell ref="F135:F136"/>
    <mergeCell ref="G135:G136"/>
    <mergeCell ref="H135:H136"/>
    <mergeCell ref="M135:M136"/>
    <mergeCell ref="N135:N136"/>
    <mergeCell ref="O135:O136"/>
    <mergeCell ref="P135:P136"/>
    <mergeCell ref="Q135:Q136"/>
    <mergeCell ref="B137:B138"/>
    <mergeCell ref="C137:E138"/>
    <mergeCell ref="F137:F138"/>
    <mergeCell ref="G137:G138"/>
    <mergeCell ref="H137:H138"/>
    <mergeCell ref="M137:M138"/>
    <mergeCell ref="N137:N138"/>
    <mergeCell ref="O137:O138"/>
    <mergeCell ref="P137:P138"/>
    <mergeCell ref="Q137:Q138"/>
    <mergeCell ref="B139:B140"/>
    <mergeCell ref="C139:E140"/>
    <mergeCell ref="F139:F140"/>
    <mergeCell ref="G139:G140"/>
    <mergeCell ref="H139:H140"/>
    <mergeCell ref="M139:M140"/>
    <mergeCell ref="N139:N140"/>
    <mergeCell ref="O139:O140"/>
    <mergeCell ref="P139:P140"/>
    <mergeCell ref="Q139:Q140"/>
    <mergeCell ref="B141:B142"/>
    <mergeCell ref="C141:E142"/>
    <mergeCell ref="F141:F142"/>
    <mergeCell ref="G141:G142"/>
    <mergeCell ref="H141:H142"/>
    <mergeCell ref="M141:M142"/>
    <mergeCell ref="N141:N142"/>
    <mergeCell ref="O141:O142"/>
    <mergeCell ref="P141:P142"/>
    <mergeCell ref="Q141:Q142"/>
    <mergeCell ref="B143:B144"/>
    <mergeCell ref="C143:E144"/>
    <mergeCell ref="F143:F144"/>
    <mergeCell ref="G143:G144"/>
    <mergeCell ref="H143:H144"/>
    <mergeCell ref="M143:M144"/>
    <mergeCell ref="N143:N144"/>
    <mergeCell ref="O143:O144"/>
    <mergeCell ref="P143:P144"/>
    <mergeCell ref="Q143:Q144"/>
    <mergeCell ref="B145:B146"/>
    <mergeCell ref="C145:E146"/>
    <mergeCell ref="F145:F146"/>
    <mergeCell ref="G145:G146"/>
    <mergeCell ref="H145:H146"/>
    <mergeCell ref="M145:M146"/>
    <mergeCell ref="N145:N146"/>
    <mergeCell ref="O145:O146"/>
    <mergeCell ref="P145:P146"/>
    <mergeCell ref="Q145:Q146"/>
    <mergeCell ref="B147:B148"/>
    <mergeCell ref="C147:E148"/>
    <mergeCell ref="F147:F148"/>
    <mergeCell ref="G147:G148"/>
    <mergeCell ref="H147:H148"/>
    <mergeCell ref="M147:M148"/>
    <mergeCell ref="N147:N148"/>
    <mergeCell ref="O147:O148"/>
    <mergeCell ref="P147:P148"/>
    <mergeCell ref="Q147:Q148"/>
    <mergeCell ref="B149:B150"/>
    <mergeCell ref="C149:E150"/>
    <mergeCell ref="F149:F150"/>
    <mergeCell ref="G149:G150"/>
    <mergeCell ref="H149:H150"/>
    <mergeCell ref="M149:M150"/>
    <mergeCell ref="N149:N150"/>
    <mergeCell ref="O149:O150"/>
    <mergeCell ref="P149:P150"/>
    <mergeCell ref="Q149:Q150"/>
    <mergeCell ref="B152:B153"/>
    <mergeCell ref="C152:E153"/>
    <mergeCell ref="F152:F153"/>
    <mergeCell ref="G152:G153"/>
    <mergeCell ref="H152:H153"/>
    <mergeCell ref="B154:B155"/>
    <mergeCell ref="C154:E155"/>
    <mergeCell ref="F154:F155"/>
    <mergeCell ref="G154:G155"/>
    <mergeCell ref="H154:H155"/>
    <mergeCell ref="M154:M155"/>
    <mergeCell ref="N154:N155"/>
    <mergeCell ref="O154:O155"/>
    <mergeCell ref="P154:P155"/>
    <mergeCell ref="Q154:Q155"/>
    <mergeCell ref="B156:B157"/>
    <mergeCell ref="C156:E157"/>
    <mergeCell ref="F156:F157"/>
    <mergeCell ref="G156:G157"/>
    <mergeCell ref="H156:H157"/>
    <mergeCell ref="M156:M157"/>
    <mergeCell ref="N156:N157"/>
    <mergeCell ref="O156:O157"/>
    <mergeCell ref="P156:P157"/>
    <mergeCell ref="Q156:Q157"/>
    <mergeCell ref="B158:B159"/>
    <mergeCell ref="C158:E159"/>
    <mergeCell ref="F158:F159"/>
    <mergeCell ref="G158:G159"/>
    <mergeCell ref="H158:H159"/>
    <mergeCell ref="M158:M159"/>
    <mergeCell ref="N158:N159"/>
    <mergeCell ref="O158:O159"/>
    <mergeCell ref="P158:P159"/>
    <mergeCell ref="Q158:Q159"/>
    <mergeCell ref="B160:B161"/>
    <mergeCell ref="C160:E161"/>
    <mergeCell ref="F160:F161"/>
    <mergeCell ref="G160:G161"/>
    <mergeCell ref="H160:H161"/>
    <mergeCell ref="M160:M161"/>
    <mergeCell ref="N160:N161"/>
    <mergeCell ref="O160:O161"/>
    <mergeCell ref="P160:P161"/>
    <mergeCell ref="Q160:Q161"/>
    <mergeCell ref="B162:B163"/>
    <mergeCell ref="C162:E163"/>
    <mergeCell ref="F162:F163"/>
    <mergeCell ref="G162:G163"/>
    <mergeCell ref="H162:H163"/>
    <mergeCell ref="M162:M163"/>
    <mergeCell ref="N162:N163"/>
    <mergeCell ref="O162:O163"/>
    <mergeCell ref="P162:P163"/>
    <mergeCell ref="Q162:Q163"/>
    <mergeCell ref="B164:B165"/>
    <mergeCell ref="C164:E165"/>
    <mergeCell ref="F164:F165"/>
    <mergeCell ref="G164:G165"/>
    <mergeCell ref="H164:H165"/>
    <mergeCell ref="M164:M165"/>
    <mergeCell ref="N164:N165"/>
    <mergeCell ref="O164:O165"/>
    <mergeCell ref="P164:P165"/>
    <mergeCell ref="Q164:Q165"/>
    <mergeCell ref="B166:B167"/>
    <mergeCell ref="C166:E167"/>
    <mergeCell ref="F166:F167"/>
    <mergeCell ref="G166:G167"/>
    <mergeCell ref="H166:H167"/>
    <mergeCell ref="M166:M167"/>
    <mergeCell ref="N166:N167"/>
    <mergeCell ref="O166:O167"/>
    <mergeCell ref="P166:P167"/>
    <mergeCell ref="Q166:Q167"/>
    <mergeCell ref="B168:B169"/>
    <mergeCell ref="C168:E169"/>
    <mergeCell ref="F168:F169"/>
    <mergeCell ref="G168:G169"/>
    <mergeCell ref="H168:H169"/>
    <mergeCell ref="M168:M169"/>
    <mergeCell ref="N168:N169"/>
    <mergeCell ref="O168:O169"/>
    <mergeCell ref="P168:P169"/>
    <mergeCell ref="Q168:Q169"/>
    <mergeCell ref="B171:B172"/>
    <mergeCell ref="C171:E172"/>
    <mergeCell ref="F171:F172"/>
    <mergeCell ref="G171:G172"/>
    <mergeCell ref="H171:H172"/>
    <mergeCell ref="B173:B174"/>
    <mergeCell ref="C173:E174"/>
    <mergeCell ref="F173:F174"/>
    <mergeCell ref="G173:G174"/>
    <mergeCell ref="H173:H174"/>
    <mergeCell ref="M173:M174"/>
    <mergeCell ref="N173:N174"/>
    <mergeCell ref="O173:O174"/>
    <mergeCell ref="P173:P174"/>
    <mergeCell ref="Q173:Q174"/>
    <mergeCell ref="B175:B176"/>
    <mergeCell ref="C175:E176"/>
    <mergeCell ref="F175:F176"/>
    <mergeCell ref="G175:G176"/>
    <mergeCell ref="H175:H176"/>
    <mergeCell ref="M175:M176"/>
    <mergeCell ref="N175:N176"/>
    <mergeCell ref="O175:O176"/>
    <mergeCell ref="P175:P176"/>
    <mergeCell ref="Q175:Q176"/>
    <mergeCell ref="B177:B178"/>
    <mergeCell ref="C177:E178"/>
    <mergeCell ref="F177:F178"/>
    <mergeCell ref="G177:G178"/>
    <mergeCell ref="H177:H178"/>
    <mergeCell ref="M177:M178"/>
    <mergeCell ref="N177:N178"/>
    <mergeCell ref="O177:O178"/>
    <mergeCell ref="P177:P178"/>
    <mergeCell ref="Q177:Q178"/>
    <mergeCell ref="B179:B180"/>
    <mergeCell ref="C179:E180"/>
    <mergeCell ref="F179:F180"/>
    <mergeCell ref="G179:G180"/>
    <mergeCell ref="H179:H180"/>
    <mergeCell ref="M179:M180"/>
    <mergeCell ref="N179:N180"/>
    <mergeCell ref="O179:O180"/>
    <mergeCell ref="P179:P180"/>
    <mergeCell ref="Q179:Q180"/>
    <mergeCell ref="B181:B182"/>
    <mergeCell ref="C181:E182"/>
    <mergeCell ref="F181:F182"/>
    <mergeCell ref="G181:G182"/>
    <mergeCell ref="H181:H182"/>
    <mergeCell ref="M181:M182"/>
    <mergeCell ref="N181:N182"/>
    <mergeCell ref="O181:O182"/>
    <mergeCell ref="P181:P182"/>
    <mergeCell ref="Q181:Q182"/>
    <mergeCell ref="B183:B184"/>
    <mergeCell ref="C183:E184"/>
    <mergeCell ref="F183:F184"/>
    <mergeCell ref="G183:G184"/>
    <mergeCell ref="H183:H184"/>
    <mergeCell ref="M183:M184"/>
    <mergeCell ref="N183:N184"/>
    <mergeCell ref="O183:O184"/>
    <mergeCell ref="P183:P184"/>
    <mergeCell ref="Q183:Q184"/>
    <mergeCell ref="B185:B186"/>
    <mergeCell ref="C185:E186"/>
    <mergeCell ref="F185:F186"/>
    <mergeCell ref="G185:G186"/>
    <mergeCell ref="H185:H186"/>
    <mergeCell ref="M185:M186"/>
    <mergeCell ref="N185:N186"/>
    <mergeCell ref="O185:O186"/>
    <mergeCell ref="P185:P186"/>
    <mergeCell ref="Q185:Q186"/>
    <mergeCell ref="B187:B188"/>
    <mergeCell ref="C187:E188"/>
    <mergeCell ref="F187:F188"/>
    <mergeCell ref="G187:G188"/>
    <mergeCell ref="H187:H188"/>
    <mergeCell ref="M187:M188"/>
    <mergeCell ref="N187:N188"/>
    <mergeCell ref="O187:O188"/>
    <mergeCell ref="P187:P188"/>
    <mergeCell ref="Q187:Q188"/>
    <mergeCell ref="B189:B190"/>
    <mergeCell ref="C189:E190"/>
    <mergeCell ref="F189:F190"/>
    <mergeCell ref="G189:G190"/>
    <mergeCell ref="H189:H190"/>
    <mergeCell ref="M189:M190"/>
    <mergeCell ref="N189:N190"/>
    <mergeCell ref="O189:O190"/>
    <mergeCell ref="P189:P190"/>
    <mergeCell ref="Q189:Q190"/>
    <mergeCell ref="B191:B192"/>
    <mergeCell ref="C191:E192"/>
    <mergeCell ref="F191:F192"/>
    <mergeCell ref="G191:G192"/>
    <mergeCell ref="H191:H192"/>
    <mergeCell ref="M191:M192"/>
    <mergeCell ref="N191:N192"/>
    <mergeCell ref="O191:O192"/>
    <mergeCell ref="P191:P192"/>
    <mergeCell ref="Q191:Q192"/>
    <mergeCell ref="B193:B194"/>
    <mergeCell ref="C193:E194"/>
    <mergeCell ref="F193:F194"/>
    <mergeCell ref="G193:G194"/>
    <mergeCell ref="H193:H194"/>
    <mergeCell ref="M193:M194"/>
    <mergeCell ref="N193:N194"/>
    <mergeCell ref="O193:O194"/>
    <mergeCell ref="P193:P194"/>
    <mergeCell ref="Q193:Q194"/>
    <mergeCell ref="B195:B196"/>
    <mergeCell ref="C195:E196"/>
    <mergeCell ref="F195:F196"/>
    <mergeCell ref="G195:G196"/>
    <mergeCell ref="H195:H196"/>
    <mergeCell ref="M195:M196"/>
    <mergeCell ref="N195:N196"/>
    <mergeCell ref="O195:O196"/>
    <mergeCell ref="P195:P196"/>
    <mergeCell ref="Q195:Q196"/>
    <mergeCell ref="B198:B199"/>
    <mergeCell ref="C198:E199"/>
    <mergeCell ref="F198:F199"/>
    <mergeCell ref="G198:G199"/>
    <mergeCell ref="H198:H199"/>
    <mergeCell ref="B200:B201"/>
    <mergeCell ref="C200:E201"/>
    <mergeCell ref="F200:F201"/>
    <mergeCell ref="G200:G201"/>
    <mergeCell ref="H200:H201"/>
    <mergeCell ref="M200:M201"/>
    <mergeCell ref="N200:N201"/>
    <mergeCell ref="O200:O201"/>
    <mergeCell ref="P200:P201"/>
    <mergeCell ref="Q200:Q201"/>
    <mergeCell ref="B202:B203"/>
    <mergeCell ref="C202:E203"/>
    <mergeCell ref="F202:F203"/>
    <mergeCell ref="G202:G203"/>
    <mergeCell ref="H202:H203"/>
    <mergeCell ref="M202:M203"/>
    <mergeCell ref="N202:N203"/>
    <mergeCell ref="O202:O203"/>
    <mergeCell ref="P202:P203"/>
    <mergeCell ref="Q202:Q203"/>
    <mergeCell ref="B204:B205"/>
    <mergeCell ref="C204:E205"/>
    <mergeCell ref="F204:F205"/>
    <mergeCell ref="G204:G205"/>
    <mergeCell ref="H204:H205"/>
    <mergeCell ref="M204:M205"/>
    <mergeCell ref="N204:N205"/>
    <mergeCell ref="O204:O205"/>
    <mergeCell ref="P204:P205"/>
    <mergeCell ref="Q204:Q205"/>
    <mergeCell ref="B206:B207"/>
    <mergeCell ref="C206:E207"/>
    <mergeCell ref="F206:F207"/>
    <mergeCell ref="G206:G207"/>
    <mergeCell ref="H206:H207"/>
    <mergeCell ref="M206:M207"/>
    <mergeCell ref="N206:N207"/>
    <mergeCell ref="O206:O207"/>
    <mergeCell ref="P206:P207"/>
    <mergeCell ref="Q206:Q207"/>
    <mergeCell ref="B208:B209"/>
    <mergeCell ref="C208:E209"/>
    <mergeCell ref="F208:F209"/>
    <mergeCell ref="G208:G209"/>
    <mergeCell ref="H208:H209"/>
    <mergeCell ref="M208:M209"/>
    <mergeCell ref="N208:N209"/>
    <mergeCell ref="O208:O209"/>
    <mergeCell ref="P208:P209"/>
    <mergeCell ref="Q208:Q209"/>
    <mergeCell ref="B210:B211"/>
    <mergeCell ref="C210:E211"/>
    <mergeCell ref="F210:F211"/>
    <mergeCell ref="G210:G211"/>
    <mergeCell ref="H210:H211"/>
    <mergeCell ref="M210:M211"/>
    <mergeCell ref="N210:N211"/>
    <mergeCell ref="O210:O211"/>
    <mergeCell ref="P210:P211"/>
    <mergeCell ref="Q210:Q211"/>
    <mergeCell ref="B212:B213"/>
    <mergeCell ref="C212:E213"/>
    <mergeCell ref="F212:F213"/>
    <mergeCell ref="G212:G213"/>
    <mergeCell ref="H212:H213"/>
    <mergeCell ref="M212:M213"/>
    <mergeCell ref="N212:N213"/>
    <mergeCell ref="O212:O213"/>
    <mergeCell ref="P212:P213"/>
    <mergeCell ref="Q212:Q213"/>
    <mergeCell ref="B214:B215"/>
    <mergeCell ref="C214:E215"/>
    <mergeCell ref="F214:F215"/>
    <mergeCell ref="G214:G215"/>
    <mergeCell ref="H214:H215"/>
    <mergeCell ref="M214:M215"/>
    <mergeCell ref="N214:N215"/>
    <mergeCell ref="O214:O215"/>
    <mergeCell ref="P214:P215"/>
    <mergeCell ref="Q214:Q215"/>
    <mergeCell ref="B217:B218"/>
    <mergeCell ref="C217:E218"/>
    <mergeCell ref="F217:F218"/>
    <mergeCell ref="G217:G218"/>
    <mergeCell ref="H217:H218"/>
    <mergeCell ref="B219:B220"/>
    <mergeCell ref="C219:E220"/>
    <mergeCell ref="F219:F220"/>
    <mergeCell ref="G219:G220"/>
    <mergeCell ref="H219:H220"/>
    <mergeCell ref="M219:M220"/>
    <mergeCell ref="N219:N220"/>
    <mergeCell ref="O219:O220"/>
    <mergeCell ref="P219:P220"/>
    <mergeCell ref="Q219:Q220"/>
    <mergeCell ref="B221:B222"/>
    <mergeCell ref="C221:E222"/>
    <mergeCell ref="F221:F222"/>
    <mergeCell ref="G221:G222"/>
    <mergeCell ref="H221:H222"/>
    <mergeCell ref="M221:M222"/>
    <mergeCell ref="N221:N222"/>
    <mergeCell ref="O221:O222"/>
    <mergeCell ref="P221:P222"/>
    <mergeCell ref="Q221:Q222"/>
    <mergeCell ref="B223:B224"/>
    <mergeCell ref="C223:E224"/>
    <mergeCell ref="F223:F224"/>
    <mergeCell ref="G223:G224"/>
    <mergeCell ref="H223:H224"/>
    <mergeCell ref="M223:M224"/>
    <mergeCell ref="N223:N224"/>
    <mergeCell ref="O223:O224"/>
    <mergeCell ref="P223:P224"/>
    <mergeCell ref="Q223:Q224"/>
    <mergeCell ref="B225:B226"/>
    <mergeCell ref="C225:E226"/>
    <mergeCell ref="F225:F226"/>
    <mergeCell ref="G225:G226"/>
    <mergeCell ref="H225:H226"/>
    <mergeCell ref="M225:M226"/>
    <mergeCell ref="N225:N226"/>
    <mergeCell ref="O225:O226"/>
    <mergeCell ref="P225:P226"/>
    <mergeCell ref="Q225:Q226"/>
    <mergeCell ref="B227:B228"/>
    <mergeCell ref="C227:E228"/>
    <mergeCell ref="F227:F228"/>
    <mergeCell ref="G227:G228"/>
    <mergeCell ref="H227:H228"/>
    <mergeCell ref="M227:M228"/>
    <mergeCell ref="N227:N228"/>
    <mergeCell ref="O227:O228"/>
    <mergeCell ref="P227:P228"/>
    <mergeCell ref="Q227:Q228"/>
    <mergeCell ref="B229:B230"/>
    <mergeCell ref="C229:E230"/>
    <mergeCell ref="F229:F230"/>
    <mergeCell ref="G229:G230"/>
    <mergeCell ref="H229:H230"/>
    <mergeCell ref="M229:M230"/>
    <mergeCell ref="N229:N230"/>
    <mergeCell ref="O229:O230"/>
    <mergeCell ref="P229:P230"/>
    <mergeCell ref="Q229:Q230"/>
    <mergeCell ref="B231:B232"/>
    <mergeCell ref="C231:E232"/>
    <mergeCell ref="F231:F232"/>
    <mergeCell ref="G231:G232"/>
    <mergeCell ref="H231:H232"/>
    <mergeCell ref="M231:M232"/>
    <mergeCell ref="N231:N232"/>
    <mergeCell ref="O231:O232"/>
    <mergeCell ref="P231:P232"/>
    <mergeCell ref="Q231:Q232"/>
    <mergeCell ref="B233:B234"/>
    <mergeCell ref="C233:E234"/>
    <mergeCell ref="F233:F234"/>
    <mergeCell ref="G233:G234"/>
    <mergeCell ref="H233:H234"/>
    <mergeCell ref="M233:M234"/>
    <mergeCell ref="N233:N234"/>
    <mergeCell ref="O233:O234"/>
    <mergeCell ref="P233:P234"/>
    <mergeCell ref="Q233:Q234"/>
    <mergeCell ref="B235:B236"/>
    <mergeCell ref="C235:E236"/>
    <mergeCell ref="F235:F236"/>
    <mergeCell ref="G235:G236"/>
    <mergeCell ref="H235:H236"/>
    <mergeCell ref="M235:M236"/>
    <mergeCell ref="N235:N236"/>
    <mergeCell ref="O235:O236"/>
    <mergeCell ref="P235:P236"/>
    <mergeCell ref="Q235:Q236"/>
    <mergeCell ref="B237:B238"/>
    <mergeCell ref="C237:E238"/>
    <mergeCell ref="F237:F238"/>
    <mergeCell ref="G237:G238"/>
    <mergeCell ref="H237:H238"/>
    <mergeCell ref="M237:M238"/>
    <mergeCell ref="N237:N238"/>
    <mergeCell ref="O237:O238"/>
    <mergeCell ref="P237:P238"/>
    <mergeCell ref="Q237:Q238"/>
    <mergeCell ref="B239:B240"/>
    <mergeCell ref="C239:E240"/>
    <mergeCell ref="F239:F240"/>
    <mergeCell ref="G239:G240"/>
    <mergeCell ref="H239:H240"/>
    <mergeCell ref="M239:M240"/>
    <mergeCell ref="N239:N240"/>
    <mergeCell ref="O239:O240"/>
    <mergeCell ref="P239:P240"/>
    <mergeCell ref="Q239:Q240"/>
    <mergeCell ref="B241:B242"/>
    <mergeCell ref="C241:E242"/>
    <mergeCell ref="F241:F242"/>
    <mergeCell ref="G241:G242"/>
    <mergeCell ref="H241:H242"/>
    <mergeCell ref="M241:M242"/>
    <mergeCell ref="N241:N242"/>
    <mergeCell ref="O241:O242"/>
    <mergeCell ref="P241:P242"/>
    <mergeCell ref="Q241:Q242"/>
    <mergeCell ref="B243:B244"/>
    <mergeCell ref="C243:E244"/>
    <mergeCell ref="F243:F244"/>
    <mergeCell ref="G243:G244"/>
    <mergeCell ref="H243:H244"/>
    <mergeCell ref="M243:M244"/>
    <mergeCell ref="N243:N244"/>
    <mergeCell ref="O243:O244"/>
    <mergeCell ref="P243:P244"/>
    <mergeCell ref="Q243:Q244"/>
    <mergeCell ref="B245:B246"/>
    <mergeCell ref="C245:E246"/>
    <mergeCell ref="F245:F246"/>
    <mergeCell ref="G245:G246"/>
    <mergeCell ref="H245:H246"/>
    <mergeCell ref="M245:M246"/>
    <mergeCell ref="N245:N246"/>
    <mergeCell ref="O245:O246"/>
    <mergeCell ref="P245:P246"/>
    <mergeCell ref="Q245:Q246"/>
    <mergeCell ref="B247:B248"/>
    <mergeCell ref="C247:E248"/>
    <mergeCell ref="F247:F248"/>
    <mergeCell ref="G247:G248"/>
    <mergeCell ref="H247:H248"/>
    <mergeCell ref="M247:M248"/>
    <mergeCell ref="N247:N248"/>
    <mergeCell ref="O247:O248"/>
    <mergeCell ref="P247:P248"/>
    <mergeCell ref="Q247:Q248"/>
    <mergeCell ref="B249:B250"/>
    <mergeCell ref="C249:E250"/>
    <mergeCell ref="F249:F250"/>
    <mergeCell ref="G249:G250"/>
    <mergeCell ref="H249:H250"/>
    <mergeCell ref="M249:M250"/>
    <mergeCell ref="N249:N250"/>
    <mergeCell ref="O249:O250"/>
    <mergeCell ref="P249:P250"/>
    <mergeCell ref="Q249:Q250"/>
    <mergeCell ref="B251:B252"/>
    <mergeCell ref="C251:E252"/>
    <mergeCell ref="F251:F252"/>
    <mergeCell ref="G251:G252"/>
    <mergeCell ref="H251:H252"/>
    <mergeCell ref="M251:M252"/>
    <mergeCell ref="N251:N252"/>
    <mergeCell ref="O251:O252"/>
    <mergeCell ref="P251:P252"/>
    <mergeCell ref="Q251:Q252"/>
    <mergeCell ref="B253:B254"/>
    <mergeCell ref="C253:E254"/>
    <mergeCell ref="F253:F254"/>
    <mergeCell ref="G253:G254"/>
    <mergeCell ref="H253:H254"/>
    <mergeCell ref="M253:M254"/>
    <mergeCell ref="N253:N254"/>
    <mergeCell ref="O253:O254"/>
    <mergeCell ref="P253:P254"/>
    <mergeCell ref="Q253:Q254"/>
    <mergeCell ref="B255:B256"/>
    <mergeCell ref="C255:E256"/>
    <mergeCell ref="F255:F256"/>
    <mergeCell ref="G255:G256"/>
    <mergeCell ref="H255:H256"/>
    <mergeCell ref="M255:M256"/>
    <mergeCell ref="N255:N256"/>
    <mergeCell ref="O255:O256"/>
    <mergeCell ref="P255:P256"/>
    <mergeCell ref="Q255:Q256"/>
    <mergeCell ref="B257:B258"/>
    <mergeCell ref="C257:E258"/>
    <mergeCell ref="F257:F258"/>
    <mergeCell ref="G257:G258"/>
    <mergeCell ref="H257:H258"/>
    <mergeCell ref="M257:M258"/>
    <mergeCell ref="N257:N258"/>
    <mergeCell ref="O257:O258"/>
    <mergeCell ref="P257:P258"/>
    <mergeCell ref="Q257:Q258"/>
    <mergeCell ref="B259:B260"/>
    <mergeCell ref="C259:E260"/>
    <mergeCell ref="F259:F260"/>
    <mergeCell ref="G259:G260"/>
    <mergeCell ref="H259:H260"/>
    <mergeCell ref="M259:M260"/>
    <mergeCell ref="N259:N260"/>
    <mergeCell ref="O259:O260"/>
    <mergeCell ref="P259:P260"/>
    <mergeCell ref="Q259:Q260"/>
    <mergeCell ref="B261:B262"/>
    <mergeCell ref="C261:E262"/>
    <mergeCell ref="F261:F262"/>
    <mergeCell ref="G261:G262"/>
    <mergeCell ref="H261:H262"/>
    <mergeCell ref="M261:M262"/>
    <mergeCell ref="N261:N262"/>
    <mergeCell ref="O261:O262"/>
    <mergeCell ref="P261:P262"/>
    <mergeCell ref="Q261:Q262"/>
    <mergeCell ref="B263:B264"/>
    <mergeCell ref="C263:E264"/>
    <mergeCell ref="F263:F264"/>
    <mergeCell ref="G263:G264"/>
    <mergeCell ref="H263:H264"/>
    <mergeCell ref="M263:M264"/>
    <mergeCell ref="N263:N264"/>
    <mergeCell ref="O263:O264"/>
    <mergeCell ref="P263:P264"/>
    <mergeCell ref="Q263:Q264"/>
    <mergeCell ref="B265:B266"/>
    <mergeCell ref="C265:E266"/>
    <mergeCell ref="F265:F266"/>
    <mergeCell ref="G265:G266"/>
    <mergeCell ref="H265:H266"/>
    <mergeCell ref="M265:M266"/>
    <mergeCell ref="N265:N266"/>
    <mergeCell ref="O265:O266"/>
    <mergeCell ref="P265:P266"/>
    <mergeCell ref="Q265:Q266"/>
    <mergeCell ref="B268:B269"/>
    <mergeCell ref="C268:E269"/>
    <mergeCell ref="F268:F269"/>
    <mergeCell ref="G268:G269"/>
    <mergeCell ref="H268:H269"/>
    <mergeCell ref="B270:B271"/>
    <mergeCell ref="C270:E271"/>
    <mergeCell ref="F270:F271"/>
    <mergeCell ref="G270:G271"/>
    <mergeCell ref="H270:H271"/>
    <mergeCell ref="M270:M271"/>
    <mergeCell ref="N270:N271"/>
    <mergeCell ref="O270:O271"/>
    <mergeCell ref="P270:P271"/>
    <mergeCell ref="Q270:Q271"/>
    <mergeCell ref="B272:B273"/>
    <mergeCell ref="C272:E273"/>
    <mergeCell ref="F272:F273"/>
    <mergeCell ref="G272:G273"/>
    <mergeCell ref="H272:H273"/>
    <mergeCell ref="M272:M273"/>
    <mergeCell ref="N272:N273"/>
    <mergeCell ref="O272:O273"/>
    <mergeCell ref="P272:P273"/>
    <mergeCell ref="Q272:Q273"/>
    <mergeCell ref="B274:B275"/>
    <mergeCell ref="C274:E275"/>
    <mergeCell ref="F274:F275"/>
    <mergeCell ref="G274:G275"/>
    <mergeCell ref="H274:H275"/>
    <mergeCell ref="M274:M275"/>
    <mergeCell ref="N274:N275"/>
    <mergeCell ref="O274:O275"/>
    <mergeCell ref="P274:P275"/>
    <mergeCell ref="Q274:Q275"/>
    <mergeCell ref="B276:B277"/>
    <mergeCell ref="C276:E277"/>
    <mergeCell ref="F276:F277"/>
    <mergeCell ref="G276:G277"/>
    <mergeCell ref="H276:H277"/>
    <mergeCell ref="M276:M277"/>
    <mergeCell ref="N276:N277"/>
    <mergeCell ref="O276:O277"/>
    <mergeCell ref="P276:P277"/>
    <mergeCell ref="Q276:Q277"/>
    <mergeCell ref="B278:B279"/>
    <mergeCell ref="C278:E279"/>
    <mergeCell ref="F278:F279"/>
    <mergeCell ref="G278:G279"/>
    <mergeCell ref="H278:H279"/>
    <mergeCell ref="M278:M279"/>
    <mergeCell ref="N278:N279"/>
    <mergeCell ref="O278:O279"/>
    <mergeCell ref="P278:P279"/>
    <mergeCell ref="Q278:Q279"/>
    <mergeCell ref="B280:B281"/>
    <mergeCell ref="C280:E281"/>
    <mergeCell ref="F280:F281"/>
    <mergeCell ref="G280:G281"/>
    <mergeCell ref="H280:H281"/>
    <mergeCell ref="M280:M281"/>
    <mergeCell ref="N280:N281"/>
    <mergeCell ref="O280:O281"/>
    <mergeCell ref="P280:P281"/>
    <mergeCell ref="Q280:Q281"/>
    <mergeCell ref="B282:B283"/>
    <mergeCell ref="C282:E283"/>
    <mergeCell ref="F282:F283"/>
    <mergeCell ref="G282:G283"/>
    <mergeCell ref="H282:H283"/>
    <mergeCell ref="M282:M283"/>
    <mergeCell ref="N282:N283"/>
    <mergeCell ref="O282:O283"/>
    <mergeCell ref="P282:P283"/>
    <mergeCell ref="Q282:Q283"/>
    <mergeCell ref="B284:B285"/>
    <mergeCell ref="C284:E285"/>
    <mergeCell ref="F284:F285"/>
    <mergeCell ref="G284:G285"/>
    <mergeCell ref="H284:H285"/>
    <mergeCell ref="M284:M285"/>
    <mergeCell ref="N284:N285"/>
    <mergeCell ref="O284:O285"/>
    <mergeCell ref="P284:P285"/>
    <mergeCell ref="Q284:Q285"/>
    <mergeCell ref="B286:B287"/>
    <mergeCell ref="C286:E287"/>
    <mergeCell ref="F286:F287"/>
    <mergeCell ref="G286:G287"/>
    <mergeCell ref="H286:H287"/>
    <mergeCell ref="M286:M287"/>
    <mergeCell ref="N286:N287"/>
    <mergeCell ref="O286:O287"/>
    <mergeCell ref="P286:P287"/>
    <mergeCell ref="Q286:Q287"/>
    <mergeCell ref="B289:B290"/>
    <mergeCell ref="C289:E290"/>
    <mergeCell ref="F289:F290"/>
    <mergeCell ref="G289:G290"/>
    <mergeCell ref="H289:H290"/>
    <mergeCell ref="B291:B292"/>
    <mergeCell ref="C291:E292"/>
    <mergeCell ref="F291:F292"/>
    <mergeCell ref="G291:G292"/>
    <mergeCell ref="H291:H292"/>
    <mergeCell ref="M291:M292"/>
    <mergeCell ref="N291:N292"/>
    <mergeCell ref="O291:O292"/>
    <mergeCell ref="P291:P292"/>
    <mergeCell ref="Q291:Q292"/>
    <mergeCell ref="B293:B294"/>
    <mergeCell ref="C293:E294"/>
    <mergeCell ref="F293:F294"/>
    <mergeCell ref="G293:G294"/>
    <mergeCell ref="H293:H294"/>
    <mergeCell ref="M293:M294"/>
    <mergeCell ref="N293:N294"/>
    <mergeCell ref="O293:O294"/>
    <mergeCell ref="P293:P294"/>
    <mergeCell ref="Q293:Q294"/>
    <mergeCell ref="B295:B296"/>
    <mergeCell ref="C295:E296"/>
    <mergeCell ref="F295:F296"/>
    <mergeCell ref="G295:G296"/>
    <mergeCell ref="H295:H296"/>
    <mergeCell ref="M295:M296"/>
    <mergeCell ref="N295:N296"/>
    <mergeCell ref="O295:O296"/>
    <mergeCell ref="P295:P296"/>
    <mergeCell ref="Q295:Q296"/>
    <mergeCell ref="B297:B298"/>
    <mergeCell ref="C297:E298"/>
    <mergeCell ref="F297:F298"/>
    <mergeCell ref="G297:G298"/>
    <mergeCell ref="H297:H298"/>
    <mergeCell ref="M297:M298"/>
    <mergeCell ref="N297:N298"/>
    <mergeCell ref="O297:O298"/>
    <mergeCell ref="P297:P298"/>
    <mergeCell ref="Q297:Q298"/>
    <mergeCell ref="B299:B300"/>
    <mergeCell ref="C299:E300"/>
    <mergeCell ref="F299:F300"/>
    <mergeCell ref="G299:G300"/>
    <mergeCell ref="H299:H300"/>
    <mergeCell ref="M299:M300"/>
    <mergeCell ref="N299:N300"/>
    <mergeCell ref="O299:O300"/>
    <mergeCell ref="P299:P300"/>
    <mergeCell ref="Q299:Q300"/>
    <mergeCell ref="B301:B302"/>
    <mergeCell ref="C301:E302"/>
    <mergeCell ref="F301:F302"/>
    <mergeCell ref="G301:G302"/>
    <mergeCell ref="H301:H302"/>
    <mergeCell ref="M301:M302"/>
    <mergeCell ref="N301:N302"/>
    <mergeCell ref="O301:O302"/>
    <mergeCell ref="P301:P302"/>
    <mergeCell ref="Q301:Q302"/>
    <mergeCell ref="B303:B304"/>
    <mergeCell ref="C303:E304"/>
    <mergeCell ref="F303:F304"/>
    <mergeCell ref="G303:G304"/>
    <mergeCell ref="H303:H304"/>
    <mergeCell ref="M303:M304"/>
    <mergeCell ref="N303:N304"/>
    <mergeCell ref="O303:O304"/>
    <mergeCell ref="P303:P304"/>
    <mergeCell ref="Q303:Q304"/>
    <mergeCell ref="B305:B306"/>
    <mergeCell ref="C305:E306"/>
    <mergeCell ref="F305:F306"/>
    <mergeCell ref="G305:G306"/>
    <mergeCell ref="H305:H306"/>
    <mergeCell ref="M305:M306"/>
    <mergeCell ref="N305:N306"/>
    <mergeCell ref="O305:O306"/>
    <mergeCell ref="P305:P306"/>
    <mergeCell ref="Q305:Q306"/>
    <mergeCell ref="B307:B308"/>
    <mergeCell ref="C307:E308"/>
    <mergeCell ref="F307:F308"/>
    <mergeCell ref="G307:G308"/>
    <mergeCell ref="H307:H308"/>
    <mergeCell ref="M307:M308"/>
    <mergeCell ref="N307:N308"/>
    <mergeCell ref="O307:O308"/>
    <mergeCell ref="P307:P308"/>
    <mergeCell ref="Q307:Q308"/>
    <mergeCell ref="B309:B310"/>
    <mergeCell ref="C309:E310"/>
    <mergeCell ref="F309:F310"/>
    <mergeCell ref="G309:G310"/>
    <mergeCell ref="H309:H310"/>
    <mergeCell ref="M309:M310"/>
    <mergeCell ref="N309:N310"/>
    <mergeCell ref="O309:O310"/>
    <mergeCell ref="P309:P310"/>
    <mergeCell ref="Q309:Q310"/>
    <mergeCell ref="B311:B312"/>
    <mergeCell ref="C311:E312"/>
    <mergeCell ref="F311:F312"/>
    <mergeCell ref="G311:G312"/>
    <mergeCell ref="H311:H312"/>
    <mergeCell ref="M311:M312"/>
    <mergeCell ref="N311:N312"/>
    <mergeCell ref="O311:O312"/>
    <mergeCell ref="P311:P312"/>
    <mergeCell ref="Q311:Q312"/>
    <mergeCell ref="B314:B315"/>
    <mergeCell ref="C314:E315"/>
    <mergeCell ref="F314:F315"/>
    <mergeCell ref="G314:G315"/>
    <mergeCell ref="H314:H315"/>
    <mergeCell ref="B316:B317"/>
    <mergeCell ref="C316:E317"/>
    <mergeCell ref="F316:F317"/>
    <mergeCell ref="G316:G317"/>
    <mergeCell ref="H316:H317"/>
    <mergeCell ref="M316:M317"/>
    <mergeCell ref="N316:N317"/>
    <mergeCell ref="O316:O317"/>
    <mergeCell ref="P316:P317"/>
    <mergeCell ref="Q316:Q317"/>
    <mergeCell ref="B318:B319"/>
    <mergeCell ref="C318:E319"/>
    <mergeCell ref="F318:F319"/>
    <mergeCell ref="G318:G319"/>
    <mergeCell ref="H318:H319"/>
    <mergeCell ref="M318:M319"/>
    <mergeCell ref="N318:N319"/>
    <mergeCell ref="O318:O319"/>
    <mergeCell ref="P318:P319"/>
    <mergeCell ref="Q318:Q319"/>
    <mergeCell ref="B320:B321"/>
    <mergeCell ref="C320:E321"/>
    <mergeCell ref="F320:F321"/>
    <mergeCell ref="G320:G321"/>
    <mergeCell ref="H320:H321"/>
    <mergeCell ref="M320:M321"/>
    <mergeCell ref="N320:N321"/>
    <mergeCell ref="O320:O321"/>
    <mergeCell ref="P320:P321"/>
    <mergeCell ref="Q320:Q321"/>
    <mergeCell ref="B322:B323"/>
    <mergeCell ref="C322:E323"/>
    <mergeCell ref="F322:F323"/>
    <mergeCell ref="G322:G323"/>
    <mergeCell ref="H322:H323"/>
    <mergeCell ref="M322:M323"/>
    <mergeCell ref="N322:N323"/>
    <mergeCell ref="O322:O323"/>
    <mergeCell ref="P322:P323"/>
    <mergeCell ref="Q322:Q323"/>
    <mergeCell ref="B324:B325"/>
    <mergeCell ref="C324:E325"/>
    <mergeCell ref="F324:F325"/>
    <mergeCell ref="G324:G325"/>
    <mergeCell ref="H324:H325"/>
    <mergeCell ref="M324:M325"/>
    <mergeCell ref="N324:N325"/>
    <mergeCell ref="O324:O325"/>
    <mergeCell ref="P324:P325"/>
    <mergeCell ref="Q324:Q325"/>
    <mergeCell ref="B326:B327"/>
    <mergeCell ref="C326:E327"/>
    <mergeCell ref="F326:F327"/>
    <mergeCell ref="G326:G327"/>
    <mergeCell ref="H326:H327"/>
    <mergeCell ref="M326:M327"/>
    <mergeCell ref="N326:N327"/>
    <mergeCell ref="O326:O327"/>
    <mergeCell ref="P326:P327"/>
    <mergeCell ref="Q326:Q327"/>
    <mergeCell ref="B328:B329"/>
    <mergeCell ref="C328:E329"/>
    <mergeCell ref="F328:F329"/>
    <mergeCell ref="G328:G329"/>
    <mergeCell ref="H328:H329"/>
    <mergeCell ref="M328:M329"/>
    <mergeCell ref="N328:N329"/>
    <mergeCell ref="O328:O329"/>
    <mergeCell ref="P328:P329"/>
    <mergeCell ref="Q328:Q329"/>
    <mergeCell ref="B330:B331"/>
    <mergeCell ref="C330:E331"/>
    <mergeCell ref="F330:F331"/>
    <mergeCell ref="G330:G331"/>
    <mergeCell ref="H330:H331"/>
    <mergeCell ref="M330:M331"/>
    <mergeCell ref="N330:N331"/>
    <mergeCell ref="O330:O331"/>
    <mergeCell ref="P330:P331"/>
    <mergeCell ref="Q330:Q331"/>
    <mergeCell ref="B332:B333"/>
    <mergeCell ref="C332:E333"/>
    <mergeCell ref="F332:F333"/>
    <mergeCell ref="G332:G333"/>
    <mergeCell ref="H332:H333"/>
    <mergeCell ref="M332:M333"/>
    <mergeCell ref="N332:N333"/>
    <mergeCell ref="O332:O333"/>
    <mergeCell ref="P332:P333"/>
    <mergeCell ref="Q332:Q333"/>
    <mergeCell ref="B334:B335"/>
    <mergeCell ref="C334:E335"/>
    <mergeCell ref="F334:F335"/>
    <mergeCell ref="G334:G335"/>
    <mergeCell ref="H334:H335"/>
    <mergeCell ref="M334:M335"/>
    <mergeCell ref="N334:N335"/>
    <mergeCell ref="O334:O335"/>
    <mergeCell ref="P334:P335"/>
    <mergeCell ref="Q334:Q335"/>
    <mergeCell ref="B336:B337"/>
    <mergeCell ref="C336:E337"/>
    <mergeCell ref="F336:F337"/>
    <mergeCell ref="G336:G337"/>
    <mergeCell ref="H336:H337"/>
    <mergeCell ref="M336:M337"/>
    <mergeCell ref="N336:N337"/>
    <mergeCell ref="O336:O337"/>
    <mergeCell ref="P336:P337"/>
    <mergeCell ref="Q336:Q337"/>
    <mergeCell ref="B338:B339"/>
    <mergeCell ref="C338:E339"/>
    <mergeCell ref="F338:F339"/>
    <mergeCell ref="G338:G339"/>
    <mergeCell ref="H338:H339"/>
    <mergeCell ref="M338:M339"/>
    <mergeCell ref="N338:N339"/>
    <mergeCell ref="O338:O339"/>
    <mergeCell ref="P338:P339"/>
    <mergeCell ref="Q338:Q339"/>
    <mergeCell ref="B340:B341"/>
    <mergeCell ref="C340:E341"/>
    <mergeCell ref="F340:F341"/>
    <mergeCell ref="G340:G341"/>
    <mergeCell ref="H340:H341"/>
    <mergeCell ref="M340:M341"/>
    <mergeCell ref="N340:N341"/>
    <mergeCell ref="O340:O341"/>
    <mergeCell ref="P340:P341"/>
    <mergeCell ref="Q340:Q341"/>
    <mergeCell ref="B342:B343"/>
    <mergeCell ref="C342:E343"/>
    <mergeCell ref="F342:F343"/>
    <mergeCell ref="G342:G343"/>
    <mergeCell ref="H342:H343"/>
    <mergeCell ref="M342:M343"/>
    <mergeCell ref="N342:N343"/>
    <mergeCell ref="O342:O343"/>
    <mergeCell ref="P342:P343"/>
    <mergeCell ref="Q342:Q343"/>
    <mergeCell ref="B344:B345"/>
    <mergeCell ref="C344:E345"/>
    <mergeCell ref="F344:F345"/>
    <mergeCell ref="G344:G345"/>
    <mergeCell ref="H344:H345"/>
    <mergeCell ref="M344:M345"/>
    <mergeCell ref="N344:N345"/>
    <mergeCell ref="O344:O345"/>
    <mergeCell ref="P344:P345"/>
    <mergeCell ref="Q344:Q345"/>
    <mergeCell ref="B346:B347"/>
    <mergeCell ref="C346:E347"/>
    <mergeCell ref="F346:F347"/>
    <mergeCell ref="G346:G347"/>
    <mergeCell ref="H346:H347"/>
    <mergeCell ref="M346:M347"/>
    <mergeCell ref="N346:N347"/>
    <mergeCell ref="O346:O347"/>
    <mergeCell ref="P346:P347"/>
    <mergeCell ref="Q346:Q347"/>
    <mergeCell ref="B348:B349"/>
    <mergeCell ref="C348:E349"/>
    <mergeCell ref="F348:F349"/>
    <mergeCell ref="G348:G349"/>
    <mergeCell ref="H348:H349"/>
    <mergeCell ref="M348:M349"/>
    <mergeCell ref="N348:N349"/>
    <mergeCell ref="O348:O349"/>
    <mergeCell ref="P348:P349"/>
    <mergeCell ref="Q348:Q349"/>
    <mergeCell ref="B350:B351"/>
    <mergeCell ref="C350:E351"/>
    <mergeCell ref="F350:F351"/>
    <mergeCell ref="G350:G351"/>
    <mergeCell ref="H350:H351"/>
    <mergeCell ref="M350:M351"/>
    <mergeCell ref="N350:N351"/>
    <mergeCell ref="O350:O351"/>
    <mergeCell ref="P350:P351"/>
    <mergeCell ref="Q350:Q351"/>
    <mergeCell ref="B352:B353"/>
    <mergeCell ref="C352:E353"/>
    <mergeCell ref="F352:F353"/>
    <mergeCell ref="G352:G353"/>
    <mergeCell ref="H352:H353"/>
    <mergeCell ref="M352:M353"/>
    <mergeCell ref="N352:N353"/>
    <mergeCell ref="O352:O353"/>
    <mergeCell ref="P352:P353"/>
    <mergeCell ref="Q352:Q353"/>
    <mergeCell ref="B355:B356"/>
    <mergeCell ref="C355:E356"/>
    <mergeCell ref="F355:F356"/>
    <mergeCell ref="G355:G356"/>
    <mergeCell ref="H355:H356"/>
    <mergeCell ref="B357:B358"/>
    <mergeCell ref="C357:E358"/>
    <mergeCell ref="F357:F358"/>
    <mergeCell ref="G357:G358"/>
    <mergeCell ref="H357:H358"/>
    <mergeCell ref="M357:M358"/>
    <mergeCell ref="N357:N358"/>
    <mergeCell ref="O357:O358"/>
    <mergeCell ref="P357:P358"/>
    <mergeCell ref="Q357:Q358"/>
    <mergeCell ref="B359:B360"/>
    <mergeCell ref="C359:E360"/>
    <mergeCell ref="F359:F360"/>
    <mergeCell ref="G359:G360"/>
    <mergeCell ref="H359:H360"/>
    <mergeCell ref="M359:M360"/>
    <mergeCell ref="N359:N360"/>
    <mergeCell ref="O359:O360"/>
    <mergeCell ref="P359:P360"/>
    <mergeCell ref="Q359:Q360"/>
    <mergeCell ref="B361:B362"/>
    <mergeCell ref="C361:E362"/>
    <mergeCell ref="F361:F362"/>
    <mergeCell ref="G361:G362"/>
    <mergeCell ref="H361:H362"/>
    <mergeCell ref="M361:M362"/>
    <mergeCell ref="N361:N362"/>
    <mergeCell ref="O361:O362"/>
    <mergeCell ref="P361:P362"/>
    <mergeCell ref="Q361:Q362"/>
    <mergeCell ref="B363:B364"/>
    <mergeCell ref="C363:E364"/>
    <mergeCell ref="F363:F364"/>
    <mergeCell ref="G363:G364"/>
    <mergeCell ref="H363:H364"/>
    <mergeCell ref="M363:M364"/>
    <mergeCell ref="N363:N364"/>
    <mergeCell ref="O363:O364"/>
    <mergeCell ref="P363:P364"/>
    <mergeCell ref="Q363:Q364"/>
    <mergeCell ref="B365:B366"/>
    <mergeCell ref="C365:E366"/>
    <mergeCell ref="F365:F366"/>
    <mergeCell ref="G365:G366"/>
    <mergeCell ref="H365:H366"/>
    <mergeCell ref="M365:M366"/>
    <mergeCell ref="N365:N366"/>
    <mergeCell ref="O365:O366"/>
    <mergeCell ref="P365:P366"/>
    <mergeCell ref="Q365:Q366"/>
    <mergeCell ref="B367:B368"/>
    <mergeCell ref="C367:E368"/>
    <mergeCell ref="F367:F368"/>
    <mergeCell ref="G367:G368"/>
    <mergeCell ref="H367:H368"/>
    <mergeCell ref="M367:M368"/>
    <mergeCell ref="N367:N368"/>
    <mergeCell ref="O367:O368"/>
    <mergeCell ref="P367:P368"/>
    <mergeCell ref="Q367:Q368"/>
    <mergeCell ref="B369:B370"/>
    <mergeCell ref="C369:E370"/>
    <mergeCell ref="F369:F370"/>
    <mergeCell ref="G369:G370"/>
    <mergeCell ref="H369:H370"/>
    <mergeCell ref="M369:M370"/>
    <mergeCell ref="N369:N370"/>
    <mergeCell ref="O369:O370"/>
    <mergeCell ref="P369:P370"/>
    <mergeCell ref="Q369:Q370"/>
    <mergeCell ref="B371:B372"/>
    <mergeCell ref="C371:E372"/>
    <mergeCell ref="F371:F372"/>
    <mergeCell ref="G371:G372"/>
    <mergeCell ref="H371:H372"/>
    <mergeCell ref="M371:M372"/>
    <mergeCell ref="N371:N372"/>
    <mergeCell ref="O371:O372"/>
    <mergeCell ref="P371:P372"/>
    <mergeCell ref="Q371:Q372"/>
    <mergeCell ref="B373:B374"/>
    <mergeCell ref="C373:E374"/>
    <mergeCell ref="F373:F374"/>
    <mergeCell ref="G373:G374"/>
    <mergeCell ref="H373:H374"/>
    <mergeCell ref="M373:M374"/>
    <mergeCell ref="N373:N374"/>
    <mergeCell ref="O373:O374"/>
    <mergeCell ref="P373:P374"/>
    <mergeCell ref="Q373:Q374"/>
    <mergeCell ref="B375:B376"/>
    <mergeCell ref="C375:E376"/>
    <mergeCell ref="F375:F376"/>
    <mergeCell ref="G375:G376"/>
    <mergeCell ref="H375:H376"/>
    <mergeCell ref="M375:M376"/>
    <mergeCell ref="N375:N376"/>
    <mergeCell ref="O375:O376"/>
    <mergeCell ref="P375:P376"/>
    <mergeCell ref="Q375:Q376"/>
    <mergeCell ref="B377:B378"/>
    <mergeCell ref="C377:E378"/>
    <mergeCell ref="F377:F378"/>
    <mergeCell ref="G377:G378"/>
    <mergeCell ref="H377:H378"/>
    <mergeCell ref="M377:M378"/>
    <mergeCell ref="N377:N378"/>
    <mergeCell ref="O377:O378"/>
    <mergeCell ref="P377:P378"/>
    <mergeCell ref="Q377:Q378"/>
    <mergeCell ref="B379:B380"/>
    <mergeCell ref="C379:E380"/>
    <mergeCell ref="F379:F380"/>
    <mergeCell ref="G379:G380"/>
    <mergeCell ref="H379:H380"/>
    <mergeCell ref="M379:M380"/>
    <mergeCell ref="N379:N380"/>
    <mergeCell ref="O379:O380"/>
    <mergeCell ref="P379:P380"/>
    <mergeCell ref="Q379:Q380"/>
    <mergeCell ref="B381:B382"/>
    <mergeCell ref="C381:E382"/>
    <mergeCell ref="F381:F382"/>
    <mergeCell ref="G381:G382"/>
    <mergeCell ref="H381:H382"/>
    <mergeCell ref="M381:M382"/>
    <mergeCell ref="N381:N382"/>
    <mergeCell ref="O381:O382"/>
    <mergeCell ref="P381:P382"/>
    <mergeCell ref="Q381:Q382"/>
    <mergeCell ref="B383:B384"/>
    <mergeCell ref="C383:E384"/>
    <mergeCell ref="F383:F384"/>
    <mergeCell ref="G383:G384"/>
    <mergeCell ref="H383:H384"/>
    <mergeCell ref="M383:M384"/>
    <mergeCell ref="N383:N384"/>
    <mergeCell ref="O383:O384"/>
    <mergeCell ref="P383:P384"/>
    <mergeCell ref="Q383:Q384"/>
    <mergeCell ref="B385:B386"/>
    <mergeCell ref="C385:E386"/>
    <mergeCell ref="F385:F386"/>
    <mergeCell ref="G385:G386"/>
    <mergeCell ref="H385:H386"/>
    <mergeCell ref="M385:M386"/>
    <mergeCell ref="N385:N386"/>
    <mergeCell ref="O385:O386"/>
    <mergeCell ref="P385:P386"/>
    <mergeCell ref="Q385:Q386"/>
    <mergeCell ref="B387:B388"/>
    <mergeCell ref="C387:E388"/>
    <mergeCell ref="F387:F388"/>
    <mergeCell ref="G387:G388"/>
    <mergeCell ref="H387:H388"/>
    <mergeCell ref="M387:M388"/>
    <mergeCell ref="N387:N388"/>
    <mergeCell ref="O387:O388"/>
    <mergeCell ref="P387:P388"/>
    <mergeCell ref="Q387:Q388"/>
    <mergeCell ref="B389:B390"/>
    <mergeCell ref="C389:E390"/>
    <mergeCell ref="F389:F390"/>
    <mergeCell ref="G389:G390"/>
    <mergeCell ref="H389:H390"/>
    <mergeCell ref="M389:M390"/>
    <mergeCell ref="N389:N390"/>
    <mergeCell ref="O389:O390"/>
    <mergeCell ref="P389:P390"/>
    <mergeCell ref="Q389:Q390"/>
    <mergeCell ref="B391:B392"/>
    <mergeCell ref="C391:E392"/>
    <mergeCell ref="F391:F392"/>
    <mergeCell ref="G391:G392"/>
    <mergeCell ref="H391:H392"/>
    <mergeCell ref="M391:M392"/>
    <mergeCell ref="N391:N392"/>
    <mergeCell ref="O391:O392"/>
    <mergeCell ref="P391:P392"/>
    <mergeCell ref="Q391:Q392"/>
    <mergeCell ref="B393:B394"/>
    <mergeCell ref="C393:E394"/>
    <mergeCell ref="F393:F394"/>
    <mergeCell ref="G393:G394"/>
    <mergeCell ref="H393:H394"/>
    <mergeCell ref="M393:M394"/>
    <mergeCell ref="N393:N394"/>
    <mergeCell ref="O393:O394"/>
    <mergeCell ref="P393:P394"/>
    <mergeCell ref="Q393:Q394"/>
    <mergeCell ref="B395:B396"/>
    <mergeCell ref="C395:E396"/>
    <mergeCell ref="F395:F396"/>
    <mergeCell ref="G395:G396"/>
    <mergeCell ref="H395:H396"/>
    <mergeCell ref="M395:M396"/>
    <mergeCell ref="N395:N396"/>
    <mergeCell ref="O395:O396"/>
    <mergeCell ref="P395:P396"/>
    <mergeCell ref="Q395:Q396"/>
    <mergeCell ref="B398:B399"/>
    <mergeCell ref="C398:E399"/>
    <mergeCell ref="F398:F399"/>
    <mergeCell ref="G398:G399"/>
    <mergeCell ref="H398:H399"/>
    <mergeCell ref="B400:B401"/>
    <mergeCell ref="C400:E401"/>
    <mergeCell ref="F400:F401"/>
    <mergeCell ref="G400:G401"/>
    <mergeCell ref="H400:H401"/>
    <mergeCell ref="M400:M401"/>
    <mergeCell ref="N400:N401"/>
    <mergeCell ref="O400:O401"/>
    <mergeCell ref="P400:P401"/>
    <mergeCell ref="Q400:Q401"/>
    <mergeCell ref="B402:B403"/>
    <mergeCell ref="C402:E403"/>
    <mergeCell ref="F402:F403"/>
    <mergeCell ref="G402:G403"/>
    <mergeCell ref="H402:H403"/>
    <mergeCell ref="M402:M403"/>
    <mergeCell ref="N402:N403"/>
    <mergeCell ref="O402:O403"/>
    <mergeCell ref="P402:P403"/>
    <mergeCell ref="Q402:Q403"/>
    <mergeCell ref="B404:B405"/>
    <mergeCell ref="C404:E405"/>
    <mergeCell ref="F404:F405"/>
    <mergeCell ref="G404:G405"/>
    <mergeCell ref="H404:H405"/>
    <mergeCell ref="M404:M405"/>
    <mergeCell ref="N404:N405"/>
    <mergeCell ref="O404:O405"/>
    <mergeCell ref="P404:P405"/>
    <mergeCell ref="Q404:Q405"/>
    <mergeCell ref="B406:B407"/>
    <mergeCell ref="C406:E407"/>
    <mergeCell ref="F406:F407"/>
    <mergeCell ref="G406:G407"/>
    <mergeCell ref="H406:H407"/>
    <mergeCell ref="M406:M407"/>
    <mergeCell ref="N406:N407"/>
    <mergeCell ref="O406:O407"/>
    <mergeCell ref="P406:P407"/>
    <mergeCell ref="Q406:Q407"/>
    <mergeCell ref="B408:B409"/>
    <mergeCell ref="C408:E409"/>
    <mergeCell ref="F408:F409"/>
    <mergeCell ref="G408:G409"/>
    <mergeCell ref="H408:H409"/>
    <mergeCell ref="M408:M409"/>
    <mergeCell ref="N408:N409"/>
    <mergeCell ref="O408:O409"/>
    <mergeCell ref="P408:P409"/>
    <mergeCell ref="Q408:Q409"/>
    <mergeCell ref="B410:B411"/>
    <mergeCell ref="C410:E411"/>
    <mergeCell ref="F410:F411"/>
    <mergeCell ref="G410:G411"/>
    <mergeCell ref="H410:H411"/>
    <mergeCell ref="M410:M411"/>
    <mergeCell ref="N410:N411"/>
    <mergeCell ref="O410:O411"/>
    <mergeCell ref="P410:P411"/>
    <mergeCell ref="Q410:Q411"/>
    <mergeCell ref="B412:B413"/>
    <mergeCell ref="C412:E413"/>
    <mergeCell ref="F412:F413"/>
    <mergeCell ref="G412:G413"/>
    <mergeCell ref="H412:H413"/>
    <mergeCell ref="M412:M413"/>
    <mergeCell ref="N412:N413"/>
    <mergeCell ref="O412:O413"/>
    <mergeCell ref="P412:P413"/>
    <mergeCell ref="Q412:Q413"/>
    <mergeCell ref="B414:B415"/>
    <mergeCell ref="C414:E415"/>
    <mergeCell ref="F414:F415"/>
    <mergeCell ref="G414:G415"/>
    <mergeCell ref="H414:H415"/>
    <mergeCell ref="M414:M415"/>
    <mergeCell ref="N414:N415"/>
    <mergeCell ref="O414:O415"/>
    <mergeCell ref="P414:P415"/>
    <mergeCell ref="Q414:Q415"/>
    <mergeCell ref="B416:B417"/>
    <mergeCell ref="C416:E417"/>
    <mergeCell ref="F416:F417"/>
    <mergeCell ref="G416:G417"/>
    <mergeCell ref="H416:H417"/>
    <mergeCell ref="M416:M417"/>
    <mergeCell ref="N416:N417"/>
    <mergeCell ref="O416:O417"/>
    <mergeCell ref="P416:P417"/>
    <mergeCell ref="Q416:Q417"/>
    <mergeCell ref="B419:B420"/>
    <mergeCell ref="C419:E420"/>
    <mergeCell ref="F419:F420"/>
    <mergeCell ref="G419:G420"/>
    <mergeCell ref="H419:H420"/>
    <mergeCell ref="B421:B422"/>
    <mergeCell ref="C421:E422"/>
    <mergeCell ref="F421:F422"/>
    <mergeCell ref="G421:G422"/>
    <mergeCell ref="H421:H422"/>
    <mergeCell ref="M421:M422"/>
    <mergeCell ref="N421:N422"/>
    <mergeCell ref="O421:O422"/>
    <mergeCell ref="P421:P422"/>
    <mergeCell ref="Q421:Q422"/>
    <mergeCell ref="B423:B424"/>
    <mergeCell ref="C423:E424"/>
    <mergeCell ref="F423:F424"/>
    <mergeCell ref="G423:G424"/>
    <mergeCell ref="H423:H424"/>
    <mergeCell ref="M423:M424"/>
    <mergeCell ref="N423:N424"/>
    <mergeCell ref="O423:O424"/>
    <mergeCell ref="P423:P424"/>
    <mergeCell ref="Q423:Q424"/>
    <mergeCell ref="B425:B426"/>
    <mergeCell ref="C425:E426"/>
    <mergeCell ref="F425:F426"/>
    <mergeCell ref="G425:G426"/>
    <mergeCell ref="H425:H426"/>
    <mergeCell ref="M425:M426"/>
    <mergeCell ref="N425:N426"/>
    <mergeCell ref="O425:O426"/>
    <mergeCell ref="P425:P426"/>
    <mergeCell ref="Q425:Q426"/>
    <mergeCell ref="B427:B428"/>
    <mergeCell ref="C427:E428"/>
    <mergeCell ref="F427:F428"/>
    <mergeCell ref="G427:G428"/>
    <mergeCell ref="H427:H428"/>
    <mergeCell ref="M427:M428"/>
    <mergeCell ref="N427:N428"/>
    <mergeCell ref="O427:O428"/>
    <mergeCell ref="P427:P428"/>
    <mergeCell ref="Q427:Q428"/>
    <mergeCell ref="B429:B430"/>
    <mergeCell ref="C429:E430"/>
    <mergeCell ref="F429:F430"/>
    <mergeCell ref="G429:G430"/>
    <mergeCell ref="H429:H430"/>
    <mergeCell ref="M429:M430"/>
    <mergeCell ref="N429:N430"/>
    <mergeCell ref="O429:O430"/>
    <mergeCell ref="P429:P430"/>
    <mergeCell ref="Q429:Q430"/>
    <mergeCell ref="B431:B432"/>
    <mergeCell ref="C431:E432"/>
    <mergeCell ref="F431:F432"/>
    <mergeCell ref="G431:G432"/>
    <mergeCell ref="H431:H432"/>
    <mergeCell ref="M431:M432"/>
    <mergeCell ref="N431:N432"/>
    <mergeCell ref="O431:O432"/>
    <mergeCell ref="P431:P432"/>
    <mergeCell ref="Q431:Q432"/>
  </mergeCells>
  <phoneticPr fontId="12" type="Hiragana"/>
  <printOptions horizontalCentered="1" verticalCentered="1"/>
  <pageMargins left="0.51181102362204722" right="0.39370078740157483" top="0.31496062992125984" bottom="0.39370078740157483" header="0.51181102362204722" footer="0.19685039370078741"/>
  <pageSetup paperSize="9" scale="47" firstPageNumber="3" fitToWidth="1" fitToHeight="15" orientation="portrait" usePrinterDefaults="1" blackAndWhite="1" useFirstPageNumber="1" r:id="rId1"/>
  <headerFooter alignWithMargins="0">
    <oddFooter>&amp;C- &amp;P -</oddFooter>
  </headerFooter>
  <rowBreaks count="5" manualBreakCount="5">
    <brk id="78" min="1" max="16" man="1"/>
    <brk id="150" min="1" max="16" man="1"/>
    <brk id="215" min="1" max="16" man="1"/>
    <brk id="312" min="1" max="16" man="1"/>
    <brk id="396" min="1" max="16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全道計</vt:lpstr>
      <vt:lpstr xml:space="preserve">管内別 </vt:lpstr>
    </vt:vector>
  </TitlesOfParts>
  <LinksUpToDate>false</LinksUpToDate>
  <SharedDoc>false</SharedDoc>
  <HyperlinksChanged>false</HyperlinksChanged>
  <AppVersion>3.3.1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内田＿朋宏（調整グループ）</cp:lastModifiedBy>
  <dcterms:created xsi:type="dcterms:W3CDTF">2019-06-28T05:49:53Z</dcterms:created>
  <dcterms:modified xsi:type="dcterms:W3CDTF">2019-06-28T05:49:53Z</dcterms:modified>
  <cp:revision>0</cp:revision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2.1.7.0</vt:lpwstr>
    </vt:vector>
  </property>
  <property fmtid="{DCFEDD21-7773-49B2-8022-6FC58DB5260B}" pid="3" name="LastSavedVersion">
    <vt:lpwstr>2.1.7.0</vt:lpwstr>
  </property>
  <property fmtid="{DCFEDD21-7773-49B2-8022-6FC58DB5260B}" pid="4" name="LastSavedDate">
    <vt:filetime>2019-06-28T05:49:53Z</vt:filetime>
  </property>
</Properties>
</file>